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54" i="7"/>
  <c r="K54"/>
  <c r="M54" s="1"/>
  <c r="L78"/>
  <c r="K78"/>
  <c r="L51"/>
  <c r="K51"/>
  <c r="M51" s="1"/>
  <c r="L21"/>
  <c r="K21"/>
  <c r="M21" s="1"/>
  <c r="L52"/>
  <c r="K52"/>
  <c r="M52" s="1"/>
  <c r="L77"/>
  <c r="K77"/>
  <c r="L76"/>
  <c r="K76"/>
  <c r="M76" s="1"/>
  <c r="L73"/>
  <c r="K73"/>
  <c r="M73" s="1"/>
  <c r="L23"/>
  <c r="K23"/>
  <c r="M23" s="1"/>
  <c r="L20"/>
  <c r="K20"/>
  <c r="L75"/>
  <c r="K75"/>
  <c r="L74"/>
  <c r="K74"/>
  <c r="K95"/>
  <c r="M95" s="1"/>
  <c r="L49"/>
  <c r="K49"/>
  <c r="L40"/>
  <c r="K40"/>
  <c r="L15"/>
  <c r="K15"/>
  <c r="K94"/>
  <c r="M94" s="1"/>
  <c r="L50"/>
  <c r="K50"/>
  <c r="L72"/>
  <c r="K72"/>
  <c r="L22"/>
  <c r="L47"/>
  <c r="K47"/>
  <c r="M47" s="1"/>
  <c r="L46"/>
  <c r="K46"/>
  <c r="M46" s="1"/>
  <c r="L48"/>
  <c r="K48"/>
  <c r="M48" s="1"/>
  <c r="K22"/>
  <c r="L71"/>
  <c r="K71"/>
  <c r="N122"/>
  <c r="K122"/>
  <c r="L45"/>
  <c r="K45"/>
  <c r="K93"/>
  <c r="M93" s="1"/>
  <c r="N121"/>
  <c r="K121"/>
  <c r="N120"/>
  <c r="K120"/>
  <c r="K92"/>
  <c r="M92" s="1"/>
  <c r="K70"/>
  <c r="L70"/>
  <c r="M70" l="1"/>
  <c r="M77"/>
  <c r="M78"/>
  <c r="M20"/>
  <c r="M71"/>
  <c r="M50"/>
  <c r="M40"/>
  <c r="M49"/>
  <c r="M75"/>
  <c r="M74"/>
  <c r="M15"/>
  <c r="M72"/>
  <c r="M22"/>
  <c r="O122"/>
  <c r="M45"/>
  <c r="O121"/>
  <c r="O120"/>
  <c r="L43" l="1"/>
  <c r="K43"/>
  <c r="L42"/>
  <c r="K42"/>
  <c r="L41"/>
  <c r="K41"/>
  <c r="L18"/>
  <c r="K18"/>
  <c r="L19"/>
  <c r="K19"/>
  <c r="L14"/>
  <c r="K14"/>
  <c r="L12"/>
  <c r="K12"/>
  <c r="M41" l="1"/>
  <c r="M42"/>
  <c r="M43"/>
  <c r="M19"/>
  <c r="M18"/>
  <c r="M14"/>
  <c r="M12"/>
  <c r="L10" l="1"/>
  <c r="K10"/>
  <c r="M10" l="1"/>
  <c r="K298" l="1"/>
  <c r="L298" s="1"/>
  <c r="M7" l="1"/>
  <c r="F286" l="1"/>
  <c r="K287"/>
  <c r="L287" s="1"/>
  <c r="K278"/>
  <c r="L278" s="1"/>
  <c r="K281"/>
  <c r="L281" s="1"/>
  <c r="K289" l="1"/>
  <c r="L289" s="1"/>
  <c r="F280"/>
  <c r="F279"/>
  <c r="F277"/>
  <c r="K277" s="1"/>
  <c r="L277" s="1"/>
  <c r="F257"/>
  <c r="F209"/>
  <c r="K288" l="1"/>
  <c r="L288" s="1"/>
  <c r="K286"/>
  <c r="L286" s="1"/>
  <c r="K292"/>
  <c r="L292" s="1"/>
  <c r="K293"/>
  <c r="L293" s="1"/>
  <c r="K285"/>
  <c r="L285" s="1"/>
  <c r="K295"/>
  <c r="L295" s="1"/>
  <c r="K291"/>
  <c r="L291" s="1"/>
  <c r="K284" l="1"/>
  <c r="L284" s="1"/>
  <c r="K273"/>
  <c r="L273" s="1"/>
  <c r="K275"/>
  <c r="L275" s="1"/>
  <c r="K272"/>
  <c r="L272" s="1"/>
  <c r="K274"/>
  <c r="L274" s="1"/>
  <c r="K203"/>
  <c r="L203" s="1"/>
  <c r="K256"/>
  <c r="L256" s="1"/>
  <c r="K270"/>
  <c r="L270" s="1"/>
  <c r="K271"/>
  <c r="L271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59"/>
  <c r="L259" s="1"/>
  <c r="K258"/>
  <c r="L258" s="1"/>
  <c r="K257"/>
  <c r="L257" s="1"/>
  <c r="K253"/>
  <c r="L253" s="1"/>
  <c r="K252"/>
  <c r="L252" s="1"/>
  <c r="K251"/>
  <c r="L251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29"/>
  <c r="L229" s="1"/>
  <c r="K227"/>
  <c r="L227" s="1"/>
  <c r="K225"/>
  <c r="L225" s="1"/>
  <c r="K224"/>
  <c r="L224" s="1"/>
  <c r="K223"/>
  <c r="L223" s="1"/>
  <c r="K221"/>
  <c r="L221" s="1"/>
  <c r="K220"/>
  <c r="L220" s="1"/>
  <c r="K219"/>
  <c r="L219" s="1"/>
  <c r="K218"/>
  <c r="K217"/>
  <c r="L217" s="1"/>
  <c r="K216"/>
  <c r="L216" s="1"/>
  <c r="K214"/>
  <c r="L214" s="1"/>
  <c r="K213"/>
  <c r="L213" s="1"/>
  <c r="K212"/>
  <c r="L212" s="1"/>
  <c r="K211"/>
  <c r="L211" s="1"/>
  <c r="K210"/>
  <c r="L210" s="1"/>
  <c r="K209"/>
  <c r="L209" s="1"/>
  <c r="H208"/>
  <c r="K208" s="1"/>
  <c r="L208" s="1"/>
  <c r="K205"/>
  <c r="L205" s="1"/>
  <c r="K204"/>
  <c r="L204" s="1"/>
  <c r="K202"/>
  <c r="L202" s="1"/>
  <c r="K201"/>
  <c r="L201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H174"/>
  <c r="K174" s="1"/>
  <c r="L174" s="1"/>
  <c r="F173"/>
  <c r="K173" s="1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D7" i="6"/>
  <c r="K6" i="4"/>
  <c r="K6" i="3"/>
  <c r="L6" i="2"/>
</calcChain>
</file>

<file path=xl/sharedStrings.xml><?xml version="1.0" encoding="utf-8"?>
<sst xmlns="http://schemas.openxmlformats.org/spreadsheetml/2006/main" count="7365" uniqueCount="3775">
  <si>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</si>
  <si>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</si>
  <si>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</si>
  <si>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</si>
  <si>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</si>
  <si>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</si>
  <si>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</si>
  <si>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</si>
  <si>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</si>
  <si>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</si>
  <si>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</si>
  <si>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</si>
  <si>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</si>
  <si>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</si>
  <si>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</si>
  <si>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</si>
  <si>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</si>
  <si>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</si>
  <si>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</si>
  <si>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</si>
  <si>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</si>
  <si>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</si>
  <si>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</si>
  <si>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</si>
  <si>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</si>
  <si>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</si>
  <si>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</si>
  <si>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</si>
  <si>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</si>
  <si>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</si>
  <si>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</si>
  <si>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</si>
  <si>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</si>
  <si>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</si>
  <si>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</si>
  <si>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</si>
  <si>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</si>
  <si>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</si>
  <si>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</si>
  <si>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</si>
  <si>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</si>
  <si>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</si>
  <si>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</si>
  <si>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</si>
  <si>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</si>
  <si>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</si>
  <si>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</si>
  <si>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</si>
  <si>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</si>
  <si>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</si>
  <si>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</si>
  <si>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</si>
  <si>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</si>
  <si>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</si>
  <si>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</si>
  <si>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</si>
  <si>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</si>
  <si>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</si>
  <si>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</si>
  <si>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</si>
  <si>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</si>
  <si>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</si>
  <si>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</si>
  <si>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</si>
  <si>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</si>
  <si>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</si>
  <si>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</si>
  <si>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</si>
  <si>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</si>
  <si>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</si>
  <si>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</si>
  <si>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</si>
  <si>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</si>
  <si>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</si>
  <si>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</si>
  <si>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</si>
  <si>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</si>
  <si>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</si>
  <si>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</si>
  <si>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</si>
  <si>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</si>
  <si>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</si>
  <si>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</si>
  <si>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</si>
  <si>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</si>
  <si>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</si>
  <si>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</si>
  <si>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</si>
  <si>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</si>
  <si>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</si>
  <si>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</si>
  <si>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</si>
  <si>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</si>
  <si>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</si>
  <si>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</si>
  <si>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</si>
  <si>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</si>
  <si>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</si>
  <si>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</si>
  <si>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</si>
  <si>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</si>
  <si>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</si>
  <si>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</si>
  <si>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</si>
  <si>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</si>
  <si>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</si>
  <si>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</si>
  <si>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</si>
  <si>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</si>
  <si>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</si>
  <si>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</si>
  <si>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</si>
  <si>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</si>
  <si>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</si>
  <si>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</si>
  <si>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</si>
  <si>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</si>
  <si>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</si>
  <si>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</si>
  <si>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</si>
  <si>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</si>
  <si>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</si>
  <si>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</si>
  <si>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</si>
  <si>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</si>
  <si>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</si>
  <si>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</si>
  <si>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</si>
  <si>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</si>
  <si>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</si>
  <si>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</si>
  <si>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</si>
  <si>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</si>
  <si>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</si>
  <si>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</si>
  <si>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</si>
  <si>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</si>
  <si>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</si>
  <si>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</si>
  <si>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</si>
  <si>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</si>
  <si>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</si>
  <si>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</si>
  <si>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</si>
  <si>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</si>
  <si>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</si>
  <si>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</si>
  <si>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</si>
  <si>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</si>
  <si>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</si>
  <si>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</si>
  <si>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</si>
  <si>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</si>
  <si>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</si>
  <si>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</si>
  <si>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</si>
  <si>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</si>
  <si>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</si>
  <si>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</si>
  <si>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</si>
  <si>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</si>
  <si>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</si>
  <si>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</si>
  <si>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</si>
  <si>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</si>
  <si>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</si>
  <si>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</si>
  <si>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</si>
  <si>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</si>
  <si>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</si>
  <si>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</si>
  <si>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</si>
  <si>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</si>
  <si>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</si>
  <si>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</si>
  <si>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</si>
  <si>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</si>
  <si>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</si>
  <si>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</si>
  <si>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</si>
  <si>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</si>
  <si>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</si>
  <si>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</si>
  <si>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</si>
  <si>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</si>
  <si>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</si>
  <si>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</si>
  <si>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</si>
  <si>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</si>
  <si>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</si>
  <si>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</si>
  <si>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</si>
  <si>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</si>
  <si>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</si>
  <si>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</si>
  <si>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</si>
  <si>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</si>
  <si>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</si>
  <si>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</si>
  <si>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</si>
  <si>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</si>
  <si>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</si>
  <si>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</si>
  <si>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</si>
  <si>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</si>
  <si>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</si>
  <si>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</si>
  <si>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</si>
  <si>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</si>
  <si>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</si>
  <si>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</si>
  <si>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</si>
  <si>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</si>
  <si>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</si>
  <si>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</si>
  <si>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</si>
  <si>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</si>
  <si>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</si>
  <si>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</si>
  <si>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</si>
  <si>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</si>
  <si>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</si>
  <si>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</si>
  <si>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</si>
  <si>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</si>
  <si>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</si>
  <si>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</si>
  <si>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</si>
  <si>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</si>
  <si>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</si>
  <si>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</si>
  <si>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</si>
  <si>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</si>
  <si>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</si>
  <si>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</si>
  <si>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</si>
  <si>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</si>
  <si>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</si>
  <si>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</si>
  <si>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</si>
  <si>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</si>
  <si>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</si>
  <si>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</si>
  <si>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</si>
  <si>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</si>
  <si>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</si>
  <si>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</si>
  <si>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</si>
  <si>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</si>
  <si>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</si>
  <si>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</si>
  <si>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</si>
  <si>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</si>
  <si>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</si>
  <si>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</si>
  <si>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</si>
  <si>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</si>
  <si>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</si>
  <si>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</si>
  <si>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</si>
  <si>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</si>
  <si>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</si>
  <si>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</si>
  <si>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</si>
  <si>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</si>
  <si>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</si>
  <si>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</si>
  <si>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</si>
  <si>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</si>
  <si>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</si>
  <si>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</si>
  <si>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</si>
  <si>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</si>
  <si>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</si>
  <si>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</si>
  <si>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</si>
  <si>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</si>
  <si>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</si>
  <si>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</si>
  <si>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</si>
  <si>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</si>
  <si>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</si>
  <si>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</si>
  <si>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</si>
  <si>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</si>
  <si>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</si>
  <si>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</si>
  <si>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</si>
  <si>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</si>
  <si>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</si>
  <si>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</si>
  <si>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</si>
  <si>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</si>
  <si>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</si>
  <si>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</si>
  <si>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</si>
  <si>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</si>
  <si>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</si>
  <si>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</si>
  <si>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</si>
  <si>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</si>
  <si>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</si>
  <si>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</si>
  <si>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</si>
  <si>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</si>
  <si>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</si>
  <si>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</si>
  <si>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</si>
  <si>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</si>
  <si>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</si>
  <si>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</si>
  <si>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</si>
  <si>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</si>
  <si>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</si>
  <si>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</si>
  <si>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</si>
  <si>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</si>
  <si>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</si>
  <si>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</si>
  <si>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</si>
  <si>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</si>
  <si>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</si>
  <si>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</si>
  <si>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</si>
  <si>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</si>
  <si>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</si>
  <si>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</si>
  <si>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</si>
  <si>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</si>
  <si>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</si>
  <si>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</si>
  <si>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</si>
  <si>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</si>
  <si>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</si>
  <si>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</si>
  <si>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</si>
  <si>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</si>
  <si>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</si>
  <si>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</si>
  <si>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</si>
  <si>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</si>
  <si>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</si>
  <si>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</si>
  <si>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</si>
  <si>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</si>
  <si>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</si>
  <si>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</si>
  <si>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</si>
  <si>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</si>
  <si>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</si>
  <si>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</si>
  <si>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</si>
  <si>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</si>
  <si>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</si>
  <si>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</si>
  <si>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</si>
  <si>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</si>
  <si>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</si>
  <si>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</si>
  <si>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</si>
  <si>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</si>
  <si>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</si>
  <si>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</si>
  <si>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</si>
  <si>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</si>
  <si>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</si>
  <si>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</si>
  <si>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</si>
  <si>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</si>
  <si>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</si>
  <si>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</si>
  <si>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</si>
  <si>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</si>
  <si>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</si>
  <si>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</si>
  <si>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</si>
  <si>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</si>
  <si>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</si>
  <si>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</si>
  <si>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</si>
  <si>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</si>
  <si>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</si>
  <si>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</si>
  <si>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</si>
  <si>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</si>
  <si>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</si>
  <si>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</si>
  <si>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</si>
  <si>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</si>
  <si>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</si>
  <si>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</si>
  <si>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</si>
  <si>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</si>
  <si>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</si>
  <si>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</si>
  <si>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</si>
  <si>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</si>
  <si>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</si>
  <si>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</si>
  <si>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</si>
  <si>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</si>
  <si>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</si>
  <si>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</si>
  <si>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</si>
  <si>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</si>
  <si>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</si>
  <si>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</si>
  <si>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</si>
  <si>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</si>
  <si>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</si>
  <si>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</si>
  <si>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</si>
  <si>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</si>
  <si>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</si>
  <si>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</si>
  <si>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</si>
  <si>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</si>
  <si>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</si>
  <si>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</si>
  <si>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</si>
  <si>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</si>
  <si>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</si>
  <si>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</si>
  <si>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</si>
  <si>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</si>
  <si>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</si>
  <si>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</si>
  <si>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</si>
  <si>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</si>
  <si>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</si>
  <si>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</si>
  <si>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</si>
  <si>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</si>
  <si>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</si>
  <si>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</si>
  <si>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</si>
  <si>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</si>
  <si>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</si>
  <si>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</si>
  <si>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</si>
  <si>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</si>
  <si>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</si>
  <si>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</si>
  <si>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</si>
  <si>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</si>
  <si>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</si>
  <si>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</si>
  <si>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</si>
  <si>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</si>
  <si>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</si>
  <si>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</si>
  <si>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</si>
  <si>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</si>
  <si>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</si>
  <si>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</si>
  <si>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</si>
  <si>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</si>
  <si>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</si>
  <si>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</si>
  <si>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</si>
  <si>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</si>
  <si>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</si>
  <si>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</si>
  <si>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</si>
  <si>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</si>
  <si>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</si>
  <si>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</si>
  <si>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</si>
  <si>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</si>
  <si>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</si>
  <si>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</si>
  <si>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</si>
  <si>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</si>
  <si>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</si>
  <si>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</si>
  <si>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</si>
  <si>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</si>
  <si>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</si>
  <si>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</si>
  <si>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</si>
  <si>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</si>
  <si>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</si>
  <si>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</si>
  <si>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</si>
  <si>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</si>
  <si>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</si>
  <si>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</si>
  <si>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</si>
  <si>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</si>
  <si>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</si>
  <si>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</si>
  <si>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</si>
  <si>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</si>
  <si>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</si>
  <si>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</si>
  <si>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</si>
  <si>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</si>
  <si>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</si>
  <si>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</si>
  <si>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</si>
  <si>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</si>
  <si>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</si>
  <si>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</si>
  <si>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</si>
  <si>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</si>
  <si>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</si>
  <si>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</si>
  <si>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</si>
  <si>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</si>
  <si>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</si>
  <si>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</si>
  <si>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</si>
  <si>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</si>
  <si>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</si>
  <si>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</si>
  <si>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</si>
  <si>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</si>
  <si>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</si>
  <si>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</si>
  <si>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</si>
  <si>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</si>
  <si>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</si>
  <si>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</si>
  <si>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</si>
  <si>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</si>
  <si>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</si>
  <si>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</si>
  <si>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</si>
  <si>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</si>
  <si>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</si>
  <si>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</si>
  <si>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</si>
  <si>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</si>
  <si>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</si>
  <si>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</si>
  <si>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</si>
  <si>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</si>
  <si>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</si>
  <si>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</si>
  <si>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</si>
  <si>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</si>
  <si>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</si>
  <si>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</si>
  <si>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</si>
  <si>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</si>
  <si>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</si>
  <si>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</si>
  <si>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</si>
  <si>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</si>
  <si>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</si>
  <si>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</si>
  <si>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</si>
  <si>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</si>
  <si>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</si>
  <si>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</si>
  <si>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</si>
  <si>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</si>
  <si>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</si>
  <si>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</si>
  <si>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</si>
  <si>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</si>
  <si>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</si>
  <si>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</si>
  <si>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</si>
  <si>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</si>
  <si>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</si>
  <si>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</si>
  <si>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</si>
  <si>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</si>
  <si>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</si>
  <si>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</si>
  <si>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</si>
  <si>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</si>
  <si>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</si>
  <si>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</si>
  <si>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</si>
  <si>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</si>
  <si>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</si>
  <si>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</si>
  <si>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</si>
  <si>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</si>
  <si>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</si>
  <si>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</si>
  <si>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</si>
  <si>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</si>
  <si>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</si>
  <si>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</si>
  <si>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</si>
  <si>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</si>
  <si>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</si>
  <si>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</si>
  <si>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</si>
  <si>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</si>
  <si>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</si>
  <si>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</si>
  <si>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</si>
  <si>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</si>
  <si>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</si>
  <si>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</si>
  <si>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</si>
  <si>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</si>
  <si>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</si>
  <si>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</si>
  <si>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</si>
  <si>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</si>
  <si>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</si>
  <si>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</si>
  <si>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</si>
  <si>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</si>
  <si>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</si>
  <si>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</si>
  <si>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</si>
  <si>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</si>
  <si>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</si>
  <si>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</si>
  <si>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</si>
  <si>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</si>
  <si>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</si>
  <si>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</si>
  <si>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</si>
  <si>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</si>
  <si>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</si>
  <si>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</si>
  <si>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</si>
  <si>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</si>
  <si>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</si>
  <si>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</si>
  <si>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</si>
  <si>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</si>
  <si>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</si>
  <si>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</si>
  <si>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</si>
  <si>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</si>
  <si>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</si>
  <si>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</si>
  <si>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</si>
  <si>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</si>
  <si>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</si>
  <si>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</si>
  <si>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</si>
  <si>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</si>
  <si>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</si>
  <si>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</si>
  <si>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</si>
  <si>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</si>
  <si>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</si>
  <si>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</si>
  <si>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</si>
  <si>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</si>
  <si>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</si>
  <si>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</si>
  <si>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</si>
  <si>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</si>
  <si>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</si>
  <si>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</si>
  <si>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</si>
  <si>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</si>
  <si>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</si>
  <si>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</si>
  <si>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</si>
  <si>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</si>
  <si>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</si>
  <si>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</si>
  <si>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</si>
  <si>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</si>
  <si>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</si>
  <si>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</si>
  <si>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</si>
  <si>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</si>
  <si>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</si>
  <si>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</si>
  <si>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</si>
  <si>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</si>
  <si>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</si>
  <si>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</si>
  <si>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</si>
  <si>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</si>
  <si>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</si>
  <si>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</si>
  <si>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</si>
  <si>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</si>
  <si>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</si>
  <si>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</si>
  <si>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</si>
  <si>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</si>
  <si>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</si>
  <si>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</si>
  <si>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</si>
  <si>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</si>
  <si>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</si>
  <si>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</si>
  <si>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</si>
  <si>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</si>
  <si>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</si>
  <si>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</si>
  <si>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</si>
  <si>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</si>
  <si>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</si>
  <si>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</si>
  <si>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</si>
  <si>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</si>
  <si>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</si>
  <si>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</si>
  <si>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</si>
  <si>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</si>
  <si>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</si>
  <si>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</si>
  <si>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</si>
  <si>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</si>
  <si>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</si>
  <si>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</si>
  <si>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</si>
  <si>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</si>
  <si>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</si>
  <si>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</si>
  <si>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</si>
  <si>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</si>
  <si>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</si>
  <si>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</si>
  <si>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</si>
  <si>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</si>
  <si>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</si>
  <si>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</si>
  <si>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</si>
  <si>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</si>
  <si>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</si>
  <si>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</si>
  <si>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</si>
  <si>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</si>
  <si>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</si>
  <si>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</si>
  <si>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</si>
  <si>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</si>
  <si>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</si>
  <si>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</si>
  <si>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</si>
  <si>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</si>
  <si>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</si>
  <si>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</si>
  <si>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</si>
  <si>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</si>
  <si>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</si>
  <si>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</si>
  <si>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</si>
  <si>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</si>
  <si>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</si>
  <si>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</si>
  <si>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</si>
  <si>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</si>
  <si>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</si>
  <si>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</si>
  <si>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</si>
  <si>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</si>
  <si>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</si>
  <si>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</si>
  <si>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</si>
  <si>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</si>
  <si>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</si>
  <si>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</si>
  <si>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</si>
  <si>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</si>
  <si>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</si>
  <si>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</si>
  <si>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</si>
  <si>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</si>
  <si>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</si>
  <si>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</si>
  <si>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</si>
  <si>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</si>
  <si>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</si>
  <si>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</si>
  <si>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</si>
  <si>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</si>
  <si>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</si>
  <si>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</si>
  <si>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</si>
  <si>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</si>
  <si>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</si>
  <si>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</si>
  <si>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</si>
  <si>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</si>
  <si>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</si>
  <si>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</si>
  <si>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</si>
  <si>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</si>
  <si>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</si>
  <si>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</si>
  <si>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</si>
  <si>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</si>
  <si>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</si>
  <si>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</si>
  <si>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</si>
  <si>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</si>
  <si>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</si>
  <si>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</si>
  <si>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</si>
  <si>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</si>
  <si>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</si>
  <si>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</si>
  <si>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</si>
  <si>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</si>
  <si>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</si>
  <si>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</si>
  <si>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</si>
  <si>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</si>
  <si>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</si>
  <si>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</si>
  <si>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</si>
  <si>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</si>
  <si>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</si>
  <si>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</si>
  <si>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</si>
  <si>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</si>
  <si>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</si>
  <si>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</si>
  <si>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</si>
  <si>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</si>
  <si>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</si>
  <si>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</si>
  <si>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</si>
  <si>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</si>
  <si>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</si>
  <si>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</si>
  <si>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</si>
  <si>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</si>
  <si>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</si>
  <si>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</si>
  <si>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</si>
  <si>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</si>
  <si>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</si>
  <si>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</si>
  <si>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</si>
  <si>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</si>
  <si>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</si>
  <si>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</si>
  <si>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</si>
  <si>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</si>
  <si>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</si>
  <si>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</si>
  <si>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</si>
  <si>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</si>
  <si>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</si>
  <si>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</si>
  <si>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</si>
  <si>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</si>
  <si>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</si>
  <si>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</si>
  <si>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</si>
  <si>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</si>
  <si>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</si>
  <si>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</si>
  <si>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</si>
  <si>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</si>
  <si>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</si>
  <si>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</si>
  <si>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</si>
  <si>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</si>
  <si>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</si>
  <si>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</si>
  <si>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</si>
  <si>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</si>
  <si>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</si>
  <si>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</si>
  <si>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</si>
  <si>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</si>
  <si>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</si>
  <si>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</si>
  <si>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</si>
  <si>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</si>
  <si>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</si>
  <si>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</si>
  <si>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</si>
  <si>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</si>
  <si>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</si>
  <si>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</si>
  <si>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</si>
  <si>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</si>
  <si>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</si>
  <si>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</si>
  <si>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</si>
  <si>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</si>
  <si>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</si>
  <si>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</si>
  <si>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</si>
  <si>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</si>
  <si>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</si>
  <si>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</si>
  <si>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</si>
  <si>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</si>
  <si>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</si>
  <si>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</si>
  <si>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</si>
  <si>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</si>
  <si>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</si>
  <si>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</si>
  <si>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</si>
  <si>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</si>
  <si>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</si>
  <si>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</si>
  <si>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</si>
  <si>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</si>
  <si>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</si>
  <si>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</si>
  <si>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</si>
  <si>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</si>
  <si>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</si>
  <si>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</si>
  <si>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</si>
  <si>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</si>
  <si>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</si>
  <si>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</si>
  <si>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</si>
  <si>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</si>
  <si>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</si>
  <si>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</si>
  <si>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</si>
  <si>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</si>
  <si>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</si>
  <si>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</si>
  <si>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</si>
  <si>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</si>
  <si>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</si>
  <si>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</si>
  <si>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</si>
  <si>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</si>
  <si>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</si>
  <si>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</si>
  <si>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</si>
  <si>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</si>
  <si>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</si>
  <si>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</si>
  <si>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</si>
  <si>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</si>
  <si>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</si>
  <si>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</si>
  <si>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</si>
  <si>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</si>
  <si>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</si>
  <si>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</si>
  <si>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</si>
  <si>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</si>
  <si>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</si>
  <si>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</si>
  <si>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</si>
  <si>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</si>
  <si>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</si>
  <si>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</si>
  <si>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</si>
  <si>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</si>
  <si>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</si>
  <si>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</si>
  <si>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</si>
  <si>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</si>
  <si>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</si>
  <si>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</si>
  <si>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</si>
  <si>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</si>
  <si>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</si>
  <si>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</si>
  <si>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</si>
  <si>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</si>
  <si>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</si>
  <si>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</si>
  <si>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</si>
  <si>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</si>
  <si>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</si>
  <si>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</si>
  <si>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</si>
  <si>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</si>
  <si>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</si>
  <si>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</si>
  <si>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</si>
  <si>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</si>
  <si>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</si>
  <si>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</si>
  <si>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</si>
  <si>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</si>
  <si>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</si>
  <si>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</si>
  <si>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</si>
  <si>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</si>
  <si>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</si>
  <si>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</si>
  <si>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</si>
  <si>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</si>
  <si>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</si>
  <si>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</si>
  <si>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</si>
  <si>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</si>
  <si>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</si>
  <si>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</si>
  <si>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</si>
  <si>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</si>
  <si>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</si>
  <si>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</si>
  <si>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</si>
  <si>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</si>
  <si>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</si>
  <si>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</si>
  <si>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</si>
  <si>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</si>
  <si>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</si>
  <si>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</si>
  <si>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</si>
  <si>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</si>
  <si>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</si>
  <si>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</si>
  <si>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</si>
  <si>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</si>
  <si>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</si>
  <si>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</si>
  <si>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</si>
  <si>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</si>
  <si>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</si>
  <si>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</si>
  <si>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</si>
  <si>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</si>
  <si>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</si>
  <si>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</si>
  <si>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</si>
  <si>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</si>
  <si>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</si>
  <si>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</si>
  <si>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</si>
  <si>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</si>
  <si>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</si>
  <si>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</si>
  <si>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</si>
  <si>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</si>
  <si>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</si>
  <si>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</si>
  <si>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</si>
  <si>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</si>
  <si>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</si>
  <si>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</si>
  <si>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</si>
  <si>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</si>
  <si>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</si>
  <si>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</si>
  <si>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</si>
  <si>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</si>
  <si>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</si>
  <si>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</si>
  <si>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</si>
  <si>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</si>
  <si>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</si>
  <si>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</si>
  <si>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</si>
  <si>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</si>
  <si>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</si>
  <si>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</si>
  <si>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</si>
  <si>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</si>
  <si>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</si>
  <si>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</si>
  <si>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</si>
  <si>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</si>
  <si>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</si>
  <si>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</si>
  <si>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</si>
  <si>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</si>
  <si>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</si>
  <si>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</si>
  <si>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</si>
  <si>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</si>
  <si>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</si>
  <si>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</si>
  <si>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</si>
  <si>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</si>
  <si>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</si>
  <si>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</si>
  <si>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</si>
  <si>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</si>
  <si>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</si>
  <si>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</si>
  <si>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</si>
  <si>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</si>
  <si>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</si>
  <si>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</si>
  <si>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</si>
  <si>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</si>
  <si>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</si>
  <si>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</si>
  <si>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</si>
  <si>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</si>
  <si>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</si>
  <si>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</si>
  <si>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</si>
  <si>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</si>
  <si>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</si>
  <si>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</si>
  <si>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</si>
  <si>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</si>
  <si>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</si>
  <si>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</si>
  <si>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</si>
  <si>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</si>
  <si>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</si>
  <si>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</si>
  <si>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</si>
  <si>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</si>
  <si>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</si>
  <si>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</si>
  <si>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</si>
  <si>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</si>
  <si>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</si>
  <si>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</si>
  <si>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</si>
  <si>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</si>
  <si>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</si>
  <si>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</si>
  <si>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</si>
  <si>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</si>
  <si>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</si>
  <si>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</si>
  <si>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</si>
  <si>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</si>
  <si>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</si>
  <si>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</si>
  <si>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</si>
  <si>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</si>
  <si>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</si>
  <si>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</si>
  <si>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</si>
  <si>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</si>
  <si>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</si>
  <si>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</si>
  <si>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</si>
  <si>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</si>
  <si>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</si>
  <si>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</si>
  <si>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</si>
  <si>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</si>
  <si>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</si>
  <si>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</si>
  <si>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</si>
  <si>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</si>
  <si>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</si>
  <si>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</si>
  <si>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</si>
  <si>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</si>
  <si>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</si>
  <si>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</si>
  <si>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</si>
  <si>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</si>
  <si>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</si>
  <si>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</si>
  <si>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</si>
  <si>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</si>
  <si>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</si>
  <si>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</si>
  <si>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</si>
  <si>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</si>
  <si>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</si>
  <si>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</si>
  <si>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</si>
  <si>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</si>
  <si>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</si>
  <si>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</si>
  <si>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</si>
  <si>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</si>
  <si>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</si>
  <si>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</si>
  <si>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</si>
  <si>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</si>
  <si>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</si>
  <si>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</si>
  <si>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</si>
  <si>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</si>
  <si>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</si>
  <si>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</si>
  <si>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</si>
  <si>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</si>
  <si>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</si>
  <si>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</si>
  <si>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</si>
  <si>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</si>
  <si>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</si>
  <si>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</si>
  <si>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</si>
  <si>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</si>
  <si>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</si>
  <si>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</si>
  <si>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</si>
  <si>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</si>
  <si>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</si>
  <si>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</si>
  <si>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</si>
  <si>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</si>
  <si>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</si>
  <si>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</si>
  <si>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</si>
  <si>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</si>
  <si>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</si>
  <si>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</si>
  <si>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</si>
  <si>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</si>
  <si>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</si>
  <si>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</si>
  <si>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</si>
  <si>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</si>
  <si>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</si>
  <si>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</si>
  <si>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</si>
  <si>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</si>
  <si>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</si>
  <si>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</si>
  <si>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</si>
  <si>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</si>
  <si>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</si>
  <si>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</si>
  <si>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</si>
  <si>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</si>
  <si>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</si>
  <si>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</si>
  <si>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</si>
  <si>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</si>
  <si>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</si>
  <si>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</si>
  <si>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</si>
  <si>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</si>
  <si>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</si>
  <si>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</si>
  <si>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</si>
  <si>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</si>
  <si>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</si>
  <si>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</si>
  <si>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</si>
  <si>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</si>
  <si>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</si>
  <si>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</si>
  <si>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</si>
  <si>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</si>
  <si>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</si>
  <si>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</si>
  <si>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</si>
  <si>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</si>
  <si>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</si>
  <si>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</si>
  <si>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</si>
  <si>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</si>
  <si>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</si>
  <si>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</si>
  <si>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</si>
  <si>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</si>
  <si>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</si>
  <si>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</si>
  <si>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</si>
  <si>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</si>
  <si>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</si>
  <si>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</si>
  <si>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</si>
  <si>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</si>
  <si>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</si>
  <si>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</si>
  <si>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</si>
  <si>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</si>
  <si>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</si>
  <si>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</si>
  <si>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</si>
  <si>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</si>
  <si>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</si>
  <si>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</si>
  <si>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</si>
  <si>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</si>
  <si>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</si>
  <si>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</si>
  <si>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</si>
  <si>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</si>
  <si>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</si>
  <si>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</si>
  <si>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</si>
  <si>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</si>
  <si>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</si>
  <si>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</si>
  <si>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</si>
  <si>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</si>
  <si>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</si>
  <si>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</si>
  <si>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</si>
  <si>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</si>
  <si>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</si>
  <si>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</si>
  <si>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</si>
  <si>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</si>
  <si>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</si>
  <si>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</si>
  <si>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</si>
  <si>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</si>
  <si>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</si>
  <si>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</si>
  <si>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</si>
  <si>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</si>
  <si>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</si>
  <si>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</si>
  <si>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</si>
  <si>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</si>
  <si>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</si>
  <si>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</si>
  <si>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</si>
  <si>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</si>
  <si>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</si>
  <si>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</si>
  <si>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</si>
  <si>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</si>
  <si>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</si>
  <si>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</si>
  <si>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</si>
  <si>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</si>
  <si>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</si>
  <si>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</si>
  <si>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</si>
  <si>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</si>
  <si>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</si>
  <si>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</si>
  <si>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</si>
  <si>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</si>
  <si>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</si>
  <si>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</si>
  <si>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</si>
  <si>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</si>
  <si>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</si>
  <si>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</si>
  <si>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</si>
  <si>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</si>
  <si>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</si>
  <si>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</si>
  <si>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</si>
  <si>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</si>
  <si>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</si>
  <si>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</si>
  <si>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</si>
  <si>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</si>
  <si>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</si>
  <si>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</si>
  <si>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</si>
  <si>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</si>
  <si>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</si>
  <si>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</si>
  <si>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</si>
  <si>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</si>
  <si>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</si>
  <si>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</si>
  <si>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</si>
  <si>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</si>
  <si>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</si>
  <si>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</si>
  <si>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</si>
  <si>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</si>
  <si>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</si>
  <si>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</si>
  <si>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</si>
  <si>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</si>
  <si>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</si>
  <si>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</si>
  <si>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</si>
  <si>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</si>
  <si>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</si>
  <si>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</si>
  <si>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</si>
  <si>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</si>
  <si>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</si>
  <si>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</si>
  <si>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</si>
  <si>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</si>
  <si>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</si>
  <si>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</si>
  <si>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</si>
  <si>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</si>
  <si>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</si>
  <si>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</si>
  <si>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</si>
  <si>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</si>
  <si>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</si>
  <si>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</si>
  <si>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</si>
  <si>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</si>
  <si>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</si>
  <si>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</si>
  <si>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</si>
  <si>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</si>
  <si>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</si>
  <si>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</si>
  <si>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</si>
  <si>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</si>
  <si>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</si>
  <si>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</si>
  <si>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</si>
  <si>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</si>
  <si>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</si>
  <si>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</si>
  <si>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</si>
  <si>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</si>
  <si>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</si>
  <si>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</si>
  <si>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</si>
  <si>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</si>
  <si>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</si>
  <si>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</si>
  <si>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</si>
  <si>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</si>
  <si>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</si>
  <si>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</si>
  <si>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</si>
  <si>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</si>
  <si>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</si>
  <si>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</si>
  <si>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</si>
  <si>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</si>
  <si>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</si>
  <si>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</si>
  <si>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</si>
  <si>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</si>
  <si>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</si>
  <si>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</si>
  <si>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</si>
  <si>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</si>
  <si>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</si>
  <si>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</si>
  <si>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</si>
  <si>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</si>
  <si>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</si>
  <si>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</si>
  <si>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</si>
  <si>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</si>
  <si>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</si>
  <si>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</si>
  <si>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</si>
  <si>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</si>
  <si>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</si>
  <si>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</si>
  <si>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</si>
  <si>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</si>
  <si>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</si>
  <si>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</si>
  <si>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</si>
  <si>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</si>
  <si>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</si>
  <si>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</si>
  <si>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</si>
  <si>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</si>
  <si>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</si>
  <si>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</si>
  <si>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</si>
  <si>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</si>
  <si>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</si>
  <si>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</si>
  <si>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</si>
  <si>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</si>
  <si>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</si>
  <si>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</si>
  <si>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</si>
  <si>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</si>
  <si>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</si>
  <si>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</si>
  <si>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</si>
  <si>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</si>
  <si>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</si>
  <si>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</si>
  <si>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</si>
  <si>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</si>
  <si>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</si>
  <si>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</si>
  <si>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</si>
  <si>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</si>
  <si>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</si>
  <si>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</si>
  <si>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</si>
  <si>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</si>
  <si>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</si>
  <si>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</si>
  <si>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</si>
  <si>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</si>
  <si>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</si>
  <si>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</si>
  <si>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</si>
  <si>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</si>
  <si>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</si>
  <si>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</si>
  <si>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</si>
  <si>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</si>
  <si>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</si>
  <si>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</si>
  <si>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</si>
  <si>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</si>
  <si>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</si>
  <si>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</si>
  <si>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</si>
  <si>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</si>
  <si>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</si>
  <si>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</si>
  <si>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</si>
  <si>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</si>
  <si>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</si>
  <si>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</si>
  <si>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</si>
  <si>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</si>
  <si>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</si>
  <si>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</si>
  <si>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</si>
  <si>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</si>
  <si>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</si>
  <si>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</si>
  <si>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</si>
  <si>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</si>
  <si>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</si>
  <si>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</si>
  <si>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</si>
  <si>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</si>
  <si>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</si>
  <si>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</si>
  <si>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</si>
  <si>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</si>
  <si>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</si>
  <si>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</si>
  <si>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</si>
  <si>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</si>
  <si>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</si>
  <si>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</si>
  <si>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</si>
  <si>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</si>
  <si>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</si>
  <si>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</si>
  <si>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</si>
  <si>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</si>
  <si>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</si>
  <si>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</si>
  <si>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</si>
  <si>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</si>
  <si>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</si>
  <si>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</si>
  <si>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</si>
  <si>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</si>
  <si>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</si>
  <si>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</si>
  <si>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</si>
  <si>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</si>
  <si>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</si>
  <si>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</si>
  <si>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</si>
  <si>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</si>
  <si>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</si>
  <si>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</si>
  <si>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</si>
  <si>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</si>
  <si>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</si>
  <si>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</si>
  <si>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</si>
  <si>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</si>
  <si>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</si>
  <si>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</si>
  <si>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</si>
  <si>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</si>
  <si>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</si>
  <si>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</si>
  <si>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</si>
  <si>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</si>
  <si>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</si>
  <si>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</si>
  <si>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</si>
  <si>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</si>
  <si>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</si>
  <si>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</si>
  <si>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</si>
  <si>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</si>
  <si>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</si>
  <si>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</si>
  <si>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</si>
  <si>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</si>
  <si>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</si>
  <si>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</si>
  <si>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</si>
  <si>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</si>
  <si>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</si>
  <si>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</si>
  <si>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</si>
  <si>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</si>
  <si>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</si>
  <si>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</si>
  <si>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</si>
  <si>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</si>
  <si>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</si>
  <si>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</si>
  <si>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</si>
  <si>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</si>
  <si>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</si>
  <si>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</si>
  <si>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</si>
  <si>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</si>
  <si>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</si>
  <si>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</si>
  <si>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</si>
  <si>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</si>
  <si>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</si>
  <si>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</si>
  <si>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</si>
  <si>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</si>
  <si>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</si>
  <si>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</si>
  <si>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</si>
  <si>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</si>
  <si>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</si>
  <si>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</si>
  <si>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</si>
  <si>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</si>
  <si>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</si>
  <si>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</si>
  <si>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</si>
  <si>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</si>
  <si>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</si>
  <si>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</si>
  <si>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</si>
  <si>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</si>
  <si>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</si>
  <si>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</si>
  <si>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</si>
  <si>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</si>
  <si>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</si>
  <si>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</si>
  <si>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</si>
  <si>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</si>
  <si>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</si>
  <si>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</si>
  <si>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</si>
  <si>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</si>
  <si>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</si>
  <si>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</si>
  <si>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</si>
  <si>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</si>
  <si>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</si>
  <si>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</si>
  <si>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</si>
  <si>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</si>
  <si>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</si>
  <si>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</si>
  <si>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</si>
  <si>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</si>
  <si>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</si>
  <si>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</si>
  <si>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</si>
  <si>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</si>
  <si>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</si>
  <si>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</si>
  <si>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</si>
  <si>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</si>
  <si>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</si>
  <si>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</si>
  <si>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</si>
  <si>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</si>
  <si>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</si>
  <si>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</si>
  <si>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</si>
  <si>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</si>
  <si>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</si>
  <si>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</si>
  <si>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</si>
  <si>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</si>
  <si>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</si>
  <si>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</si>
  <si>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</si>
  <si>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</si>
  <si>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</si>
  <si>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</si>
  <si>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</si>
  <si>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</si>
  <si>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</si>
  <si>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</si>
  <si>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</si>
  <si>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</si>
  <si>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</si>
  <si>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</si>
  <si>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</si>
  <si>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</si>
  <si>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</si>
  <si>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</si>
  <si>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</si>
  <si>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</si>
  <si>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</si>
  <si>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</si>
  <si>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</si>
  <si>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</si>
  <si>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</si>
  <si>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</si>
  <si>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</si>
  <si>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</si>
  <si>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</si>
  <si>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</si>
  <si>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</si>
  <si>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</si>
  <si>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</si>
  <si>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</si>
  <si>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</si>
  <si>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</si>
  <si>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</si>
  <si>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</si>
  <si>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</si>
  <si>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</si>
  <si>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</si>
  <si>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</si>
  <si>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</si>
  <si>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</si>
  <si>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</si>
  <si>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</si>
  <si>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</si>
  <si>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</si>
  <si>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</si>
  <si>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</si>
  <si>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</si>
  <si>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</si>
  <si>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</si>
  <si>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</si>
  <si>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</si>
  <si>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</si>
  <si>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</si>
  <si>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</si>
  <si>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</si>
  <si>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</si>
  <si>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</si>
  <si>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</si>
  <si>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</si>
  <si>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</si>
  <si>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</si>
  <si>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</si>
  <si>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</si>
  <si>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</si>
  <si>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</si>
  <si>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</si>
  <si>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</si>
  <si>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</si>
  <si>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</si>
  <si>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</si>
  <si>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</si>
  <si>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</si>
  <si>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</si>
  <si>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</si>
  <si>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</si>
  <si>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</si>
  <si>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</si>
  <si>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</si>
  <si>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</si>
  <si>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</si>
  <si>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</si>
  <si>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</si>
  <si>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</si>
  <si>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</si>
  <si>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</si>
  <si>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</si>
  <si>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</si>
  <si>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</si>
  <si>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</si>
  <si>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</si>
  <si>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</si>
  <si>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</si>
  <si>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</si>
  <si>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</si>
  <si>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</si>
  <si>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</si>
  <si>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</si>
  <si>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</si>
  <si>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</si>
  <si>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</si>
  <si>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</si>
  <si>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</si>
  <si>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</si>
  <si>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</si>
  <si>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</si>
  <si>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</si>
  <si>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</si>
  <si>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</si>
  <si>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</si>
  <si>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</si>
  <si>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</si>
  <si>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</si>
  <si>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</si>
  <si>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</si>
  <si>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</si>
  <si>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</si>
  <si>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</si>
  <si>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</si>
  <si>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</si>
  <si>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</si>
  <si>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</si>
  <si>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</si>
  <si>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</si>
  <si>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</si>
  <si>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</si>
  <si>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</si>
  <si>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</si>
  <si>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</si>
  <si>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</si>
  <si>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</si>
  <si>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</si>
  <si>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</si>
  <si>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</si>
  <si>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</si>
  <si>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</si>
  <si>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</si>
  <si>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</si>
  <si>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</si>
  <si>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</si>
  <si>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</si>
  <si>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</si>
  <si>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</si>
  <si>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</si>
  <si>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</si>
  <si>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</si>
  <si>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</si>
  <si>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</si>
  <si>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</si>
  <si>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</si>
  <si>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</si>
  <si>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</si>
  <si>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</si>
  <si>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</si>
  <si>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</si>
  <si>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</si>
  <si>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</si>
  <si>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</si>
  <si>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</si>
  <si>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</si>
  <si>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</si>
  <si>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</si>
  <si>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</si>
  <si>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</si>
  <si>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</si>
  <si>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</si>
  <si>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</si>
  <si>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</si>
  <si>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</si>
  <si>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</si>
  <si>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</si>
  <si>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</si>
  <si>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</si>
  <si>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</si>
  <si>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</si>
  <si>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</si>
  <si>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</si>
  <si>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</si>
  <si>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</si>
  <si>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</si>
  <si>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</si>
  <si>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</si>
  <si>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</si>
  <si>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</si>
  <si>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</si>
  <si>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</si>
  <si>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</si>
  <si>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</si>
  <si>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</si>
  <si>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</si>
  <si>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</si>
  <si>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</si>
  <si>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</si>
  <si>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</si>
  <si>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</si>
  <si>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</si>
  <si>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</si>
  <si>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</si>
  <si>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</si>
  <si>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</si>
  <si>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</si>
  <si>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</si>
  <si>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</si>
  <si>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</si>
  <si>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</si>
  <si>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</si>
  <si>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</si>
  <si>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</si>
  <si>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</si>
  <si>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</si>
  <si>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</si>
  <si>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</si>
  <si>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</si>
  <si>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</si>
  <si>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</si>
  <si>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</si>
  <si>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</si>
  <si>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</si>
  <si>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</si>
  <si>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</si>
  <si>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</si>
  <si>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</si>
  <si>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</si>
  <si>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</si>
  <si>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</si>
  <si>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</si>
  <si>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</si>
  <si>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</si>
  <si>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</si>
  <si>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</si>
  <si>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</si>
  <si>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</si>
  <si>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</si>
  <si>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</si>
  <si>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</si>
  <si>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</si>
  <si>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</si>
  <si>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</si>
  <si>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</si>
  <si>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</si>
  <si>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</si>
  <si>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</si>
  <si>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</si>
  <si>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</si>
  <si>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</si>
  <si>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</si>
  <si>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</si>
  <si>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</si>
  <si>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</si>
  <si>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</si>
  <si>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</si>
  <si>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</si>
  <si>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</si>
  <si>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</si>
  <si>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</si>
  <si>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</si>
  <si>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</si>
  <si>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</si>
  <si>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</si>
  <si>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</si>
  <si>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</si>
  <si>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</si>
  <si>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</si>
  <si>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</si>
  <si>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</si>
  <si>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</si>
  <si>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</si>
  <si>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</si>
  <si>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</si>
  <si>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</si>
  <si>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</si>
  <si>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</si>
  <si>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</si>
  <si>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</si>
  <si>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</si>
  <si>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</si>
  <si>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</si>
  <si>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</si>
  <si>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</si>
  <si>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</si>
  <si>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</si>
  <si>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</si>
  <si>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</si>
  <si>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</si>
  <si>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</si>
  <si>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</si>
  <si>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</si>
  <si>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</si>
  <si>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</si>
  <si>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</si>
  <si>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</si>
  <si>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</si>
  <si>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</si>
  <si>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</si>
  <si>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</si>
  <si>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</si>
  <si>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</si>
  <si>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</si>
  <si>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</si>
  <si>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</si>
  <si>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</si>
  <si>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</si>
  <si>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</si>
  <si>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</si>
  <si>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</si>
  <si>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</si>
  <si>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</si>
  <si>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</si>
  <si>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</si>
  <si>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</si>
  <si>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</si>
  <si>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</si>
  <si>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</si>
  <si>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</si>
  <si>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</si>
  <si>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</si>
  <si>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</si>
  <si>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</si>
  <si>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</si>
  <si>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</si>
  <si>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</si>
  <si>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</si>
  <si>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</si>
  <si>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</si>
  <si>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</si>
  <si>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</si>
  <si>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</si>
  <si>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</si>
  <si>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</si>
  <si>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</si>
  <si>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</si>
  <si>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</si>
  <si>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</si>
  <si>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</si>
  <si>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</si>
  <si>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</si>
  <si>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</si>
  <si>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</si>
  <si>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</si>
  <si>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</si>
  <si>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</si>
  <si>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</si>
  <si>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</si>
  <si>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</si>
  <si>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</si>
  <si>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</si>
  <si>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</si>
  <si>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</si>
  <si>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</si>
  <si>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</si>
  <si>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</si>
  <si>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</si>
  <si>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</si>
  <si>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</si>
  <si>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</si>
  <si>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</si>
  <si>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</si>
  <si>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</si>
  <si>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</si>
  <si>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</si>
  <si>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</si>
  <si>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</si>
  <si>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</si>
  <si>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</si>
  <si>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</si>
  <si>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</si>
  <si>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</si>
  <si>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</si>
  <si>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</si>
  <si>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</si>
  <si>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</si>
  <si>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</si>
  <si>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</si>
  <si>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</si>
  <si>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</si>
  <si>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</si>
  <si>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</si>
  <si>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</si>
  <si>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</si>
  <si>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</si>
  <si>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</si>
  <si>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</si>
  <si>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</si>
  <si>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</si>
  <si>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</si>
  <si>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</si>
  <si>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</si>
  <si>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</si>
  <si>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</si>
  <si>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</si>
  <si>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</si>
  <si>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</si>
  <si>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</si>
  <si>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</si>
  <si>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</si>
  <si>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</si>
  <si>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</si>
  <si>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</si>
  <si>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</si>
  <si>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</si>
  <si>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</si>
  <si>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</si>
  <si>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</si>
  <si>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</si>
  <si>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</si>
  <si>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</si>
  <si>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</si>
  <si>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</si>
  <si>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</si>
  <si>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</si>
  <si>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</si>
  <si>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</si>
  <si>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</si>
  <si>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</si>
  <si>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</si>
  <si>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</si>
  <si>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</si>
  <si>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</si>
  <si>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</si>
  <si>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</si>
  <si>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</si>
  <si>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</si>
  <si>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</si>
  <si>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</si>
  <si>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</si>
  <si>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</si>
  <si>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</si>
  <si>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</si>
  <si>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</si>
  <si>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</si>
  <si>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</si>
  <si>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</si>
  <si>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</si>
  <si>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</si>
  <si>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</si>
  <si>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</si>
  <si>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</si>
  <si>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</si>
  <si>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</si>
  <si>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</si>
  <si>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</si>
  <si>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</si>
  <si>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</si>
  <si>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</si>
  <si>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</si>
  <si>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</si>
  <si>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</si>
  <si>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</si>
  <si>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</si>
  <si>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</si>
  <si>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</si>
  <si>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</si>
  <si>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</si>
  <si>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</si>
  <si>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</si>
  <si>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</si>
  <si>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</si>
  <si>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</si>
  <si>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</si>
  <si>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</si>
  <si>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</si>
  <si>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</si>
  <si>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</si>
  <si>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</si>
  <si>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</si>
  <si>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</si>
  <si>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</si>
  <si>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</si>
  <si>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</si>
  <si>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</si>
  <si>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</si>
  <si>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</si>
  <si>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</si>
  <si>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</si>
  <si>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</si>
  <si>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</si>
  <si>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</si>
  <si>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</si>
  <si>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</si>
  <si>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</si>
  <si>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</si>
  <si>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</si>
  <si>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</si>
  <si>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</si>
  <si>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</si>
  <si>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</si>
  <si>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</si>
  <si>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</si>
  <si>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</si>
  <si>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</si>
  <si>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</si>
  <si>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</si>
  <si>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</si>
  <si>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</si>
  <si>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</si>
  <si>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</si>
  <si>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</si>
  <si>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</si>
  <si>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</si>
  <si>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</si>
  <si>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</si>
  <si>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</si>
  <si>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</si>
  <si>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</si>
  <si>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</si>
  <si>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</si>
  <si>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</si>
  <si>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</si>
  <si>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</si>
  <si>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</si>
  <si>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</si>
  <si>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</si>
  <si>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</si>
  <si>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</si>
  <si>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</si>
  <si>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</si>
  <si>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</si>
  <si>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</si>
  <si>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</si>
  <si>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</si>
  <si>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</si>
  <si>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</si>
  <si>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</si>
  <si>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</si>
  <si>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</si>
  <si>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</si>
  <si>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</si>
  <si>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</si>
  <si>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</si>
  <si>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</si>
  <si>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</si>
  <si>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</si>
  <si>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</si>
  <si>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</si>
  <si>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</si>
  <si>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</si>
  <si>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</si>
  <si>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</si>
  <si>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</si>
  <si>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</si>
  <si>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</si>
  <si>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</si>
  <si>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</si>
  <si>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</si>
  <si>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</si>
  <si>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</si>
  <si>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</si>
  <si>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</si>
  <si>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</si>
  <si>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</si>
  <si>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</si>
  <si>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</si>
  <si>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</si>
  <si>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</si>
  <si>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</si>
  <si>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</si>
  <si>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</si>
  <si>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</si>
  <si>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</si>
  <si>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</si>
  <si>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</si>
  <si>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</si>
  <si>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</si>
  <si>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</si>
  <si>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</si>
  <si>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</si>
  <si>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</si>
  <si>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</si>
  <si>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</si>
  <si>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</si>
  <si>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</si>
  <si>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</si>
  <si>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</si>
  <si>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</si>
  <si>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</si>
  <si>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</si>
  <si>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</si>
  <si>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</si>
  <si>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</si>
  <si>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</si>
  <si>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</si>
  <si>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</si>
  <si>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</si>
  <si>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</si>
  <si>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</si>
  <si>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</si>
  <si>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</si>
  <si>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</si>
  <si>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</si>
  <si>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</si>
  <si>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</si>
  <si>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</si>
  <si>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</si>
  <si>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</si>
  <si>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</si>
  <si>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</si>
  <si>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</si>
  <si>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</si>
  <si>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</si>
  <si>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</si>
  <si>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</si>
  <si>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</si>
  <si>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</si>
  <si>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</si>
  <si>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</si>
  <si>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</si>
  <si>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</si>
  <si>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</si>
  <si>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</si>
  <si>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</si>
  <si>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</si>
  <si>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</si>
  <si>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</si>
  <si>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</si>
  <si>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</si>
  <si>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</si>
  <si>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</si>
  <si>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</si>
  <si>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</si>
  <si>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</si>
  <si>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</si>
  <si>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</si>
  <si>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</si>
  <si>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</si>
  <si>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</si>
  <si>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</si>
  <si>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</si>
  <si>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</si>
  <si>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</si>
  <si>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</si>
  <si>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</si>
  <si>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</si>
  <si>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</si>
  <si>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</si>
  <si>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</si>
  <si>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</si>
  <si>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</si>
  <si>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</si>
  <si>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</si>
  <si>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</si>
  <si>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</si>
  <si>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</si>
  <si>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</si>
  <si>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</si>
  <si>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</si>
  <si>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</si>
  <si>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</si>
  <si>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</si>
  <si>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</si>
  <si>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</si>
  <si>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</si>
  <si>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</si>
  <si>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</si>
  <si>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</si>
  <si>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</si>
  <si>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</si>
  <si>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</si>
  <si>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</si>
  <si>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</si>
  <si>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</si>
  <si>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</si>
  <si>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</si>
  <si>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</si>
  <si>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</si>
  <si>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</si>
  <si>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</si>
  <si>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</si>
  <si>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</si>
  <si>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</si>
  <si>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</si>
  <si>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</si>
  <si>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</si>
  <si>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</si>
  <si>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</si>
  <si>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</si>
  <si>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</si>
  <si>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</si>
  <si>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</si>
  <si>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</si>
  <si>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</si>
  <si>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</si>
  <si>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</si>
  <si>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</si>
  <si>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</si>
  <si>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</si>
  <si>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</si>
  <si>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</si>
  <si>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</si>
  <si>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</si>
  <si>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</si>
  <si>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</si>
  <si>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</si>
  <si>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</si>
  <si>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</si>
  <si>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</si>
  <si>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</si>
  <si>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</si>
  <si>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</si>
  <si>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</si>
  <si>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</si>
  <si>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</si>
  <si>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</si>
  <si>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</si>
  <si>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</si>
  <si>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</si>
  <si>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</si>
  <si>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</si>
  <si>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</si>
  <si>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</si>
  <si>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</si>
  <si>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</si>
  <si>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</si>
  <si>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</si>
  <si>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</si>
  <si>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</si>
  <si>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</si>
  <si>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</si>
  <si>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</si>
  <si>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</si>
  <si>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</si>
  <si>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</si>
  <si>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</si>
  <si>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</si>
  <si>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</si>
  <si>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</si>
  <si>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</si>
  <si>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</si>
  <si>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</si>
  <si>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</si>
  <si>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</si>
  <si>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</si>
  <si>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</si>
  <si>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</si>
  <si>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</si>
  <si>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</si>
  <si>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</si>
  <si>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</si>
  <si>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</si>
  <si>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</si>
  <si>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</si>
  <si>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</si>
  <si>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</si>
  <si>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</si>
  <si>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</si>
  <si>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</si>
  <si>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</si>
  <si>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</si>
  <si>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</si>
  <si>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</si>
  <si>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</si>
  <si>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</si>
  <si>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</si>
  <si>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</si>
  <si>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</si>
  <si>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</si>
  <si>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</si>
  <si>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</si>
  <si>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</si>
  <si>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</si>
  <si>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</si>
  <si>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</si>
  <si>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</si>
  <si>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</si>
  <si>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</si>
  <si>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</si>
  <si>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</si>
  <si>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</si>
  <si>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</si>
  <si>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</si>
  <si>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</si>
  <si>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</si>
  <si>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</si>
  <si>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</si>
  <si>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</si>
  <si>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</si>
  <si>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</si>
  <si>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</si>
  <si>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</si>
  <si>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</si>
  <si>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</si>
  <si>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</si>
  <si>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</si>
  <si>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</si>
  <si>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</si>
  <si>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</si>
  <si>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</si>
  <si>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</si>
  <si>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</si>
  <si>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</si>
  <si>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</si>
  <si>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</si>
  <si>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</si>
  <si>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</si>
  <si>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</si>
  <si>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</si>
  <si>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</si>
  <si>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</si>
  <si>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</si>
  <si>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</si>
  <si>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</si>
  <si>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</si>
  <si>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</si>
  <si>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</si>
  <si>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</si>
  <si>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</si>
  <si>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</si>
  <si>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</si>
  <si>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</si>
  <si>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</si>
  <si>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</si>
  <si>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</si>
  <si>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</si>
  <si>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</si>
  <si>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</si>
  <si>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</si>
  <si>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</si>
  <si>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</si>
  <si>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</si>
  <si>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</si>
  <si>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</si>
  <si>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</si>
  <si>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</si>
  <si>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</si>
  <si>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</si>
  <si>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</si>
  <si>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</si>
  <si>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</si>
  <si>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</si>
  <si>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</si>
  <si>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</si>
  <si>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</si>
  <si>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</si>
  <si>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</si>
  <si>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</si>
  <si>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</si>
  <si>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</si>
  <si>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</si>
  <si>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</si>
  <si>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</si>
  <si>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</si>
  <si>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</si>
  <si>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</si>
  <si>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</si>
  <si>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</si>
  <si>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</si>
  <si>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</si>
  <si>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</si>
  <si>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</si>
  <si>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</si>
  <si>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</si>
  <si>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</si>
  <si>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</si>
  <si>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</si>
  <si>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</si>
  <si>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</si>
  <si>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</si>
  <si>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</si>
  <si>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</si>
  <si>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</si>
  <si>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</si>
  <si>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</si>
  <si>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</si>
  <si>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</si>
  <si>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</si>
  <si>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</si>
  <si>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</si>
  <si>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</si>
  <si>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</si>
  <si>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</si>
  <si>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</si>
  <si>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</si>
  <si>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</si>
  <si>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</si>
  <si>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</si>
  <si>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</si>
  <si>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</si>
  <si>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</si>
  <si>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</si>
  <si>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</si>
  <si>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</si>
  <si>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</si>
  <si>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</si>
  <si>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</si>
  <si>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</si>
  <si>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</si>
  <si>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</si>
  <si>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</si>
  <si>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</si>
  <si>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</si>
  <si>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</si>
  <si>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</si>
  <si>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</si>
  <si>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</si>
  <si>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</si>
  <si>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</si>
  <si>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</si>
  <si>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</si>
  <si>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</si>
  <si>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</si>
  <si>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</si>
  <si>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</si>
  <si>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</si>
  <si>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</si>
  <si>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</si>
  <si>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</si>
  <si>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</si>
  <si>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</si>
  <si>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</si>
  <si>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</si>
  <si>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</si>
  <si>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</si>
  <si>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</si>
  <si>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</si>
  <si>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</si>
  <si>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</si>
  <si>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</si>
  <si>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</si>
  <si>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</si>
  <si>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</si>
  <si>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</si>
  <si>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</si>
  <si>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</si>
  <si>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</si>
  <si>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</si>
  <si>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</si>
  <si>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</si>
  <si>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</si>
  <si>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</si>
  <si>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</si>
  <si>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</si>
  <si>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</si>
  <si>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</si>
  <si>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</si>
  <si>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</si>
  <si>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</si>
  <si>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</si>
  <si>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</si>
  <si>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</si>
  <si>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</si>
  <si>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</si>
  <si>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</si>
  <si>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</si>
  <si>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</si>
  <si>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</si>
  <si>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</si>
  <si>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</si>
  <si>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</si>
  <si>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</si>
  <si>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</si>
  <si>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</si>
  <si>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</si>
  <si>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</si>
  <si>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</si>
  <si>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</si>
  <si>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</si>
  <si>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</si>
  <si>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</si>
  <si>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</si>
  <si>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</si>
  <si>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</si>
  <si>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</si>
  <si>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</si>
  <si>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</si>
  <si>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</si>
  <si>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</si>
  <si>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</si>
  <si>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</si>
  <si>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</si>
  <si>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</si>
  <si>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</si>
  <si>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</si>
  <si>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</si>
  <si>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</si>
  <si>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</si>
  <si>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</si>
  <si>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</si>
  <si>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</si>
  <si>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</si>
  <si>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</si>
  <si>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</si>
  <si>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</si>
  <si>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</si>
  <si>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</si>
  <si>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</si>
  <si>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</si>
  <si>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</si>
  <si>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</si>
  <si>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</si>
  <si>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</si>
  <si>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</si>
  <si>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</si>
  <si>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</si>
  <si>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</si>
  <si>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</si>
  <si>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</si>
  <si>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</si>
  <si>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</si>
  <si>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</si>
  <si>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</si>
  <si>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</si>
  <si>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</si>
  <si>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</si>
  <si>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</si>
  <si>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</si>
  <si>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</si>
  <si>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</si>
  <si>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</si>
  <si>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</si>
  <si>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</si>
  <si>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</si>
  <si>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</si>
  <si>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</si>
  <si>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</si>
  <si>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</si>
  <si>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</si>
  <si>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</si>
  <si>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</si>
  <si>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</si>
  <si>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</si>
  <si>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</si>
  <si>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</si>
  <si>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</si>
  <si>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</si>
  <si>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</si>
  <si>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</si>
  <si>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</si>
  <si>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</si>
  <si>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</si>
  <si>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</si>
  <si>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</si>
  <si>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</si>
  <si>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</si>
  <si>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</si>
  <si>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</si>
  <si>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</si>
  <si>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</si>
  <si>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</si>
  <si>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</si>
  <si>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</si>
  <si>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</si>
  <si>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</si>
  <si>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</si>
  <si>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</si>
  <si>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</si>
  <si>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</si>
  <si>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</si>
  <si>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</si>
  <si>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</si>
  <si>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</si>
  <si>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</si>
  <si>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</si>
  <si>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</si>
  <si>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</si>
  <si>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</si>
  <si>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</si>
  <si>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</si>
  <si>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</si>
  <si>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</si>
  <si>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</si>
  <si>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</si>
  <si>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</si>
  <si>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</si>
  <si>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</si>
  <si>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</si>
  <si>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</si>
  <si>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</si>
  <si>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</si>
  <si>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</si>
  <si>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</si>
  <si>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</si>
  <si>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</si>
  <si>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</si>
  <si>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</si>
  <si>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</si>
  <si>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</si>
  <si>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</si>
  <si>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</si>
  <si>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</si>
  <si>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</si>
  <si>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</si>
  <si>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</si>
  <si>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</si>
  <si>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</si>
  <si>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</si>
  <si>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</si>
  <si>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</si>
  <si>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</si>
  <si>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</si>
  <si>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</si>
  <si>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</si>
  <si>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</si>
  <si>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</si>
  <si>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</si>
  <si>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</si>
  <si>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</si>
  <si>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</si>
  <si>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</si>
  <si>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</si>
  <si>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</si>
  <si>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</si>
  <si>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</si>
  <si>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</si>
  <si>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</si>
  <si>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</si>
  <si>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</si>
  <si>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</si>
  <si>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</si>
  <si>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</si>
  <si>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</si>
  <si>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</si>
  <si>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</si>
  <si>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</si>
  <si>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</si>
  <si>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</si>
  <si>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</si>
  <si>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</si>
  <si>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</si>
  <si>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</si>
  <si>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</si>
  <si>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</si>
  <si>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</si>
  <si>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</si>
  <si>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</si>
  <si>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</si>
  <si>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</si>
  <si>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</si>
  <si>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</si>
  <si>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</si>
  <si>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</si>
  <si>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</si>
  <si>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</si>
  <si>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</si>
  <si>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</si>
  <si>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</si>
  <si>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</si>
  <si>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</si>
  <si>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</si>
  <si>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</si>
  <si>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</si>
  <si>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</si>
  <si>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</si>
  <si>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</si>
  <si>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</si>
  <si>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</si>
  <si>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</si>
  <si>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</si>
  <si>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</si>
  <si>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</si>
  <si>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</si>
  <si>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</si>
  <si>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</si>
  <si>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</si>
  <si>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</si>
  <si>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</si>
  <si>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</si>
  <si>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</si>
  <si>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</si>
  <si>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</si>
  <si>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</si>
  <si>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</si>
  <si>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</si>
  <si>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</si>
  <si>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</si>
  <si>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</si>
  <si>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</si>
  <si>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</si>
  <si>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</si>
  <si>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</si>
  <si>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</si>
  <si>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</si>
  <si>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</si>
  <si>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</si>
  <si>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</si>
  <si>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</si>
  <si>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</si>
  <si>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</si>
  <si>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</si>
  <si>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</si>
  <si>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</si>
  <si>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</si>
  <si>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</si>
  <si>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</si>
  <si>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</si>
  <si>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</si>
  <si>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</si>
  <si>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</si>
  <si>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</si>
  <si>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</si>
  <si>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</si>
  <si>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</si>
  <si>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</si>
  <si>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</si>
  <si>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</si>
  <si>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</si>
  <si>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</si>
  <si>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</si>
  <si>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</si>
  <si>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</si>
  <si>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</si>
  <si>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</si>
  <si>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</si>
  <si>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</si>
  <si>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</si>
  <si>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</si>
  <si>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</si>
  <si>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</si>
  <si>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</si>
  <si>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</si>
  <si>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</si>
  <si>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</si>
  <si>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</si>
  <si>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</si>
  <si>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</si>
  <si>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</si>
  <si>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</si>
  <si>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</si>
  <si>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</si>
  <si>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</si>
  <si>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</si>
  <si>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</si>
  <si>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</si>
  <si>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</si>
  <si>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</si>
  <si>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</si>
  <si>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</si>
  <si>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</si>
  <si>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</si>
  <si>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</si>
  <si>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</si>
  <si>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</si>
  <si>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</si>
  <si>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</si>
  <si>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</si>
  <si>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</si>
  <si>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</si>
  <si>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</si>
  <si>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</si>
  <si>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</si>
  <si>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</si>
  <si>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</si>
  <si>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</si>
  <si>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</si>
  <si>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</si>
  <si>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</si>
  <si>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</si>
  <si>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</si>
  <si>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</si>
  <si>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</si>
  <si>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</si>
  <si>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</si>
  <si>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</si>
  <si>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</si>
  <si>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</si>
  <si>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</si>
  <si>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</si>
  <si>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</si>
  <si>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</si>
  <si>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</si>
  <si>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</si>
  <si>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</si>
  <si>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</si>
  <si>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</si>
  <si>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</si>
  <si>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</si>
  <si>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</si>
  <si>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</si>
  <si>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</si>
  <si>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</si>
  <si>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</si>
  <si>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</si>
  <si>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</si>
  <si>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</si>
  <si>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</si>
  <si>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</si>
  <si>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</si>
  <si>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</si>
  <si>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</si>
  <si>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</si>
  <si>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</si>
  <si>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</si>
  <si>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</si>
  <si>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</si>
  <si>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</si>
  <si>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</si>
  <si>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</si>
  <si>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</si>
  <si>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</si>
  <si>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</si>
  <si>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</si>
  <si>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</si>
  <si>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</si>
  <si>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</si>
  <si>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</si>
  <si>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</si>
  <si>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</si>
  <si>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</si>
  <si>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</si>
  <si>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</si>
  <si>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</si>
  <si>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</si>
  <si>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</si>
  <si>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</si>
  <si>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</si>
  <si>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</si>
  <si>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</si>
  <si>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</si>
  <si>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</si>
  <si>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</si>
  <si>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</si>
  <si>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</si>
  <si>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</si>
  <si>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</si>
  <si>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</si>
  <si>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</si>
  <si>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</si>
  <si>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</si>
  <si>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</si>
  <si>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</si>
  <si>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</si>
  <si>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</si>
  <si>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</si>
  <si>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</si>
  <si>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</si>
  <si>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</si>
  <si>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</si>
  <si>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</si>
  <si>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</si>
  <si>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</si>
  <si>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</si>
  <si>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</si>
  <si>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</si>
  <si>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</si>
  <si>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</si>
  <si>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</si>
  <si>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</si>
  <si>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</si>
  <si>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</si>
  <si>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</si>
  <si>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</si>
  <si>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</si>
  <si>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</si>
  <si>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</si>
  <si>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</si>
  <si>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</si>
  <si>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</si>
  <si>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</si>
  <si>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</si>
  <si>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</si>
  <si>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</si>
  <si>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</si>
  <si>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</si>
  <si>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</si>
  <si>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</si>
  <si>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</si>
  <si>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</si>
  <si>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</si>
  <si>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</si>
  <si>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</si>
  <si>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</si>
  <si>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</si>
  <si>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</si>
  <si>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</si>
  <si>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</si>
  <si>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</si>
  <si>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</si>
  <si>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</si>
  <si>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</si>
  <si>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</si>
  <si>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</si>
  <si>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</si>
  <si>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</si>
  <si>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</si>
  <si>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</si>
  <si>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</si>
  <si>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</si>
  <si>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</si>
  <si>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</si>
  <si>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</si>
  <si>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</si>
  <si>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</si>
  <si>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</si>
  <si>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</si>
  <si>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</si>
  <si>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</si>
  <si>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</si>
  <si>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</si>
  <si>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</si>
  <si>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</si>
  <si>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</si>
  <si>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</si>
  <si>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</si>
  <si>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</si>
  <si>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</si>
  <si>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</si>
  <si>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</si>
  <si>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</si>
  <si>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</si>
  <si>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</si>
  <si>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</si>
  <si>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</si>
  <si>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</si>
  <si>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</si>
  <si>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</si>
  <si>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</si>
  <si>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</si>
  <si>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</si>
  <si>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</si>
  <si>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</si>
  <si>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</si>
  <si>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</si>
  <si>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</si>
  <si>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</si>
  <si>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</si>
  <si>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</si>
  <si>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</si>
  <si>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</si>
  <si>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</si>
  <si>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</si>
  <si>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</si>
  <si>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</si>
  <si>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</si>
  <si>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</si>
  <si>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</si>
  <si>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</si>
  <si>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</si>
  <si>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</si>
  <si>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</si>
  <si>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</si>
  <si>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</si>
  <si>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</si>
  <si>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</si>
  <si>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</si>
  <si>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</si>
  <si>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</si>
  <si>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</si>
  <si>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</si>
  <si>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</si>
  <si>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</si>
  <si>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</si>
  <si>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</si>
  <si>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</si>
  <si>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</si>
  <si>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</si>
  <si>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</si>
  <si>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</si>
  <si>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</si>
  <si>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</si>
  <si>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</si>
  <si>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</si>
  <si>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</si>
  <si>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</si>
  <si>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</si>
  <si>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</si>
  <si>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</si>
  <si>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</si>
  <si>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</si>
  <si>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</si>
  <si>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</si>
  <si>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</si>
  <si>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</si>
  <si>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</si>
  <si>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</si>
  <si>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</si>
  <si>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</si>
  <si>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</si>
  <si>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</si>
  <si>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</si>
  <si>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</si>
  <si>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</si>
  <si>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</si>
  <si>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</si>
  <si>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</si>
  <si>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</si>
  <si>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</si>
  <si>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</si>
  <si>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</si>
  <si>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</si>
  <si>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</si>
  <si>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</si>
  <si>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</si>
  <si>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</si>
  <si>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</si>
  <si>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</si>
  <si>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</si>
  <si>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</si>
  <si>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</si>
  <si>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</si>
  <si>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</si>
  <si>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</si>
  <si>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</si>
  <si>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</si>
  <si>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</si>
  <si>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</si>
  <si>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</si>
  <si>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</si>
  <si>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</si>
  <si>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</si>
  <si>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</si>
  <si>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</si>
  <si>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</si>
  <si>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</si>
  <si>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</si>
  <si>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</si>
  <si>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</si>
  <si>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</si>
  <si>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</si>
  <si>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</si>
  <si>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</si>
  <si>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</si>
  <si>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</si>
  <si>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</si>
  <si>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</si>
  <si>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</si>
  <si>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</si>
  <si>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</si>
  <si>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</si>
  <si>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</si>
  <si>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</si>
  <si>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</si>
  <si>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</si>
  <si>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</si>
  <si>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</si>
  <si>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</si>
  <si>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</si>
  <si>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</si>
  <si>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</si>
  <si>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</si>
  <si>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</si>
  <si>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</si>
  <si>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</si>
  <si>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</si>
  <si>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</si>
  <si>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</si>
  <si>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</si>
  <si>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</si>
  <si>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</si>
  <si>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</si>
  <si>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</si>
  <si>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</si>
  <si>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</si>
  <si>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</si>
  <si>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</si>
  <si>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</si>
  <si>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</si>
  <si>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</si>
  <si>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</si>
  <si>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</si>
  <si>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</si>
  <si>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</si>
  <si>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</si>
  <si>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</si>
  <si>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</si>
  <si>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</si>
  <si>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</si>
  <si>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</si>
  <si>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</si>
  <si>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</si>
  <si>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</si>
  <si>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</si>
  <si>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</si>
  <si>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</si>
  <si>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</si>
  <si>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</si>
  <si>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</si>
  <si>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</si>
  <si>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</si>
  <si>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</si>
  <si>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</si>
  <si>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</si>
  <si>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</si>
  <si>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</si>
  <si>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</si>
  <si>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</si>
  <si>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</si>
  <si>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</si>
  <si>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</si>
  <si>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</si>
  <si>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</si>
  <si>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</si>
  <si>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</si>
  <si>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</si>
  <si>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</si>
  <si>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</si>
  <si>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</si>
  <si>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</si>
  <si>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</si>
  <si>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</si>
  <si>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</si>
  <si>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</si>
  <si>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</si>
  <si>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</si>
  <si>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</si>
  <si>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</si>
  <si>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</si>
  <si>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</si>
  <si>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</si>
  <si>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</si>
  <si>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</si>
  <si>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</si>
  <si>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</si>
  <si>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</si>
  <si>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</si>
  <si>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</si>
  <si>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</si>
  <si>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</si>
  <si>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</si>
  <si>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</si>
  <si>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</si>
  <si>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</si>
  <si>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</si>
  <si>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</si>
  <si>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</si>
  <si>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</si>
  <si>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</si>
  <si>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</si>
  <si>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</si>
  <si>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</si>
  <si>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</si>
  <si>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</si>
  <si>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</si>
  <si>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</si>
  <si>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</si>
  <si>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</si>
  <si>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</si>
  <si>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</si>
  <si>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</si>
  <si>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</si>
  <si>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</si>
  <si>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</si>
  <si>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</si>
  <si>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</si>
  <si>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</si>
  <si>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</si>
  <si>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</si>
  <si>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</si>
  <si>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</si>
  <si>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</si>
  <si>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</si>
  <si>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</si>
  <si>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</si>
  <si>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</si>
  <si>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</si>
  <si>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</si>
  <si>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</si>
  <si>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</si>
  <si>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</si>
  <si>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</si>
  <si>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</si>
  <si>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</si>
  <si>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</si>
  <si>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</si>
  <si>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</si>
  <si>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</si>
  <si>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</si>
  <si>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</si>
  <si>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</si>
  <si>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</si>
  <si>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</si>
  <si>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</si>
  <si>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</si>
  <si>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</si>
  <si>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</si>
  <si>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</si>
  <si>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</si>
  <si>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</si>
  <si>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</si>
  <si>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</si>
  <si>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</si>
  <si>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</si>
  <si>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</si>
  <si>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</si>
  <si>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</si>
  <si>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</si>
  <si>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</si>
  <si>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</si>
  <si>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</si>
  <si>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</si>
  <si>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</si>
  <si>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</si>
  <si>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</si>
  <si>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</si>
  <si>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</si>
  <si>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</si>
  <si>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</si>
  <si>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</si>
  <si>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</si>
  <si>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</si>
  <si>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</si>
  <si>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</si>
  <si>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</si>
  <si>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</si>
  <si>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</si>
  <si>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</si>
  <si>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</si>
  <si>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</si>
  <si>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</si>
  <si>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</si>
  <si>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</si>
  <si>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</si>
  <si>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</si>
  <si>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</si>
  <si>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</si>
  <si>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</si>
  <si>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</si>
  <si>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</si>
  <si>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</si>
  <si>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</si>
  <si>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</si>
  <si>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</si>
  <si>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</si>
  <si>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</si>
  <si>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</si>
  <si>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</si>
  <si>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</si>
  <si>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</si>
  <si>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</si>
  <si>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</si>
  <si>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</si>
  <si>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</si>
  <si>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</si>
  <si>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</si>
  <si>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</si>
  <si>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</si>
  <si>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</si>
  <si>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</si>
  <si>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</si>
  <si>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</si>
  <si>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</si>
  <si>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</si>
  <si>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</si>
  <si>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</si>
  <si>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</si>
  <si>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</si>
  <si>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</si>
  <si>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</si>
  <si>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</si>
  <si>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</si>
  <si>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</si>
  <si>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</si>
  <si>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</si>
  <si>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</si>
  <si>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</si>
  <si>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</si>
  <si>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</si>
  <si>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</si>
  <si>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</si>
  <si>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</si>
  <si>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</si>
  <si>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</si>
  <si>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</si>
  <si>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</si>
  <si>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</si>
  <si>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</si>
  <si>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</si>
  <si>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</si>
  <si>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</si>
  <si>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</si>
  <si>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</si>
  <si>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</si>
  <si>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</si>
  <si>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</si>
  <si>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</si>
  <si>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</si>
  <si>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</si>
  <si>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</si>
  <si>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</si>
  <si>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</si>
  <si>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</si>
  <si>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</si>
  <si>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</si>
  <si>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</si>
  <si>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</si>
  <si>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</si>
  <si>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</si>
  <si>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</si>
  <si>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</si>
  <si>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</si>
  <si>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</si>
  <si>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</si>
  <si>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</si>
  <si>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</si>
  <si>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</si>
  <si>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</si>
  <si>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</si>
  <si>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</si>
  <si>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</si>
  <si>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</si>
  <si>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</si>
  <si>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</si>
  <si>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</si>
  <si>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</si>
  <si>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</si>
  <si>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</si>
  <si>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</si>
  <si>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</si>
  <si>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</si>
  <si>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</si>
  <si>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</si>
  <si>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</si>
  <si>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</si>
  <si>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</si>
  <si>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</si>
  <si>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</si>
  <si>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</si>
  <si>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</si>
  <si>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</si>
  <si>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</si>
  <si>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</si>
  <si>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</si>
  <si>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</si>
  <si>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</si>
  <si>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</si>
  <si>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</si>
  <si>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</si>
  <si>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</si>
  <si>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</si>
  <si>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</si>
  <si>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</si>
  <si>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</si>
  <si>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</si>
  <si>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</si>
  <si>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</si>
  <si>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</si>
  <si>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</si>
  <si>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</si>
  <si>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</si>
  <si>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</si>
  <si>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</si>
  <si>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</si>
  <si>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</si>
  <si>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</si>
  <si>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</si>
  <si>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</si>
  <si>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</si>
  <si>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</si>
  <si>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</si>
  <si>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</si>
  <si>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</si>
  <si>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</si>
  <si>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</si>
  <si>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</si>
  <si>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</si>
  <si>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</si>
  <si>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</si>
  <si>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</si>
  <si>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</si>
  <si>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</si>
  <si>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</si>
  <si>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</si>
  <si>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</si>
  <si>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</si>
  <si>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</si>
  <si>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</si>
  <si>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</si>
  <si>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</si>
  <si>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</si>
  <si>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</si>
  <si>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</si>
  <si>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</si>
  <si>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</si>
  <si>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</si>
  <si>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</si>
  <si>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</si>
  <si>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</si>
  <si>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</si>
  <si>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</si>
  <si>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</si>
  <si>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</si>
  <si>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</si>
  <si>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</si>
  <si>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</si>
  <si>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</si>
  <si>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</si>
  <si>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</si>
  <si>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</si>
  <si>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</si>
  <si>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</si>
  <si>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</si>
  <si>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</si>
  <si>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</si>
  <si>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</si>
  <si>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</si>
  <si>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</si>
  <si>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</si>
  <si>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</si>
  <si>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</si>
  <si>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</si>
  <si>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</si>
  <si>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</si>
  <si>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</si>
  <si>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</si>
  <si>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</si>
  <si>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</si>
  <si>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</si>
  <si>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</si>
  <si>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</si>
  <si>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</si>
  <si>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</si>
  <si>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</si>
  <si>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</si>
  <si>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</si>
  <si>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</si>
  <si>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</si>
  <si>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</si>
  <si>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</si>
  <si>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</si>
  <si>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</si>
  <si>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</si>
  <si>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</si>
  <si>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</si>
  <si>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</si>
  <si>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</si>
  <si>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</si>
  <si>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</si>
  <si>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</si>
  <si>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</si>
  <si>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</si>
  <si>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</si>
  <si>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</si>
  <si>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</si>
  <si>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</si>
  <si>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</si>
  <si>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</si>
  <si>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</si>
  <si>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</si>
  <si>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</si>
  <si>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</si>
  <si>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</si>
  <si>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</si>
  <si>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</si>
  <si>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</si>
  <si>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</si>
  <si>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</si>
  <si>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</si>
  <si>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</si>
  <si>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</si>
  <si>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</si>
  <si>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</si>
  <si>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</si>
  <si>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</si>
  <si>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</si>
  <si>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</si>
  <si>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</si>
  <si>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</si>
  <si>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</si>
  <si>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</si>
  <si>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</si>
  <si>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</si>
  <si>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</si>
  <si>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</si>
  <si>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</si>
  <si>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</si>
  <si>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</si>
  <si>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</si>
  <si>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</si>
  <si>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</si>
  <si>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</si>
  <si>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</si>
  <si>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</si>
  <si>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</si>
  <si>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</si>
  <si>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</si>
  <si>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</si>
  <si>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</si>
  <si>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</si>
  <si>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</si>
  <si>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</si>
  <si>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</si>
  <si>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</si>
  <si>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</si>
  <si>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</si>
  <si>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</si>
  <si>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</si>
  <si>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</si>
  <si>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</si>
  <si>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</si>
  <si>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 xml:space="preserve">HINDALCO </t>
  </si>
  <si>
    <t>15900-16100</t>
  </si>
  <si>
    <t>17000-17500</t>
  </si>
  <si>
    <t>920-930</t>
  </si>
  <si>
    <t>1020-1050</t>
  </si>
  <si>
    <t>1350-1380</t>
  </si>
  <si>
    <t>Part Profit of Rs.10.50/-</t>
  </si>
  <si>
    <t>Intrday Call</t>
  </si>
  <si>
    <t>204-208</t>
  </si>
  <si>
    <t>Profit of Rs.5.50/-</t>
  </si>
  <si>
    <t>Profit of Rs.2.5/-</t>
  </si>
  <si>
    <t>1040-1060</t>
  </si>
  <si>
    <t>176.5-177.5</t>
  </si>
  <si>
    <t>190-195</t>
  </si>
  <si>
    <t>2300-2350</t>
  </si>
  <si>
    <t>405-415</t>
  </si>
  <si>
    <t>850-860</t>
  </si>
  <si>
    <t xml:space="preserve">CESC </t>
  </si>
  <si>
    <t>650-660</t>
  </si>
  <si>
    <t>Part Profit of Rs.14/-</t>
  </si>
  <si>
    <t>NIFTY 11150 PE 01-Oct</t>
  </si>
  <si>
    <t>Part Profit of Rs.82.50/-</t>
  </si>
  <si>
    <t xml:space="preserve">DALBHARAT </t>
  </si>
  <si>
    <t>850-870</t>
  </si>
  <si>
    <t xml:space="preserve">NATCOPHARM </t>
  </si>
  <si>
    <t xml:space="preserve">SBILIFE </t>
  </si>
  <si>
    <t xml:space="preserve">CENTURYTEX </t>
  </si>
  <si>
    <t>405-410</t>
  </si>
  <si>
    <t xml:space="preserve">RELAXO </t>
  </si>
  <si>
    <t>667-670</t>
  </si>
  <si>
    <t>COLPAL OCT FUT</t>
  </si>
  <si>
    <t>1460-1470</t>
  </si>
  <si>
    <t xml:space="preserve">HDFC  </t>
  </si>
  <si>
    <t>1950-2000</t>
  </si>
  <si>
    <t>Loss of Rs. 27.50/-</t>
  </si>
  <si>
    <t>Loss of Rs.57/-</t>
  </si>
  <si>
    <t>Profit of Rs.4.50/-</t>
  </si>
  <si>
    <t xml:space="preserve">Retail Research Technical Calls &amp; Fundamental Performance Report for the month of October-2020 </t>
  </si>
  <si>
    <t xml:space="preserve">CADILAHC </t>
  </si>
  <si>
    <t>ASIANPAINT OCT FUT</t>
  </si>
  <si>
    <t>NIFTY 11500 PE 08-Oct</t>
  </si>
  <si>
    <t>Profit of Rs.6.50/-</t>
  </si>
  <si>
    <t>Loss of Rs.1.75</t>
  </si>
  <si>
    <t>6880-6900</t>
  </si>
  <si>
    <t>Profit of Rs.147.50/-</t>
  </si>
  <si>
    <t>Profit of Rs.62.50/-</t>
  </si>
  <si>
    <t>Profit of Rs.8/-</t>
  </si>
  <si>
    <t>Profit of Rs.31/-</t>
  </si>
  <si>
    <t xml:space="preserve">BIOCON </t>
  </si>
  <si>
    <t>480-485</t>
  </si>
  <si>
    <t xml:space="preserve">LAURUSLABS </t>
  </si>
  <si>
    <t>Profit of Rs.7/-</t>
  </si>
  <si>
    <t>NIFTY 11700 PE 08-OCT</t>
  </si>
  <si>
    <t>Profit of Rs.14.50/-</t>
  </si>
  <si>
    <t>Profit of Rs.13/-</t>
  </si>
  <si>
    <t>Part Profit of Rs.50.50/-</t>
  </si>
  <si>
    <t>Loss of Rs. 20/-</t>
  </si>
  <si>
    <t>Profit of Rs.15/-</t>
  </si>
  <si>
    <t>Loss of Rs.40/-</t>
  </si>
  <si>
    <t xml:space="preserve">NAUKRI </t>
  </si>
  <si>
    <t>2150-2170</t>
  </si>
  <si>
    <t xml:space="preserve">HDFCLIFE </t>
  </si>
  <si>
    <t>580-583</t>
  </si>
  <si>
    <t xml:space="preserve">LUPIN OCT FUT </t>
  </si>
  <si>
    <t>1050-1060</t>
  </si>
  <si>
    <t>Profit of Rs.12/-</t>
  </si>
  <si>
    <t xml:space="preserve">COLPAL OCT FUT </t>
  </si>
  <si>
    <t>Profit of Rs.10/-</t>
  </si>
  <si>
    <t>Part Profit of Rs.7.50/-</t>
  </si>
  <si>
    <t>Part Profit of Rs.27/-</t>
  </si>
  <si>
    <t>Profit of Rs.37/-</t>
  </si>
  <si>
    <t>895-900</t>
  </si>
  <si>
    <t>1000-1020</t>
  </si>
  <si>
    <t>2120-2140</t>
  </si>
  <si>
    <t>Profit of Rs.27/-</t>
  </si>
  <si>
    <t>Loss of Rs.17/-</t>
  </si>
  <si>
    <t>Loss of Rs. 11/-</t>
  </si>
  <si>
    <t>EXIDEIND OCT FUT</t>
  </si>
  <si>
    <t>Part Profit of Rs.38/-</t>
  </si>
  <si>
    <t xml:space="preserve">BATAINDIA  </t>
  </si>
  <si>
    <t>1360-1365</t>
  </si>
  <si>
    <t>1420-1440</t>
  </si>
  <si>
    <t xml:space="preserve">KEC  </t>
  </si>
  <si>
    <t>365-370</t>
  </si>
  <si>
    <t>Profit of Rs.80/-</t>
  </si>
  <si>
    <t>Profit of Rs.2.50/-</t>
  </si>
  <si>
    <t>2065-2069</t>
  </si>
  <si>
    <t>ALEXANDER</t>
  </si>
  <si>
    <t>VAL</t>
  </si>
  <si>
    <t>AAATECH</t>
  </si>
  <si>
    <t>AAA Technologies Limited</t>
  </si>
  <si>
    <t>Loss of Rs. 12/-</t>
  </si>
  <si>
    <t>160-160.5</t>
  </si>
  <si>
    <t>445-447</t>
  </si>
  <si>
    <t>470-475</t>
  </si>
  <si>
    <t>276.5-277.5</t>
  </si>
  <si>
    <t xml:space="preserve"> NIFTY 11900 PE 15-Oct</t>
  </si>
  <si>
    <t>45-47</t>
  </si>
  <si>
    <t>7TEC</t>
  </si>
  <si>
    <t>RITU GARG</t>
  </si>
  <si>
    <t>ACRYSIL</t>
  </si>
  <si>
    <t>ABAKKUS ASSET MANAGER LLP</t>
  </si>
  <si>
    <t>ABAKKUS EMERGING OPPORTUNITIES FUND 1</t>
  </si>
  <si>
    <t>SCHOCK GMBH</t>
  </si>
  <si>
    <t>KAHAR NIKLESH KANAIYABHAI</t>
  </si>
  <si>
    <t>HEMLATABEN ROHITKUMAR PANDYA</t>
  </si>
  <si>
    <t>ANMOL</t>
  </si>
  <si>
    <t>VIKRANT GARG</t>
  </si>
  <si>
    <t>ATAM</t>
  </si>
  <si>
    <t>RIKHAV SECURITIES LIMITED</t>
  </si>
  <si>
    <t>PARSHOTAM LAL JAIN</t>
  </si>
  <si>
    <t>GMPL</t>
  </si>
  <si>
    <t>SHERWOOD SECURITIES PVT LTD</t>
  </si>
  <si>
    <t>SALVATION DEVELOPERS LIMITED</t>
  </si>
  <si>
    <t>GREENVALLEY TIE UP PRIVATE LIMITED</t>
  </si>
  <si>
    <t>MADHGHNE ADVISORY PRIVATE LIMITED</t>
  </si>
  <si>
    <t>JMGCORP</t>
  </si>
  <si>
    <t>SHREE</t>
  </si>
  <si>
    <t>RAJAN NAGAR</t>
  </si>
  <si>
    <t>SUPRBPA</t>
  </si>
  <si>
    <t>ASHISH JAIN</t>
  </si>
  <si>
    <t>TRANSPACT</t>
  </si>
  <si>
    <t>OVERSKUD MULTI ASSET MANAGEMENT PRIVATE LIMITED</t>
  </si>
  <si>
    <t>HARSHA RAJESHBHAI JHAVERI</t>
  </si>
  <si>
    <t>PRATIK PARESH SHAH HUF</t>
  </si>
  <si>
    <t>OPTIMUS FINANCE LIMITED</t>
  </si>
  <si>
    <t>SAJANKUMAR RAMESHWARLAL BAJAJ</t>
  </si>
  <si>
    <t>NIKUNJ ANILKUMAR MITTAL</t>
  </si>
  <si>
    <t>Atlas Cycles (Haryana) Lt</t>
  </si>
  <si>
    <t>MEHAK INFRACON PVT LTD</t>
  </si>
  <si>
    <t>Cybertech Systems &amp; Softw</t>
  </si>
  <si>
    <t>XTX MARKETS LLP</t>
  </si>
  <si>
    <t>Maheshwari Logistics Limi</t>
  </si>
  <si>
    <t>YOGESH KUMAR GAWANDE</t>
  </si>
  <si>
    <t>Transport Corporation of</t>
  </si>
  <si>
    <t>HDFC MUTUAL FUND A/C HDFC SMALL CAP FUND</t>
  </si>
  <si>
    <t>BNK CAPITAL MARKETS LTD.</t>
  </si>
  <si>
    <t>LALIT SETH</t>
  </si>
  <si>
    <t>CANARA ROBECO  MUTUAL FUND A/C  CANARA ROBECO EMERGING EQUITY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</si>
</sst>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00"/>
    <numFmt numFmtId="170" formatCode="0.0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2B2C33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43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43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9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58" borderId="37" xfId="0" applyFont="1" applyFill="1" applyBorder="1" applyAlignment="1">
      <alignment horizontal="center" vertical="top"/>
    </xf>
    <xf numFmtId="0" fontId="8" fillId="58" borderId="37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4" fontId="47" fillId="2" borderId="37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0" fontId="51" fillId="2" borderId="37" xfId="0" applyFont="1" applyFill="1" applyBorder="1" applyAlignment="1">
      <alignment horizont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4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70" fontId="7" fillId="58" borderId="5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5" workbookViewId="0">
      <selection activeCell="C27" sqref="C27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44119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F30" sqref="F30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44119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32" t="s">
        <v>16</v>
      </c>
      <c r="B9" s="534" t="s">
        <v>17</v>
      </c>
      <c r="C9" s="534" t="s">
        <v>18</v>
      </c>
      <c r="D9" s="274" t="s">
        <v>19</v>
      </c>
      <c r="E9" s="274" t="s">
        <v>20</v>
      </c>
      <c r="F9" s="529" t="s">
        <v>21</v>
      </c>
      <c r="G9" s="530"/>
      <c r="H9" s="531"/>
      <c r="I9" s="529" t="s">
        <v>22</v>
      </c>
      <c r="J9" s="530"/>
      <c r="K9" s="531"/>
      <c r="L9" s="274"/>
      <c r="M9" s="281"/>
      <c r="N9" s="281"/>
      <c r="O9" s="281"/>
    </row>
    <row r="10" spans="1:15" ht="59.25" customHeight="1">
      <c r="A10" s="533"/>
      <c r="B10" s="535" t="s">
        <v>17</v>
      </c>
      <c r="C10" s="535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23951.05</v>
      </c>
      <c r="E11" s="303">
        <v>23728.7</v>
      </c>
      <c r="F11" s="315">
        <v>23434.350000000002</v>
      </c>
      <c r="G11" s="315">
        <v>22917.65</v>
      </c>
      <c r="H11" s="315">
        <v>22623.300000000003</v>
      </c>
      <c r="I11" s="315">
        <v>24245.4</v>
      </c>
      <c r="J11" s="315">
        <v>24539.75</v>
      </c>
      <c r="K11" s="315">
        <v>25056.45</v>
      </c>
      <c r="L11" s="302">
        <v>24023.05</v>
      </c>
      <c r="M11" s="302">
        <v>23212</v>
      </c>
      <c r="N11" s="319">
        <v>1849250</v>
      </c>
      <c r="O11" s="320">
        <v>1.9151281344723065E-2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11982.25</v>
      </c>
      <c r="E12" s="316">
        <v>11934.133333333333</v>
      </c>
      <c r="F12" s="317">
        <v>11865.266666666666</v>
      </c>
      <c r="G12" s="317">
        <v>11748.283333333333</v>
      </c>
      <c r="H12" s="317">
        <v>11679.416666666666</v>
      </c>
      <c r="I12" s="317">
        <v>12051.116666666667</v>
      </c>
      <c r="J12" s="317">
        <v>12119.983333333332</v>
      </c>
      <c r="K12" s="317">
        <v>12236.966666666667</v>
      </c>
      <c r="L12" s="304">
        <v>12003</v>
      </c>
      <c r="M12" s="304">
        <v>11817.15</v>
      </c>
      <c r="N12" s="319">
        <v>13103325</v>
      </c>
      <c r="O12" s="320">
        <v>-9.0692530202484255E-3</v>
      </c>
    </row>
    <row r="13" spans="1:15" ht="15">
      <c r="A13" s="277">
        <v>3</v>
      </c>
      <c r="B13" s="389" t="s">
        <v>37</v>
      </c>
      <c r="C13" s="277" t="s">
        <v>38</v>
      </c>
      <c r="D13" s="316">
        <v>1554.75</v>
      </c>
      <c r="E13" s="316">
        <v>1541.8666666666668</v>
      </c>
      <c r="F13" s="317">
        <v>1524.8833333333337</v>
      </c>
      <c r="G13" s="317">
        <v>1495.0166666666669</v>
      </c>
      <c r="H13" s="317">
        <v>1478.0333333333338</v>
      </c>
      <c r="I13" s="317">
        <v>1571.7333333333336</v>
      </c>
      <c r="J13" s="317">
        <v>1588.7166666666667</v>
      </c>
      <c r="K13" s="317">
        <v>1618.5833333333335</v>
      </c>
      <c r="L13" s="304">
        <v>1558.85</v>
      </c>
      <c r="M13" s="304">
        <v>1512</v>
      </c>
      <c r="N13" s="319">
        <v>2137000</v>
      </c>
      <c r="O13" s="320">
        <v>3.914417699975687E-2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313.05</v>
      </c>
      <c r="E14" s="316">
        <v>314.06666666666666</v>
      </c>
      <c r="F14" s="317">
        <v>309.13333333333333</v>
      </c>
      <c r="G14" s="317">
        <v>305.21666666666664</v>
      </c>
      <c r="H14" s="317">
        <v>300.2833333333333</v>
      </c>
      <c r="I14" s="317">
        <v>317.98333333333335</v>
      </c>
      <c r="J14" s="317">
        <v>322.91666666666663</v>
      </c>
      <c r="K14" s="317">
        <v>326.83333333333337</v>
      </c>
      <c r="L14" s="304">
        <v>319</v>
      </c>
      <c r="M14" s="304">
        <v>310.14999999999998</v>
      </c>
      <c r="N14" s="319">
        <v>18396000</v>
      </c>
      <c r="O14" s="320">
        <v>-9.0497737556561094E-3</v>
      </c>
    </row>
    <row r="15" spans="1:15" ht="15">
      <c r="A15" s="277">
        <v>5</v>
      </c>
      <c r="B15" s="389" t="s">
        <v>39</v>
      </c>
      <c r="C15" s="277" t="s">
        <v>41</v>
      </c>
      <c r="D15" s="316">
        <v>350</v>
      </c>
      <c r="E15" s="316">
        <v>349.2166666666667</v>
      </c>
      <c r="F15" s="317">
        <v>346.83333333333337</v>
      </c>
      <c r="G15" s="317">
        <v>343.66666666666669</v>
      </c>
      <c r="H15" s="317">
        <v>341.28333333333336</v>
      </c>
      <c r="I15" s="317">
        <v>352.38333333333338</v>
      </c>
      <c r="J15" s="317">
        <v>354.76666666666671</v>
      </c>
      <c r="K15" s="317">
        <v>357.93333333333339</v>
      </c>
      <c r="L15" s="304">
        <v>351.6</v>
      </c>
      <c r="M15" s="304">
        <v>346.05</v>
      </c>
      <c r="N15" s="319">
        <v>27927500</v>
      </c>
      <c r="O15" s="320">
        <v>-3.4790365744870651E-3</v>
      </c>
    </row>
    <row r="16" spans="1:15" ht="15">
      <c r="A16" s="277">
        <v>6</v>
      </c>
      <c r="B16" s="389" t="s">
        <v>44</v>
      </c>
      <c r="C16" s="277" t="s">
        <v>45</v>
      </c>
      <c r="D16" s="316">
        <v>732.7</v>
      </c>
      <c r="E16" s="316">
        <v>734.55000000000007</v>
      </c>
      <c r="F16" s="317">
        <v>724.15000000000009</v>
      </c>
      <c r="G16" s="317">
        <v>715.6</v>
      </c>
      <c r="H16" s="317">
        <v>705.2</v>
      </c>
      <c r="I16" s="317">
        <v>743.10000000000014</v>
      </c>
      <c r="J16" s="317">
        <v>753.5</v>
      </c>
      <c r="K16" s="317">
        <v>762.05000000000018</v>
      </c>
      <c r="L16" s="304">
        <v>744.95</v>
      </c>
      <c r="M16" s="304">
        <v>726</v>
      </c>
      <c r="N16" s="319">
        <v>1039000</v>
      </c>
      <c r="O16" s="320">
        <v>-6.6921606118546849E-3</v>
      </c>
    </row>
    <row r="17" spans="1:15" ht="15">
      <c r="A17" s="277">
        <v>7</v>
      </c>
      <c r="B17" s="389" t="s">
        <v>37</v>
      </c>
      <c r="C17" s="277" t="s">
        <v>46</v>
      </c>
      <c r="D17" s="316">
        <v>247.15</v>
      </c>
      <c r="E17" s="316">
        <v>245.33333333333334</v>
      </c>
      <c r="F17" s="317">
        <v>242.41666666666669</v>
      </c>
      <c r="G17" s="317">
        <v>237.68333333333334</v>
      </c>
      <c r="H17" s="317">
        <v>234.76666666666668</v>
      </c>
      <c r="I17" s="317">
        <v>250.06666666666669</v>
      </c>
      <c r="J17" s="317">
        <v>252.98333333333338</v>
      </c>
      <c r="K17" s="317">
        <v>257.7166666666667</v>
      </c>
      <c r="L17" s="304">
        <v>248.25</v>
      </c>
      <c r="M17" s="304">
        <v>240.6</v>
      </c>
      <c r="N17" s="319">
        <v>16764000</v>
      </c>
      <c r="O17" s="320">
        <v>-3.6219385995170751E-2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2229.1999999999998</v>
      </c>
      <c r="E18" s="316">
        <v>2237.6166666666668</v>
      </c>
      <c r="F18" s="317">
        <v>2205.2333333333336</v>
      </c>
      <c r="G18" s="317">
        <v>2181.2666666666669</v>
      </c>
      <c r="H18" s="317">
        <v>2148.8833333333337</v>
      </c>
      <c r="I18" s="317">
        <v>2261.5833333333335</v>
      </c>
      <c r="J18" s="317">
        <v>2293.9666666666667</v>
      </c>
      <c r="K18" s="317">
        <v>2317.9333333333334</v>
      </c>
      <c r="L18" s="304">
        <v>2270</v>
      </c>
      <c r="M18" s="304">
        <v>2213.65</v>
      </c>
      <c r="N18" s="319">
        <v>1661500</v>
      </c>
      <c r="O18" s="320">
        <v>-2.0053081686818047E-2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129.05000000000001</v>
      </c>
      <c r="E19" s="316">
        <v>129.20000000000002</v>
      </c>
      <c r="F19" s="317">
        <v>126.70000000000005</v>
      </c>
      <c r="G19" s="317">
        <v>124.35000000000002</v>
      </c>
      <c r="H19" s="317">
        <v>121.85000000000005</v>
      </c>
      <c r="I19" s="317">
        <v>131.55000000000004</v>
      </c>
      <c r="J19" s="317">
        <v>134.04999999999998</v>
      </c>
      <c r="K19" s="317">
        <v>136.40000000000003</v>
      </c>
      <c r="L19" s="304">
        <v>131.69999999999999</v>
      </c>
      <c r="M19" s="304">
        <v>126.85</v>
      </c>
      <c r="N19" s="319">
        <v>9740000</v>
      </c>
      <c r="O19" s="320">
        <v>-3.0363364858138377E-2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73.5</v>
      </c>
      <c r="E20" s="316">
        <v>73.316666666666663</v>
      </c>
      <c r="F20" s="317">
        <v>72.183333333333323</v>
      </c>
      <c r="G20" s="317">
        <v>70.86666666666666</v>
      </c>
      <c r="H20" s="317">
        <v>69.73333333333332</v>
      </c>
      <c r="I20" s="317">
        <v>74.633333333333326</v>
      </c>
      <c r="J20" s="317">
        <v>75.766666666666652</v>
      </c>
      <c r="K20" s="317">
        <v>77.083333333333329</v>
      </c>
      <c r="L20" s="304">
        <v>74.45</v>
      </c>
      <c r="M20" s="304">
        <v>72</v>
      </c>
      <c r="N20" s="319">
        <v>41517000</v>
      </c>
      <c r="O20" s="320">
        <v>1.0957703265395573E-2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2077.4499999999998</v>
      </c>
      <c r="E21" s="316">
        <v>2075.5</v>
      </c>
      <c r="F21" s="317">
        <v>2063.1999999999998</v>
      </c>
      <c r="G21" s="317">
        <v>2048.9499999999998</v>
      </c>
      <c r="H21" s="317">
        <v>2036.6499999999996</v>
      </c>
      <c r="I21" s="317">
        <v>2089.75</v>
      </c>
      <c r="J21" s="317">
        <v>2102.0500000000002</v>
      </c>
      <c r="K21" s="317">
        <v>2116.3000000000002</v>
      </c>
      <c r="L21" s="304">
        <v>2087.8000000000002</v>
      </c>
      <c r="M21" s="304">
        <v>2061.25</v>
      </c>
      <c r="N21" s="319">
        <v>2498100</v>
      </c>
      <c r="O21" s="320">
        <v>-3.9473684210526317E-3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811.35</v>
      </c>
      <c r="E22" s="316">
        <v>808.31666666666661</v>
      </c>
      <c r="F22" s="317">
        <v>798.13333333333321</v>
      </c>
      <c r="G22" s="317">
        <v>784.91666666666663</v>
      </c>
      <c r="H22" s="317">
        <v>774.73333333333323</v>
      </c>
      <c r="I22" s="317">
        <v>821.53333333333319</v>
      </c>
      <c r="J22" s="317">
        <v>831.71666666666658</v>
      </c>
      <c r="K22" s="317">
        <v>844.93333333333317</v>
      </c>
      <c r="L22" s="304">
        <v>818.5</v>
      </c>
      <c r="M22" s="304">
        <v>795.1</v>
      </c>
      <c r="N22" s="319">
        <v>15197000</v>
      </c>
      <c r="O22" s="320">
        <v>-5.9844404548174744E-4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473.2</v>
      </c>
      <c r="E23" s="316">
        <v>468.18333333333334</v>
      </c>
      <c r="F23" s="317">
        <v>460.41666666666669</v>
      </c>
      <c r="G23" s="317">
        <v>447.63333333333333</v>
      </c>
      <c r="H23" s="317">
        <v>439.86666666666667</v>
      </c>
      <c r="I23" s="317">
        <v>480.9666666666667</v>
      </c>
      <c r="J23" s="317">
        <v>488.73333333333335</v>
      </c>
      <c r="K23" s="317">
        <v>501.51666666666671</v>
      </c>
      <c r="L23" s="304">
        <v>475.95</v>
      </c>
      <c r="M23" s="304">
        <v>455.4</v>
      </c>
      <c r="N23" s="319">
        <v>51472800</v>
      </c>
      <c r="O23" s="320">
        <v>1.3778922738767697E-2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3062.9</v>
      </c>
      <c r="E24" s="316">
        <v>3057.65</v>
      </c>
      <c r="F24" s="317">
        <v>3034.25</v>
      </c>
      <c r="G24" s="317">
        <v>3005.6</v>
      </c>
      <c r="H24" s="317">
        <v>2982.2</v>
      </c>
      <c r="I24" s="317">
        <v>3086.3</v>
      </c>
      <c r="J24" s="317">
        <v>3109.7000000000007</v>
      </c>
      <c r="K24" s="317">
        <v>3138.3500000000004</v>
      </c>
      <c r="L24" s="304">
        <v>3081.05</v>
      </c>
      <c r="M24" s="304">
        <v>3029</v>
      </c>
      <c r="N24" s="319">
        <v>2364500</v>
      </c>
      <c r="O24" s="320">
        <v>-3.0568145883841046E-3</v>
      </c>
    </row>
    <row r="25" spans="1:15" ht="15">
      <c r="A25" s="277">
        <v>15</v>
      </c>
      <c r="B25" s="389" t="s">
        <v>57</v>
      </c>
      <c r="C25" s="277" t="s">
        <v>58</v>
      </c>
      <c r="D25" s="316">
        <v>6121.6</v>
      </c>
      <c r="E25" s="316">
        <v>6047.2833333333328</v>
      </c>
      <c r="F25" s="317">
        <v>5935.3166666666657</v>
      </c>
      <c r="G25" s="317">
        <v>5749.0333333333328</v>
      </c>
      <c r="H25" s="317">
        <v>5637.0666666666657</v>
      </c>
      <c r="I25" s="317">
        <v>6233.5666666666657</v>
      </c>
      <c r="J25" s="317">
        <v>6345.5333333333328</v>
      </c>
      <c r="K25" s="317">
        <v>6531.8166666666657</v>
      </c>
      <c r="L25" s="304">
        <v>6159.25</v>
      </c>
      <c r="M25" s="304">
        <v>5861</v>
      </c>
      <c r="N25" s="319">
        <v>929750</v>
      </c>
      <c r="O25" s="320">
        <v>5.4736245036868976E-2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3385.5</v>
      </c>
      <c r="E26" s="316">
        <v>3340.7000000000003</v>
      </c>
      <c r="F26" s="317">
        <v>3284.9000000000005</v>
      </c>
      <c r="G26" s="317">
        <v>3184.3</v>
      </c>
      <c r="H26" s="317">
        <v>3128.5000000000005</v>
      </c>
      <c r="I26" s="317">
        <v>3441.3000000000006</v>
      </c>
      <c r="J26" s="317">
        <v>3497.1000000000008</v>
      </c>
      <c r="K26" s="317">
        <v>3597.7000000000007</v>
      </c>
      <c r="L26" s="304">
        <v>3396.5</v>
      </c>
      <c r="M26" s="304">
        <v>3240.1</v>
      </c>
      <c r="N26" s="319">
        <v>4768750</v>
      </c>
      <c r="O26" s="320">
        <v>-3.6324138627867028E-2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1384.15</v>
      </c>
      <c r="E27" s="316">
        <v>1386.9833333333336</v>
      </c>
      <c r="F27" s="317">
        <v>1363.0666666666671</v>
      </c>
      <c r="G27" s="317">
        <v>1341.9833333333336</v>
      </c>
      <c r="H27" s="317">
        <v>1318.0666666666671</v>
      </c>
      <c r="I27" s="317">
        <v>1408.0666666666671</v>
      </c>
      <c r="J27" s="317">
        <v>1431.9833333333336</v>
      </c>
      <c r="K27" s="317">
        <v>1453.0666666666671</v>
      </c>
      <c r="L27" s="304">
        <v>1410.9</v>
      </c>
      <c r="M27" s="304">
        <v>1365.9</v>
      </c>
      <c r="N27" s="319">
        <v>2072000</v>
      </c>
      <c r="O27" s="320">
        <v>3.5171862509992005E-2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321.89999999999998</v>
      </c>
      <c r="E28" s="316">
        <v>319.2833333333333</v>
      </c>
      <c r="F28" s="317">
        <v>315.11666666666662</v>
      </c>
      <c r="G28" s="317">
        <v>308.33333333333331</v>
      </c>
      <c r="H28" s="317">
        <v>304.16666666666663</v>
      </c>
      <c r="I28" s="317">
        <v>326.06666666666661</v>
      </c>
      <c r="J28" s="317">
        <v>330.23333333333335</v>
      </c>
      <c r="K28" s="317">
        <v>337.01666666666659</v>
      </c>
      <c r="L28" s="304">
        <v>323.45</v>
      </c>
      <c r="M28" s="304">
        <v>312.5</v>
      </c>
      <c r="N28" s="319">
        <v>13345200</v>
      </c>
      <c r="O28" s="320">
        <v>5.0141643059490086E-2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42.2</v>
      </c>
      <c r="E29" s="316">
        <v>41.68333333333333</v>
      </c>
      <c r="F29" s="317">
        <v>40.966666666666661</v>
      </c>
      <c r="G29" s="317">
        <v>39.733333333333334</v>
      </c>
      <c r="H29" s="317">
        <v>39.016666666666666</v>
      </c>
      <c r="I29" s="317">
        <v>42.916666666666657</v>
      </c>
      <c r="J29" s="317">
        <v>43.633333333333326</v>
      </c>
      <c r="K29" s="317">
        <v>44.866666666666653</v>
      </c>
      <c r="L29" s="304">
        <v>42.4</v>
      </c>
      <c r="M29" s="304">
        <v>40.450000000000003</v>
      </c>
      <c r="N29" s="319">
        <v>48765400</v>
      </c>
      <c r="O29" s="320">
        <v>9.6774193548387101E-3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1363.5</v>
      </c>
      <c r="E30" s="316">
        <v>1361.1833333333334</v>
      </c>
      <c r="F30" s="317">
        <v>1344.4666666666667</v>
      </c>
      <c r="G30" s="317">
        <v>1325.4333333333334</v>
      </c>
      <c r="H30" s="317">
        <v>1308.7166666666667</v>
      </c>
      <c r="I30" s="317">
        <v>1380.2166666666667</v>
      </c>
      <c r="J30" s="317">
        <v>1396.9333333333334</v>
      </c>
      <c r="K30" s="317">
        <v>1415.9666666666667</v>
      </c>
      <c r="L30" s="304">
        <v>1377.9</v>
      </c>
      <c r="M30" s="304">
        <v>1342.15</v>
      </c>
      <c r="N30" s="319">
        <v>1680250</v>
      </c>
      <c r="O30" s="320">
        <v>-2.24E-2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91.85</v>
      </c>
      <c r="E31" s="316">
        <v>92.34999999999998</v>
      </c>
      <c r="F31" s="317">
        <v>90.849999999999966</v>
      </c>
      <c r="G31" s="317">
        <v>89.84999999999998</v>
      </c>
      <c r="H31" s="317">
        <v>88.349999999999966</v>
      </c>
      <c r="I31" s="317">
        <v>93.349999999999966</v>
      </c>
      <c r="J31" s="317">
        <v>94.85</v>
      </c>
      <c r="K31" s="317">
        <v>95.849999999999966</v>
      </c>
      <c r="L31" s="304">
        <v>93.85</v>
      </c>
      <c r="M31" s="304">
        <v>91.35</v>
      </c>
      <c r="N31" s="319">
        <v>32246800</v>
      </c>
      <c r="O31" s="320">
        <v>3.785190442394133E-3</v>
      </c>
    </row>
    <row r="32" spans="1:15" ht="15">
      <c r="A32" s="277">
        <v>22</v>
      </c>
      <c r="B32" s="389" t="s">
        <v>50</v>
      </c>
      <c r="C32" s="277" t="s">
        <v>66</v>
      </c>
      <c r="D32" s="316">
        <v>608.6</v>
      </c>
      <c r="E32" s="316">
        <v>609.56666666666672</v>
      </c>
      <c r="F32" s="317">
        <v>604.43333333333339</v>
      </c>
      <c r="G32" s="317">
        <v>600.26666666666665</v>
      </c>
      <c r="H32" s="317">
        <v>595.13333333333333</v>
      </c>
      <c r="I32" s="317">
        <v>613.73333333333346</v>
      </c>
      <c r="J32" s="317">
        <v>618.8666666666669</v>
      </c>
      <c r="K32" s="317">
        <v>623.03333333333353</v>
      </c>
      <c r="L32" s="304">
        <v>614.70000000000005</v>
      </c>
      <c r="M32" s="304">
        <v>605.4</v>
      </c>
      <c r="N32" s="319">
        <v>3787300</v>
      </c>
      <c r="O32" s="320">
        <v>1.8639053254437869E-2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445.5</v>
      </c>
      <c r="E33" s="316">
        <v>447.93333333333334</v>
      </c>
      <c r="F33" s="317">
        <v>438.11666666666667</v>
      </c>
      <c r="G33" s="317">
        <v>430.73333333333335</v>
      </c>
      <c r="H33" s="317">
        <v>420.91666666666669</v>
      </c>
      <c r="I33" s="317">
        <v>455.31666666666666</v>
      </c>
      <c r="J33" s="317">
        <v>465.13333333333338</v>
      </c>
      <c r="K33" s="317">
        <v>472.51666666666665</v>
      </c>
      <c r="L33" s="304">
        <v>457.75</v>
      </c>
      <c r="M33" s="304">
        <v>440.55</v>
      </c>
      <c r="N33" s="319">
        <v>6912000</v>
      </c>
      <c r="O33" s="320">
        <v>4.5134951236107959E-2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414.75</v>
      </c>
      <c r="E34" s="316">
        <v>415.98333333333335</v>
      </c>
      <c r="F34" s="317">
        <v>411.06666666666672</v>
      </c>
      <c r="G34" s="317">
        <v>407.38333333333338</v>
      </c>
      <c r="H34" s="317">
        <v>402.46666666666675</v>
      </c>
      <c r="I34" s="317">
        <v>419.66666666666669</v>
      </c>
      <c r="J34" s="317">
        <v>424.58333333333331</v>
      </c>
      <c r="K34" s="317">
        <v>428.26666666666665</v>
      </c>
      <c r="L34" s="304">
        <v>420.9</v>
      </c>
      <c r="M34" s="304">
        <v>412.3</v>
      </c>
      <c r="N34" s="319">
        <v>124135464</v>
      </c>
      <c r="O34" s="320">
        <v>2.4664045800385655E-3</v>
      </c>
    </row>
    <row r="35" spans="1:15" ht="15">
      <c r="A35" s="277">
        <v>25</v>
      </c>
      <c r="B35" s="389" t="s">
        <v>64</v>
      </c>
      <c r="C35" s="277" t="s">
        <v>70</v>
      </c>
      <c r="D35" s="316">
        <v>28.05</v>
      </c>
      <c r="E35" s="316">
        <v>27.95</v>
      </c>
      <c r="F35" s="317">
        <v>27.5</v>
      </c>
      <c r="G35" s="317">
        <v>26.95</v>
      </c>
      <c r="H35" s="317">
        <v>26.5</v>
      </c>
      <c r="I35" s="317">
        <v>28.5</v>
      </c>
      <c r="J35" s="317">
        <v>28.949999999999996</v>
      </c>
      <c r="K35" s="317">
        <v>29.5</v>
      </c>
      <c r="L35" s="304">
        <v>28.4</v>
      </c>
      <c r="M35" s="304">
        <v>27.4</v>
      </c>
      <c r="N35" s="319">
        <v>71547000</v>
      </c>
      <c r="O35" s="320">
        <v>-9.0168702734147767E-3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448.6</v>
      </c>
      <c r="E36" s="316">
        <v>449.75</v>
      </c>
      <c r="F36" s="317">
        <v>444.6</v>
      </c>
      <c r="G36" s="317">
        <v>440.6</v>
      </c>
      <c r="H36" s="317">
        <v>435.45000000000005</v>
      </c>
      <c r="I36" s="317">
        <v>453.75</v>
      </c>
      <c r="J36" s="317">
        <v>458.9</v>
      </c>
      <c r="K36" s="317">
        <v>462.9</v>
      </c>
      <c r="L36" s="304">
        <v>454.9</v>
      </c>
      <c r="M36" s="304">
        <v>445.75</v>
      </c>
      <c r="N36" s="319">
        <v>13496400</v>
      </c>
      <c r="O36" s="320">
        <v>-2.5087223791327464E-2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12112.85</v>
      </c>
      <c r="E37" s="316">
        <v>12152.783333333333</v>
      </c>
      <c r="F37" s="317">
        <v>11992.216666666665</v>
      </c>
      <c r="G37" s="317">
        <v>11871.583333333332</v>
      </c>
      <c r="H37" s="317">
        <v>11711.016666666665</v>
      </c>
      <c r="I37" s="317">
        <v>12273.416666666666</v>
      </c>
      <c r="J37" s="317">
        <v>12433.983333333332</v>
      </c>
      <c r="K37" s="317">
        <v>12554.616666666667</v>
      </c>
      <c r="L37" s="304">
        <v>12313.35</v>
      </c>
      <c r="M37" s="304">
        <v>12032.15</v>
      </c>
      <c r="N37" s="319">
        <v>133350</v>
      </c>
      <c r="O37" s="320">
        <v>2.1056661562021441E-2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334.2</v>
      </c>
      <c r="E38" s="316">
        <v>334.63333333333327</v>
      </c>
      <c r="F38" s="317">
        <v>329.11666666666656</v>
      </c>
      <c r="G38" s="317">
        <v>324.0333333333333</v>
      </c>
      <c r="H38" s="317">
        <v>318.51666666666659</v>
      </c>
      <c r="I38" s="317">
        <v>339.71666666666653</v>
      </c>
      <c r="J38" s="317">
        <v>345.23333333333329</v>
      </c>
      <c r="K38" s="317">
        <v>350.31666666666649</v>
      </c>
      <c r="L38" s="304">
        <v>340.15</v>
      </c>
      <c r="M38" s="304">
        <v>329.55</v>
      </c>
      <c r="N38" s="319">
        <v>24913800</v>
      </c>
      <c r="O38" s="320">
        <v>-2.2182974214058637E-2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3799.15</v>
      </c>
      <c r="E39" s="316">
        <v>3782.85</v>
      </c>
      <c r="F39" s="317">
        <v>3757.7</v>
      </c>
      <c r="G39" s="317">
        <v>3716.25</v>
      </c>
      <c r="H39" s="317">
        <v>3691.1</v>
      </c>
      <c r="I39" s="317">
        <v>3824.2999999999997</v>
      </c>
      <c r="J39" s="317">
        <v>3849.4500000000003</v>
      </c>
      <c r="K39" s="317">
        <v>3890.8999999999996</v>
      </c>
      <c r="L39" s="304">
        <v>3808</v>
      </c>
      <c r="M39" s="304">
        <v>3741.4</v>
      </c>
      <c r="N39" s="319">
        <v>938000</v>
      </c>
      <c r="O39" s="320">
        <v>-7.4074074074074077E-3</v>
      </c>
    </row>
    <row r="40" spans="1:15" ht="15">
      <c r="A40" s="277">
        <v>30</v>
      </c>
      <c r="B40" s="389" t="s">
        <v>52</v>
      </c>
      <c r="C40" s="277" t="s">
        <v>76</v>
      </c>
      <c r="D40" s="316">
        <v>430.65</v>
      </c>
      <c r="E40" s="316">
        <v>429.31666666666661</v>
      </c>
      <c r="F40" s="317">
        <v>424.18333333333322</v>
      </c>
      <c r="G40" s="317">
        <v>417.71666666666664</v>
      </c>
      <c r="H40" s="317">
        <v>412.58333333333326</v>
      </c>
      <c r="I40" s="317">
        <v>435.78333333333319</v>
      </c>
      <c r="J40" s="317">
        <v>440.91666666666663</v>
      </c>
      <c r="K40" s="317">
        <v>447.38333333333316</v>
      </c>
      <c r="L40" s="304">
        <v>434.45</v>
      </c>
      <c r="M40" s="304">
        <v>422.85</v>
      </c>
      <c r="N40" s="319">
        <v>6127000</v>
      </c>
      <c r="O40" s="320">
        <v>-7.505812022583859E-2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88.45</v>
      </c>
      <c r="E41" s="316">
        <v>87.283333333333346</v>
      </c>
      <c r="F41" s="317">
        <v>85.666666666666686</v>
      </c>
      <c r="G41" s="317">
        <v>82.88333333333334</v>
      </c>
      <c r="H41" s="317">
        <v>81.26666666666668</v>
      </c>
      <c r="I41" s="317">
        <v>90.066666666666691</v>
      </c>
      <c r="J41" s="317">
        <v>91.683333333333337</v>
      </c>
      <c r="K41" s="317">
        <v>94.466666666666697</v>
      </c>
      <c r="L41" s="304">
        <v>88.9</v>
      </c>
      <c r="M41" s="304">
        <v>84.5</v>
      </c>
      <c r="N41" s="319">
        <v>18560000</v>
      </c>
      <c r="O41" s="320">
        <v>-6.5928535480624051E-2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250</v>
      </c>
      <c r="E42" s="316">
        <v>247.03333333333333</v>
      </c>
      <c r="F42" s="317">
        <v>242.81666666666666</v>
      </c>
      <c r="G42" s="317">
        <v>235.63333333333333</v>
      </c>
      <c r="H42" s="317">
        <v>231.41666666666666</v>
      </c>
      <c r="I42" s="317">
        <v>254.21666666666667</v>
      </c>
      <c r="J42" s="317">
        <v>258.43333333333328</v>
      </c>
      <c r="K42" s="317">
        <v>265.61666666666667</v>
      </c>
      <c r="L42" s="304">
        <v>251.25</v>
      </c>
      <c r="M42" s="304">
        <v>239.85</v>
      </c>
      <c r="N42" s="319">
        <v>5867500</v>
      </c>
      <c r="O42" s="320">
        <v>-1.9632414369256473E-2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782.1</v>
      </c>
      <c r="E43" s="316">
        <v>782.08333333333337</v>
      </c>
      <c r="F43" s="317">
        <v>767.86666666666679</v>
      </c>
      <c r="G43" s="317">
        <v>753.63333333333344</v>
      </c>
      <c r="H43" s="317">
        <v>739.41666666666686</v>
      </c>
      <c r="I43" s="317">
        <v>796.31666666666672</v>
      </c>
      <c r="J43" s="317">
        <v>810.53333333333319</v>
      </c>
      <c r="K43" s="317">
        <v>824.76666666666665</v>
      </c>
      <c r="L43" s="304">
        <v>796.3</v>
      </c>
      <c r="M43" s="304">
        <v>767.85</v>
      </c>
      <c r="N43" s="319">
        <v>12987000</v>
      </c>
      <c r="O43" s="320">
        <v>-5.0109346771893125E-2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110.95</v>
      </c>
      <c r="E44" s="316">
        <v>111.61666666666667</v>
      </c>
      <c r="F44" s="317">
        <v>109.08333333333334</v>
      </c>
      <c r="G44" s="317">
        <v>107.21666666666667</v>
      </c>
      <c r="H44" s="317">
        <v>104.68333333333334</v>
      </c>
      <c r="I44" s="317">
        <v>113.48333333333335</v>
      </c>
      <c r="J44" s="317">
        <v>116.01666666666668</v>
      </c>
      <c r="K44" s="317">
        <v>117.88333333333335</v>
      </c>
      <c r="L44" s="304">
        <v>114.15</v>
      </c>
      <c r="M44" s="304">
        <v>109.75</v>
      </c>
      <c r="N44" s="319">
        <v>51663100</v>
      </c>
      <c r="O44" s="320">
        <v>4.9770693932787005E-2</v>
      </c>
    </row>
    <row r="45" spans="1:15" ht="15">
      <c r="A45" s="277">
        <v>35</v>
      </c>
      <c r="B45" s="423" t="s">
        <v>107</v>
      </c>
      <c r="C45" s="277" t="s">
        <v>3634</v>
      </c>
      <c r="D45" s="316">
        <v>2617.65</v>
      </c>
      <c r="E45" s="316">
        <v>2664.3666666666663</v>
      </c>
      <c r="F45" s="317">
        <v>2559.7333333333327</v>
      </c>
      <c r="G45" s="317">
        <v>2501.8166666666662</v>
      </c>
      <c r="H45" s="317">
        <v>2397.1833333333325</v>
      </c>
      <c r="I45" s="317">
        <v>2722.2833333333328</v>
      </c>
      <c r="J45" s="317">
        <v>2826.916666666667</v>
      </c>
      <c r="K45" s="317">
        <v>2884.833333333333</v>
      </c>
      <c r="L45" s="304">
        <v>2769</v>
      </c>
      <c r="M45" s="304">
        <v>2606.4499999999998</v>
      </c>
      <c r="N45" s="319">
        <v>550875</v>
      </c>
      <c r="O45" s="320">
        <v>-2.0013342228152101E-2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1441</v>
      </c>
      <c r="E46" s="316">
        <v>1440.4666666666665</v>
      </c>
      <c r="F46" s="317">
        <v>1430.0333333333328</v>
      </c>
      <c r="G46" s="317">
        <v>1419.0666666666664</v>
      </c>
      <c r="H46" s="317">
        <v>1408.6333333333328</v>
      </c>
      <c r="I46" s="317">
        <v>1451.4333333333329</v>
      </c>
      <c r="J46" s="317">
        <v>1461.8666666666668</v>
      </c>
      <c r="K46" s="317">
        <v>1472.833333333333</v>
      </c>
      <c r="L46" s="304">
        <v>1450.9</v>
      </c>
      <c r="M46" s="304">
        <v>1429.5</v>
      </c>
      <c r="N46" s="319">
        <v>2123800</v>
      </c>
      <c r="O46" s="320">
        <v>4.3032108573320092E-3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365.15</v>
      </c>
      <c r="E47" s="316">
        <v>363.7166666666667</v>
      </c>
      <c r="F47" s="317">
        <v>360.53333333333342</v>
      </c>
      <c r="G47" s="317">
        <v>355.91666666666674</v>
      </c>
      <c r="H47" s="317">
        <v>352.73333333333346</v>
      </c>
      <c r="I47" s="317">
        <v>368.33333333333337</v>
      </c>
      <c r="J47" s="317">
        <v>371.51666666666665</v>
      </c>
      <c r="K47" s="317">
        <v>376.13333333333333</v>
      </c>
      <c r="L47" s="304">
        <v>366.9</v>
      </c>
      <c r="M47" s="304">
        <v>359.1</v>
      </c>
      <c r="N47" s="319">
        <v>6864696</v>
      </c>
      <c r="O47" s="320">
        <v>-1.74496644295302E-2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434.8</v>
      </c>
      <c r="E48" s="316">
        <v>436.61666666666662</v>
      </c>
      <c r="F48" s="317">
        <v>430.28333333333325</v>
      </c>
      <c r="G48" s="317">
        <v>425.76666666666665</v>
      </c>
      <c r="H48" s="317">
        <v>419.43333333333328</v>
      </c>
      <c r="I48" s="317">
        <v>441.13333333333321</v>
      </c>
      <c r="J48" s="317">
        <v>447.46666666666658</v>
      </c>
      <c r="K48" s="317">
        <v>451.98333333333318</v>
      </c>
      <c r="L48" s="304">
        <v>442.95</v>
      </c>
      <c r="M48" s="304">
        <v>432.1</v>
      </c>
      <c r="N48" s="319">
        <v>2305200</v>
      </c>
      <c r="O48" s="320">
        <v>-4.2850024912805179E-2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518</v>
      </c>
      <c r="E49" s="316">
        <v>515.25</v>
      </c>
      <c r="F49" s="317">
        <v>511.25</v>
      </c>
      <c r="G49" s="317">
        <v>504.5</v>
      </c>
      <c r="H49" s="317">
        <v>500.5</v>
      </c>
      <c r="I49" s="317">
        <v>522</v>
      </c>
      <c r="J49" s="317">
        <v>526</v>
      </c>
      <c r="K49" s="317">
        <v>532.75</v>
      </c>
      <c r="L49" s="304">
        <v>519.25</v>
      </c>
      <c r="M49" s="304">
        <v>508.5</v>
      </c>
      <c r="N49" s="319">
        <v>10730000</v>
      </c>
      <c r="O49" s="320">
        <v>3.7418147801683817E-3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3140.4</v>
      </c>
      <c r="E50" s="316">
        <v>3140.7833333333333</v>
      </c>
      <c r="F50" s="317">
        <v>3111.6166666666668</v>
      </c>
      <c r="G50" s="317">
        <v>3082.8333333333335</v>
      </c>
      <c r="H50" s="317">
        <v>3053.666666666667</v>
      </c>
      <c r="I50" s="317">
        <v>3169.5666666666666</v>
      </c>
      <c r="J50" s="317">
        <v>3198.7333333333336</v>
      </c>
      <c r="K50" s="317">
        <v>3227.5166666666664</v>
      </c>
      <c r="L50" s="304">
        <v>3169.95</v>
      </c>
      <c r="M50" s="304">
        <v>3112</v>
      </c>
      <c r="N50" s="319">
        <v>3441600</v>
      </c>
      <c r="O50" s="320">
        <v>-9.5545067342005293E-3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159.5</v>
      </c>
      <c r="E51" s="316">
        <v>157.83333333333334</v>
      </c>
      <c r="F51" s="317">
        <v>155.36666666666667</v>
      </c>
      <c r="G51" s="317">
        <v>151.23333333333332</v>
      </c>
      <c r="H51" s="317">
        <v>148.76666666666665</v>
      </c>
      <c r="I51" s="317">
        <v>161.9666666666667</v>
      </c>
      <c r="J51" s="317">
        <v>164.43333333333334</v>
      </c>
      <c r="K51" s="317">
        <v>168.56666666666672</v>
      </c>
      <c r="L51" s="304">
        <v>160.30000000000001</v>
      </c>
      <c r="M51" s="304">
        <v>153.69999999999999</v>
      </c>
      <c r="N51" s="319">
        <v>27366900</v>
      </c>
      <c r="O51" s="320">
        <v>-4.7000689496667435E-2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5138.2</v>
      </c>
      <c r="E52" s="316">
        <v>5156.166666666667</v>
      </c>
      <c r="F52" s="317">
        <v>5084.0333333333338</v>
      </c>
      <c r="G52" s="317">
        <v>5029.8666666666668</v>
      </c>
      <c r="H52" s="317">
        <v>4957.7333333333336</v>
      </c>
      <c r="I52" s="317">
        <v>5210.3333333333339</v>
      </c>
      <c r="J52" s="317">
        <v>5282.4666666666672</v>
      </c>
      <c r="K52" s="317">
        <v>5336.6333333333341</v>
      </c>
      <c r="L52" s="304">
        <v>5228.3</v>
      </c>
      <c r="M52" s="304">
        <v>5102</v>
      </c>
      <c r="N52" s="319">
        <v>3122750</v>
      </c>
      <c r="O52" s="320">
        <v>2.8319749732444225E-2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2253.9499999999998</v>
      </c>
      <c r="E53" s="316">
        <v>2236.7166666666667</v>
      </c>
      <c r="F53" s="317">
        <v>2208.9333333333334</v>
      </c>
      <c r="G53" s="317">
        <v>2163.9166666666665</v>
      </c>
      <c r="H53" s="317">
        <v>2136.1333333333332</v>
      </c>
      <c r="I53" s="317">
        <v>2281.7333333333336</v>
      </c>
      <c r="J53" s="317">
        <v>2309.5166666666673</v>
      </c>
      <c r="K53" s="317">
        <v>2354.5333333333338</v>
      </c>
      <c r="L53" s="304">
        <v>2264.5</v>
      </c>
      <c r="M53" s="304">
        <v>2191.6999999999998</v>
      </c>
      <c r="N53" s="319">
        <v>2295650</v>
      </c>
      <c r="O53" s="320">
        <v>-1.427712654042681E-2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1235.6500000000001</v>
      </c>
      <c r="E54" s="316">
        <v>1236.3166666666666</v>
      </c>
      <c r="F54" s="317">
        <v>1222.6333333333332</v>
      </c>
      <c r="G54" s="317">
        <v>1209.6166666666666</v>
      </c>
      <c r="H54" s="317">
        <v>1195.9333333333332</v>
      </c>
      <c r="I54" s="317">
        <v>1249.3333333333333</v>
      </c>
      <c r="J54" s="317">
        <v>1263.0166666666667</v>
      </c>
      <c r="K54" s="317">
        <v>1276.0333333333333</v>
      </c>
      <c r="L54" s="304">
        <v>1250</v>
      </c>
      <c r="M54" s="304">
        <v>1223.3</v>
      </c>
      <c r="N54" s="319">
        <v>3342900</v>
      </c>
      <c r="O54" s="320">
        <v>-5.9715346534653463E-2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161.35</v>
      </c>
      <c r="E55" s="316">
        <v>161</v>
      </c>
      <c r="F55" s="317">
        <v>159.85</v>
      </c>
      <c r="G55" s="317">
        <v>158.35</v>
      </c>
      <c r="H55" s="317">
        <v>157.19999999999999</v>
      </c>
      <c r="I55" s="317">
        <v>162.5</v>
      </c>
      <c r="J55" s="317">
        <v>163.64999999999998</v>
      </c>
      <c r="K55" s="317">
        <v>165.15</v>
      </c>
      <c r="L55" s="304">
        <v>162.15</v>
      </c>
      <c r="M55" s="304">
        <v>159.5</v>
      </c>
      <c r="N55" s="319">
        <v>9424800</v>
      </c>
      <c r="O55" s="320">
        <v>-1.5419330575404287E-2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53.1</v>
      </c>
      <c r="E56" s="316">
        <v>52.650000000000006</v>
      </c>
      <c r="F56" s="317">
        <v>51.850000000000009</v>
      </c>
      <c r="G56" s="317">
        <v>50.6</v>
      </c>
      <c r="H56" s="317">
        <v>49.800000000000004</v>
      </c>
      <c r="I56" s="317">
        <v>53.900000000000013</v>
      </c>
      <c r="J56" s="317">
        <v>54.70000000000001</v>
      </c>
      <c r="K56" s="317">
        <v>55.950000000000017</v>
      </c>
      <c r="L56" s="304">
        <v>53.45</v>
      </c>
      <c r="M56" s="304">
        <v>51.4</v>
      </c>
      <c r="N56" s="319">
        <v>78208500</v>
      </c>
      <c r="O56" s="320">
        <v>2.5181058495821727E-2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83</v>
      </c>
      <c r="E57" s="316">
        <v>82.516666666666666</v>
      </c>
      <c r="F57" s="317">
        <v>81.733333333333334</v>
      </c>
      <c r="G57" s="317">
        <v>80.466666666666669</v>
      </c>
      <c r="H57" s="317">
        <v>79.683333333333337</v>
      </c>
      <c r="I57" s="317">
        <v>83.783333333333331</v>
      </c>
      <c r="J57" s="317">
        <v>84.566666666666663</v>
      </c>
      <c r="K57" s="317">
        <v>85.833333333333329</v>
      </c>
      <c r="L57" s="304">
        <v>83.3</v>
      </c>
      <c r="M57" s="304">
        <v>81.25</v>
      </c>
      <c r="N57" s="319">
        <v>26541100</v>
      </c>
      <c r="O57" s="320">
        <v>9.2017483321831146E-4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486.65</v>
      </c>
      <c r="E58" s="316">
        <v>485.56666666666661</v>
      </c>
      <c r="F58" s="317">
        <v>473.18333333333322</v>
      </c>
      <c r="G58" s="317">
        <v>459.71666666666664</v>
      </c>
      <c r="H58" s="317">
        <v>447.33333333333326</v>
      </c>
      <c r="I58" s="317">
        <v>499.03333333333319</v>
      </c>
      <c r="J58" s="317">
        <v>511.41666666666663</v>
      </c>
      <c r="K58" s="317">
        <v>524.88333333333321</v>
      </c>
      <c r="L58" s="304">
        <v>497.95</v>
      </c>
      <c r="M58" s="304">
        <v>472.1</v>
      </c>
      <c r="N58" s="319">
        <v>7387600</v>
      </c>
      <c r="O58" s="320">
        <v>-6.5464067500727377E-2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23.8</v>
      </c>
      <c r="E59" s="316">
        <v>23.8</v>
      </c>
      <c r="F59" s="317">
        <v>23.5</v>
      </c>
      <c r="G59" s="317">
        <v>23.2</v>
      </c>
      <c r="H59" s="317">
        <v>22.9</v>
      </c>
      <c r="I59" s="317">
        <v>24.1</v>
      </c>
      <c r="J59" s="317">
        <v>24.400000000000006</v>
      </c>
      <c r="K59" s="317">
        <v>24.700000000000003</v>
      </c>
      <c r="L59" s="304">
        <v>24.1</v>
      </c>
      <c r="M59" s="304">
        <v>23.5</v>
      </c>
      <c r="N59" s="319">
        <v>67545000</v>
      </c>
      <c r="O59" s="320">
        <v>4.3085476025017375E-2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702.5</v>
      </c>
      <c r="E60" s="316">
        <v>707.19999999999993</v>
      </c>
      <c r="F60" s="317">
        <v>694.29999999999984</v>
      </c>
      <c r="G60" s="317">
        <v>686.09999999999991</v>
      </c>
      <c r="H60" s="317">
        <v>673.19999999999982</v>
      </c>
      <c r="I60" s="317">
        <v>715.39999999999986</v>
      </c>
      <c r="J60" s="317">
        <v>728.3</v>
      </c>
      <c r="K60" s="317">
        <v>736.49999999999989</v>
      </c>
      <c r="L60" s="304">
        <v>720.1</v>
      </c>
      <c r="M60" s="304">
        <v>699</v>
      </c>
      <c r="N60" s="319">
        <v>5533000</v>
      </c>
      <c r="O60" s="320">
        <v>0.12299573777146336</v>
      </c>
    </row>
    <row r="61" spans="1:15" ht="15">
      <c r="A61" s="277">
        <v>51</v>
      </c>
      <c r="B61" s="423" t="s">
        <v>39</v>
      </c>
      <c r="C61" s="277" t="s">
        <v>248</v>
      </c>
      <c r="D61" s="316">
        <v>877.25</v>
      </c>
      <c r="E61" s="316">
        <v>877.2833333333333</v>
      </c>
      <c r="F61" s="317">
        <v>864.61666666666656</v>
      </c>
      <c r="G61" s="317">
        <v>851.98333333333323</v>
      </c>
      <c r="H61" s="317">
        <v>839.31666666666649</v>
      </c>
      <c r="I61" s="317">
        <v>889.91666666666663</v>
      </c>
      <c r="J61" s="317">
        <v>902.58333333333337</v>
      </c>
      <c r="K61" s="317">
        <v>915.2166666666667</v>
      </c>
      <c r="L61" s="304">
        <v>889.95</v>
      </c>
      <c r="M61" s="304">
        <v>864.65</v>
      </c>
      <c r="N61" s="319">
        <v>814450</v>
      </c>
      <c r="O61" s="320">
        <v>6.006768189509306E-2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765.2</v>
      </c>
      <c r="E62" s="316">
        <v>756.51666666666677</v>
      </c>
      <c r="F62" s="317">
        <v>744.38333333333355</v>
      </c>
      <c r="G62" s="317">
        <v>723.56666666666683</v>
      </c>
      <c r="H62" s="317">
        <v>711.43333333333362</v>
      </c>
      <c r="I62" s="317">
        <v>777.33333333333348</v>
      </c>
      <c r="J62" s="317">
        <v>789.4666666666667</v>
      </c>
      <c r="K62" s="317">
        <v>810.28333333333342</v>
      </c>
      <c r="L62" s="304">
        <v>768.65</v>
      </c>
      <c r="M62" s="304">
        <v>735.7</v>
      </c>
      <c r="N62" s="319">
        <v>17862850</v>
      </c>
      <c r="O62" s="320">
        <v>4.3264608481999789E-3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700.5</v>
      </c>
      <c r="E63" s="316">
        <v>701.73333333333323</v>
      </c>
      <c r="F63" s="317">
        <v>695.36666666666645</v>
      </c>
      <c r="G63" s="317">
        <v>690.23333333333323</v>
      </c>
      <c r="H63" s="317">
        <v>683.86666666666645</v>
      </c>
      <c r="I63" s="317">
        <v>706.86666666666645</v>
      </c>
      <c r="J63" s="317">
        <v>713.23333333333323</v>
      </c>
      <c r="K63" s="317">
        <v>718.36666666666645</v>
      </c>
      <c r="L63" s="304">
        <v>708.1</v>
      </c>
      <c r="M63" s="304">
        <v>696.6</v>
      </c>
      <c r="N63" s="319">
        <v>5709000</v>
      </c>
      <c r="O63" s="320">
        <v>4.9287097342017253E-3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889.1</v>
      </c>
      <c r="E64" s="316">
        <v>893.36666666666667</v>
      </c>
      <c r="F64" s="317">
        <v>876.73333333333335</v>
      </c>
      <c r="G64" s="317">
        <v>864.36666666666667</v>
      </c>
      <c r="H64" s="317">
        <v>847.73333333333335</v>
      </c>
      <c r="I64" s="317">
        <v>905.73333333333335</v>
      </c>
      <c r="J64" s="317">
        <v>922.36666666666679</v>
      </c>
      <c r="K64" s="317">
        <v>934.73333333333335</v>
      </c>
      <c r="L64" s="304">
        <v>910</v>
      </c>
      <c r="M64" s="304">
        <v>881</v>
      </c>
      <c r="N64" s="319">
        <v>16759400</v>
      </c>
      <c r="O64" s="320">
        <v>-7.9507881584006151E-2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1984.85</v>
      </c>
      <c r="E65" s="316">
        <v>1968.1499999999999</v>
      </c>
      <c r="F65" s="317">
        <v>1942.6499999999996</v>
      </c>
      <c r="G65" s="317">
        <v>1900.4499999999998</v>
      </c>
      <c r="H65" s="317">
        <v>1874.9499999999996</v>
      </c>
      <c r="I65" s="317">
        <v>2010.3499999999997</v>
      </c>
      <c r="J65" s="317">
        <v>2035.8500000000001</v>
      </c>
      <c r="K65" s="317">
        <v>2078.0499999999997</v>
      </c>
      <c r="L65" s="304">
        <v>1993.65</v>
      </c>
      <c r="M65" s="304">
        <v>1925.95</v>
      </c>
      <c r="N65" s="319">
        <v>24987300</v>
      </c>
      <c r="O65" s="320">
        <v>-5.9672279839123529E-3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1214.45</v>
      </c>
      <c r="E66" s="316">
        <v>1203.5666666666666</v>
      </c>
      <c r="F66" s="317">
        <v>1190.1333333333332</v>
      </c>
      <c r="G66" s="317">
        <v>1165.8166666666666</v>
      </c>
      <c r="H66" s="317">
        <v>1152.3833333333332</v>
      </c>
      <c r="I66" s="317">
        <v>1227.8833333333332</v>
      </c>
      <c r="J66" s="317">
        <v>1241.3166666666666</v>
      </c>
      <c r="K66" s="317">
        <v>1265.6333333333332</v>
      </c>
      <c r="L66" s="304">
        <v>1217</v>
      </c>
      <c r="M66" s="304">
        <v>1179.25</v>
      </c>
      <c r="N66" s="319">
        <v>39381650</v>
      </c>
      <c r="O66" s="320">
        <v>-2.5385201720476942E-2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574.65</v>
      </c>
      <c r="E67" s="316">
        <v>569.76666666666665</v>
      </c>
      <c r="F67" s="317">
        <v>563.43333333333328</v>
      </c>
      <c r="G67" s="317">
        <v>552.21666666666658</v>
      </c>
      <c r="H67" s="317">
        <v>545.88333333333321</v>
      </c>
      <c r="I67" s="317">
        <v>580.98333333333335</v>
      </c>
      <c r="J67" s="317">
        <v>587.31666666666683</v>
      </c>
      <c r="K67" s="317">
        <v>598.53333333333342</v>
      </c>
      <c r="L67" s="304">
        <v>576.1</v>
      </c>
      <c r="M67" s="304">
        <v>558.54999999999995</v>
      </c>
      <c r="N67" s="319">
        <v>11899800</v>
      </c>
      <c r="O67" s="320">
        <v>2.2234574763757642E-3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3309</v>
      </c>
      <c r="E68" s="316">
        <v>3303.7666666666664</v>
      </c>
      <c r="F68" s="317">
        <v>3273.4833333333327</v>
      </c>
      <c r="G68" s="317">
        <v>3237.9666666666662</v>
      </c>
      <c r="H68" s="317">
        <v>3207.6833333333325</v>
      </c>
      <c r="I68" s="317">
        <v>3339.2833333333328</v>
      </c>
      <c r="J68" s="317">
        <v>3369.5666666666666</v>
      </c>
      <c r="K68" s="317">
        <v>3405.083333333333</v>
      </c>
      <c r="L68" s="304">
        <v>3334.05</v>
      </c>
      <c r="M68" s="304">
        <v>3268.25</v>
      </c>
      <c r="N68" s="319">
        <v>2001300</v>
      </c>
      <c r="O68" s="320">
        <v>1.5372907153729071E-2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174.6</v>
      </c>
      <c r="E69" s="316">
        <v>173.71666666666667</v>
      </c>
      <c r="F69" s="317">
        <v>172.13333333333333</v>
      </c>
      <c r="G69" s="317">
        <v>169.66666666666666</v>
      </c>
      <c r="H69" s="317">
        <v>168.08333333333331</v>
      </c>
      <c r="I69" s="317">
        <v>176.18333333333334</v>
      </c>
      <c r="J69" s="317">
        <v>177.76666666666665</v>
      </c>
      <c r="K69" s="317">
        <v>180.23333333333335</v>
      </c>
      <c r="L69" s="304">
        <v>175.3</v>
      </c>
      <c r="M69" s="304">
        <v>171.25</v>
      </c>
      <c r="N69" s="319">
        <v>28595000</v>
      </c>
      <c r="O69" s="320">
        <v>1.0638297872340425E-2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169</v>
      </c>
      <c r="E70" s="316">
        <v>168.45000000000002</v>
      </c>
      <c r="F70" s="317">
        <v>165.80000000000004</v>
      </c>
      <c r="G70" s="317">
        <v>162.60000000000002</v>
      </c>
      <c r="H70" s="317">
        <v>159.95000000000005</v>
      </c>
      <c r="I70" s="317">
        <v>171.65000000000003</v>
      </c>
      <c r="J70" s="317">
        <v>174.3</v>
      </c>
      <c r="K70" s="317">
        <v>177.50000000000003</v>
      </c>
      <c r="L70" s="304">
        <v>171.1</v>
      </c>
      <c r="M70" s="304">
        <v>165.25</v>
      </c>
      <c r="N70" s="319">
        <v>33795900</v>
      </c>
      <c r="O70" s="320">
        <v>3.9300609560474816E-3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2147.9499999999998</v>
      </c>
      <c r="E71" s="316">
        <v>2140.9833333333331</v>
      </c>
      <c r="F71" s="317">
        <v>2129.9666666666662</v>
      </c>
      <c r="G71" s="317">
        <v>2111.9833333333331</v>
      </c>
      <c r="H71" s="317">
        <v>2100.9666666666662</v>
      </c>
      <c r="I71" s="317">
        <v>2158.9666666666662</v>
      </c>
      <c r="J71" s="317">
        <v>2169.9833333333336</v>
      </c>
      <c r="K71" s="317">
        <v>2187.9666666666662</v>
      </c>
      <c r="L71" s="304">
        <v>2152</v>
      </c>
      <c r="M71" s="304">
        <v>2123</v>
      </c>
      <c r="N71" s="319">
        <v>6552600</v>
      </c>
      <c r="O71" s="320">
        <v>-3.0967169476486246E-2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156</v>
      </c>
      <c r="E72" s="316">
        <v>152.54999999999998</v>
      </c>
      <c r="F72" s="317">
        <v>147.79999999999995</v>
      </c>
      <c r="G72" s="317">
        <v>139.59999999999997</v>
      </c>
      <c r="H72" s="317">
        <v>134.84999999999994</v>
      </c>
      <c r="I72" s="317">
        <v>160.74999999999997</v>
      </c>
      <c r="J72" s="317">
        <v>165.50000000000003</v>
      </c>
      <c r="K72" s="317">
        <v>173.7</v>
      </c>
      <c r="L72" s="304">
        <v>157.30000000000001</v>
      </c>
      <c r="M72" s="304">
        <v>144.35</v>
      </c>
      <c r="N72" s="319">
        <v>18166000</v>
      </c>
      <c r="O72" s="320">
        <v>5.852601156069364E-2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407.45</v>
      </c>
      <c r="E73" s="316">
        <v>402.48333333333335</v>
      </c>
      <c r="F73" s="317">
        <v>395.2166666666667</v>
      </c>
      <c r="G73" s="317">
        <v>382.98333333333335</v>
      </c>
      <c r="H73" s="317">
        <v>375.7166666666667</v>
      </c>
      <c r="I73" s="317">
        <v>414.7166666666667</v>
      </c>
      <c r="J73" s="317">
        <v>421.98333333333335</v>
      </c>
      <c r="K73" s="317">
        <v>434.2166666666667</v>
      </c>
      <c r="L73" s="304">
        <v>409.75</v>
      </c>
      <c r="M73" s="304">
        <v>390.25</v>
      </c>
      <c r="N73" s="319">
        <v>121077000</v>
      </c>
      <c r="O73" s="320">
        <v>2.2992692421517518E-3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424.85</v>
      </c>
      <c r="E74" s="316">
        <v>418.88333333333338</v>
      </c>
      <c r="F74" s="317">
        <v>411.96666666666675</v>
      </c>
      <c r="G74" s="317">
        <v>399.08333333333337</v>
      </c>
      <c r="H74" s="317">
        <v>392.16666666666674</v>
      </c>
      <c r="I74" s="317">
        <v>431.76666666666677</v>
      </c>
      <c r="J74" s="317">
        <v>438.68333333333339</v>
      </c>
      <c r="K74" s="317">
        <v>451.56666666666678</v>
      </c>
      <c r="L74" s="304">
        <v>425.8</v>
      </c>
      <c r="M74" s="304">
        <v>406</v>
      </c>
      <c r="N74" s="319">
        <v>6676500</v>
      </c>
      <c r="O74" s="320">
        <v>-1.5701017249004866E-2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8.4</v>
      </c>
      <c r="E75" s="316">
        <v>8.35</v>
      </c>
      <c r="F75" s="317">
        <v>8.2999999999999989</v>
      </c>
      <c r="G75" s="317">
        <v>8.1999999999999993</v>
      </c>
      <c r="H75" s="317">
        <v>8.1499999999999986</v>
      </c>
      <c r="I75" s="317">
        <v>8.4499999999999993</v>
      </c>
      <c r="J75" s="317">
        <v>8.5</v>
      </c>
      <c r="K75" s="317">
        <v>8.6</v>
      </c>
      <c r="L75" s="304">
        <v>8.4</v>
      </c>
      <c r="M75" s="304">
        <v>8.25</v>
      </c>
      <c r="N75" s="319">
        <v>347340000</v>
      </c>
      <c r="O75" s="320">
        <v>-1.4302741358760428E-2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31.25</v>
      </c>
      <c r="E76" s="316">
        <v>30.966666666666669</v>
      </c>
      <c r="F76" s="317">
        <v>30.533333333333339</v>
      </c>
      <c r="G76" s="317">
        <v>29.81666666666667</v>
      </c>
      <c r="H76" s="317">
        <v>29.38333333333334</v>
      </c>
      <c r="I76" s="317">
        <v>31.683333333333337</v>
      </c>
      <c r="J76" s="317">
        <v>32.116666666666667</v>
      </c>
      <c r="K76" s="317">
        <v>32.833333333333336</v>
      </c>
      <c r="L76" s="304">
        <v>31.4</v>
      </c>
      <c r="M76" s="304">
        <v>30.25</v>
      </c>
      <c r="N76" s="319">
        <v>163381000</v>
      </c>
      <c r="O76" s="320">
        <v>0.11660823269705232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373.65</v>
      </c>
      <c r="E77" s="316">
        <v>370.55</v>
      </c>
      <c r="F77" s="317">
        <v>366.55</v>
      </c>
      <c r="G77" s="317">
        <v>359.45</v>
      </c>
      <c r="H77" s="317">
        <v>355.45</v>
      </c>
      <c r="I77" s="317">
        <v>377.65000000000003</v>
      </c>
      <c r="J77" s="317">
        <v>381.65000000000003</v>
      </c>
      <c r="K77" s="317">
        <v>388.75000000000006</v>
      </c>
      <c r="L77" s="304">
        <v>374.55</v>
      </c>
      <c r="M77" s="304">
        <v>363.45</v>
      </c>
      <c r="N77" s="319">
        <v>7022125</v>
      </c>
      <c r="O77" s="320">
        <v>-2.8163653663177926E-2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1346.4</v>
      </c>
      <c r="E78" s="316">
        <v>1351.8833333333334</v>
      </c>
      <c r="F78" s="317">
        <v>1321.3666666666668</v>
      </c>
      <c r="G78" s="317">
        <v>1296.3333333333333</v>
      </c>
      <c r="H78" s="317">
        <v>1265.8166666666666</v>
      </c>
      <c r="I78" s="317">
        <v>1376.916666666667</v>
      </c>
      <c r="J78" s="317">
        <v>1407.4333333333338</v>
      </c>
      <c r="K78" s="317">
        <v>1432.4666666666672</v>
      </c>
      <c r="L78" s="304">
        <v>1382.4</v>
      </c>
      <c r="M78" s="304">
        <v>1326.85</v>
      </c>
      <c r="N78" s="319">
        <v>2823000</v>
      </c>
      <c r="O78" s="320">
        <v>-2.5207182320441991E-2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625.15</v>
      </c>
      <c r="E79" s="316">
        <v>617.56666666666672</v>
      </c>
      <c r="F79" s="317">
        <v>606.63333333333344</v>
      </c>
      <c r="G79" s="317">
        <v>588.11666666666667</v>
      </c>
      <c r="H79" s="317">
        <v>577.18333333333339</v>
      </c>
      <c r="I79" s="317">
        <v>636.08333333333348</v>
      </c>
      <c r="J79" s="317">
        <v>647.01666666666665</v>
      </c>
      <c r="K79" s="317">
        <v>665.53333333333353</v>
      </c>
      <c r="L79" s="304">
        <v>628.5</v>
      </c>
      <c r="M79" s="304">
        <v>599.04999999999995</v>
      </c>
      <c r="N79" s="319">
        <v>25568800</v>
      </c>
      <c r="O79" s="320">
        <v>-6.1878109452736321E-3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189.15</v>
      </c>
      <c r="E80" s="316">
        <v>187.58333333333334</v>
      </c>
      <c r="F80" s="317">
        <v>183.7166666666667</v>
      </c>
      <c r="G80" s="317">
        <v>178.28333333333336</v>
      </c>
      <c r="H80" s="317">
        <v>174.41666666666671</v>
      </c>
      <c r="I80" s="317">
        <v>193.01666666666668</v>
      </c>
      <c r="J80" s="317">
        <v>196.8833333333333</v>
      </c>
      <c r="K80" s="317">
        <v>202.31666666666666</v>
      </c>
      <c r="L80" s="304">
        <v>191.45</v>
      </c>
      <c r="M80" s="304">
        <v>182.15</v>
      </c>
      <c r="N80" s="319">
        <v>11233600</v>
      </c>
      <c r="O80" s="320">
        <v>-3.8120354830975783E-2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1131.75</v>
      </c>
      <c r="E81" s="316">
        <v>1138.3833333333334</v>
      </c>
      <c r="F81" s="317">
        <v>1119.0166666666669</v>
      </c>
      <c r="G81" s="317">
        <v>1106.2833333333335</v>
      </c>
      <c r="H81" s="317">
        <v>1086.916666666667</v>
      </c>
      <c r="I81" s="317">
        <v>1151.1166666666668</v>
      </c>
      <c r="J81" s="317">
        <v>1170.4833333333331</v>
      </c>
      <c r="K81" s="317">
        <v>1183.2166666666667</v>
      </c>
      <c r="L81" s="304">
        <v>1157.75</v>
      </c>
      <c r="M81" s="304">
        <v>1125.6500000000001</v>
      </c>
      <c r="N81" s="319">
        <v>43634400</v>
      </c>
      <c r="O81" s="320">
        <v>5.8727616829232783E-2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74.75</v>
      </c>
      <c r="E82" s="316">
        <v>74.850000000000009</v>
      </c>
      <c r="F82" s="317">
        <v>73.700000000000017</v>
      </c>
      <c r="G82" s="317">
        <v>72.650000000000006</v>
      </c>
      <c r="H82" s="317">
        <v>71.500000000000014</v>
      </c>
      <c r="I82" s="317">
        <v>75.90000000000002</v>
      </c>
      <c r="J82" s="317">
        <v>77.050000000000026</v>
      </c>
      <c r="K82" s="317">
        <v>78.100000000000023</v>
      </c>
      <c r="L82" s="304">
        <v>76</v>
      </c>
      <c r="M82" s="304">
        <v>73.8</v>
      </c>
      <c r="N82" s="319">
        <v>61206600</v>
      </c>
      <c r="O82" s="320">
        <v>3.7487922705314008E-2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168.5</v>
      </c>
      <c r="E83" s="316">
        <v>168.95000000000002</v>
      </c>
      <c r="F83" s="317">
        <v>166.95000000000005</v>
      </c>
      <c r="G83" s="317">
        <v>165.40000000000003</v>
      </c>
      <c r="H83" s="317">
        <v>163.40000000000006</v>
      </c>
      <c r="I83" s="317">
        <v>170.50000000000003</v>
      </c>
      <c r="J83" s="317">
        <v>172.49999999999997</v>
      </c>
      <c r="K83" s="317">
        <v>174.05</v>
      </c>
      <c r="L83" s="304">
        <v>170.95</v>
      </c>
      <c r="M83" s="304">
        <v>167.4</v>
      </c>
      <c r="N83" s="319">
        <v>142384000</v>
      </c>
      <c r="O83" s="320">
        <v>4.050230339312022E-2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191.3</v>
      </c>
      <c r="E84" s="316">
        <v>190.71666666666667</v>
      </c>
      <c r="F84" s="317">
        <v>189.23333333333335</v>
      </c>
      <c r="G84" s="317">
        <v>187.16666666666669</v>
      </c>
      <c r="H84" s="317">
        <v>185.68333333333337</v>
      </c>
      <c r="I84" s="317">
        <v>192.78333333333333</v>
      </c>
      <c r="J84" s="317">
        <v>194.26666666666662</v>
      </c>
      <c r="K84" s="317">
        <v>196.33333333333331</v>
      </c>
      <c r="L84" s="304">
        <v>192.2</v>
      </c>
      <c r="M84" s="304">
        <v>188.65</v>
      </c>
      <c r="N84" s="319">
        <v>27410000</v>
      </c>
      <c r="O84" s="320">
        <v>-1.4028776978417265E-2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291.60000000000002</v>
      </c>
      <c r="E85" s="316">
        <v>290.25</v>
      </c>
      <c r="F85" s="317">
        <v>287.85000000000002</v>
      </c>
      <c r="G85" s="317">
        <v>284.10000000000002</v>
      </c>
      <c r="H85" s="317">
        <v>281.70000000000005</v>
      </c>
      <c r="I85" s="317">
        <v>294</v>
      </c>
      <c r="J85" s="317">
        <v>296.39999999999998</v>
      </c>
      <c r="K85" s="317">
        <v>300.14999999999998</v>
      </c>
      <c r="L85" s="304">
        <v>292.64999999999998</v>
      </c>
      <c r="M85" s="304">
        <v>286.5</v>
      </c>
      <c r="N85" s="319">
        <v>39671100</v>
      </c>
      <c r="O85" s="320">
        <v>1.492021827726739E-2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2324.5</v>
      </c>
      <c r="E86" s="316">
        <v>2311.6166666666668</v>
      </c>
      <c r="F86" s="317">
        <v>2290.5333333333338</v>
      </c>
      <c r="G86" s="317">
        <v>2256.5666666666671</v>
      </c>
      <c r="H86" s="317">
        <v>2235.483333333334</v>
      </c>
      <c r="I86" s="317">
        <v>2345.5833333333335</v>
      </c>
      <c r="J86" s="317">
        <v>2366.6666666666665</v>
      </c>
      <c r="K86" s="317">
        <v>2400.6333333333332</v>
      </c>
      <c r="L86" s="304">
        <v>2332.6999999999998</v>
      </c>
      <c r="M86" s="304">
        <v>2277.65</v>
      </c>
      <c r="N86" s="319">
        <v>1933000</v>
      </c>
      <c r="O86" s="320">
        <v>2.4648820567187913E-2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1357.9</v>
      </c>
      <c r="E87" s="316">
        <v>1347.9166666666667</v>
      </c>
      <c r="F87" s="317">
        <v>1334.4833333333336</v>
      </c>
      <c r="G87" s="317">
        <v>1311.0666666666668</v>
      </c>
      <c r="H87" s="317">
        <v>1297.6333333333337</v>
      </c>
      <c r="I87" s="317">
        <v>1371.3333333333335</v>
      </c>
      <c r="J87" s="317">
        <v>1384.7666666666664</v>
      </c>
      <c r="K87" s="317">
        <v>1408.1833333333334</v>
      </c>
      <c r="L87" s="304">
        <v>1361.35</v>
      </c>
      <c r="M87" s="304">
        <v>1324.5</v>
      </c>
      <c r="N87" s="319">
        <v>11681200</v>
      </c>
      <c r="O87" s="320">
        <v>-1.1173941015135611E-2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63.1</v>
      </c>
      <c r="E88" s="316">
        <v>62.116666666666667</v>
      </c>
      <c r="F88" s="317">
        <v>60.983333333333334</v>
      </c>
      <c r="G88" s="317">
        <v>58.866666666666667</v>
      </c>
      <c r="H88" s="317">
        <v>57.733333333333334</v>
      </c>
      <c r="I88" s="317">
        <v>64.233333333333334</v>
      </c>
      <c r="J88" s="317">
        <v>65.366666666666674</v>
      </c>
      <c r="K88" s="317">
        <v>67.483333333333334</v>
      </c>
      <c r="L88" s="304">
        <v>63.25</v>
      </c>
      <c r="M88" s="304">
        <v>60</v>
      </c>
      <c r="N88" s="319">
        <v>26717200</v>
      </c>
      <c r="O88" s="320">
        <v>-3.1550406704461423E-2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286.95</v>
      </c>
      <c r="E89" s="316">
        <v>285.0333333333333</v>
      </c>
      <c r="F89" s="317">
        <v>281.71666666666658</v>
      </c>
      <c r="G89" s="317">
        <v>276.48333333333329</v>
      </c>
      <c r="H89" s="317">
        <v>273.16666666666657</v>
      </c>
      <c r="I89" s="317">
        <v>290.26666666666659</v>
      </c>
      <c r="J89" s="317">
        <v>293.58333333333331</v>
      </c>
      <c r="K89" s="317">
        <v>298.81666666666661</v>
      </c>
      <c r="L89" s="304">
        <v>288.35000000000002</v>
      </c>
      <c r="M89" s="304">
        <v>279.8</v>
      </c>
      <c r="N89" s="319">
        <v>11336000</v>
      </c>
      <c r="O89" s="320">
        <v>8.4369619284484401E-2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917.9</v>
      </c>
      <c r="E90" s="316">
        <v>908.88333333333333</v>
      </c>
      <c r="F90" s="317">
        <v>898.26666666666665</v>
      </c>
      <c r="G90" s="317">
        <v>878.63333333333333</v>
      </c>
      <c r="H90" s="317">
        <v>868.01666666666665</v>
      </c>
      <c r="I90" s="317">
        <v>928.51666666666665</v>
      </c>
      <c r="J90" s="317">
        <v>939.13333333333321</v>
      </c>
      <c r="K90" s="317">
        <v>958.76666666666665</v>
      </c>
      <c r="L90" s="304">
        <v>919.5</v>
      </c>
      <c r="M90" s="304">
        <v>889.25</v>
      </c>
      <c r="N90" s="319">
        <v>15439600</v>
      </c>
      <c r="O90" s="320">
        <v>-1.2696514613301445E-2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1036.8</v>
      </c>
      <c r="E91" s="316">
        <v>1040.6166666666666</v>
      </c>
      <c r="F91" s="317">
        <v>1019.2833333333331</v>
      </c>
      <c r="G91" s="317">
        <v>1001.7666666666665</v>
      </c>
      <c r="H91" s="317">
        <v>980.43333333333305</v>
      </c>
      <c r="I91" s="317">
        <v>1058.1333333333332</v>
      </c>
      <c r="J91" s="317">
        <v>1079.4666666666667</v>
      </c>
      <c r="K91" s="317">
        <v>1096.9833333333331</v>
      </c>
      <c r="L91" s="304">
        <v>1061.95</v>
      </c>
      <c r="M91" s="304">
        <v>1023.1</v>
      </c>
      <c r="N91" s="319">
        <v>7250500</v>
      </c>
      <c r="O91" s="320">
        <v>-2.0103388856978748E-2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625.6</v>
      </c>
      <c r="E92" s="316">
        <v>624.48333333333335</v>
      </c>
      <c r="F92" s="317">
        <v>619.81666666666672</v>
      </c>
      <c r="G92" s="317">
        <v>614.03333333333342</v>
      </c>
      <c r="H92" s="317">
        <v>609.36666666666679</v>
      </c>
      <c r="I92" s="317">
        <v>630.26666666666665</v>
      </c>
      <c r="J92" s="317">
        <v>634.93333333333317</v>
      </c>
      <c r="K92" s="317">
        <v>640.71666666666658</v>
      </c>
      <c r="L92" s="304">
        <v>629.15</v>
      </c>
      <c r="M92" s="304">
        <v>618.70000000000005</v>
      </c>
      <c r="N92" s="319">
        <v>14541800</v>
      </c>
      <c r="O92" s="320">
        <v>-4.3136503067484665E-3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130.1</v>
      </c>
      <c r="E93" s="316">
        <v>128.18333333333334</v>
      </c>
      <c r="F93" s="317">
        <v>125.86666666666667</v>
      </c>
      <c r="G93" s="317">
        <v>121.63333333333334</v>
      </c>
      <c r="H93" s="317">
        <v>119.31666666666668</v>
      </c>
      <c r="I93" s="317">
        <v>132.41666666666669</v>
      </c>
      <c r="J93" s="317">
        <v>134.73333333333335</v>
      </c>
      <c r="K93" s="317">
        <v>138.96666666666667</v>
      </c>
      <c r="L93" s="304">
        <v>130.5</v>
      </c>
      <c r="M93" s="304">
        <v>123.95</v>
      </c>
      <c r="N93" s="319">
        <v>15577212</v>
      </c>
      <c r="O93" s="320">
        <v>-1.1798121039982521E-2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167.15</v>
      </c>
      <c r="E94" s="316">
        <v>165.51666666666668</v>
      </c>
      <c r="F94" s="317">
        <v>163.38333333333335</v>
      </c>
      <c r="G94" s="317">
        <v>159.61666666666667</v>
      </c>
      <c r="H94" s="317">
        <v>157.48333333333335</v>
      </c>
      <c r="I94" s="317">
        <v>169.28333333333336</v>
      </c>
      <c r="J94" s="317">
        <v>171.41666666666669</v>
      </c>
      <c r="K94" s="317">
        <v>175.18333333333337</v>
      </c>
      <c r="L94" s="304">
        <v>167.65</v>
      </c>
      <c r="M94" s="304">
        <v>161.75</v>
      </c>
      <c r="N94" s="319">
        <v>16176000</v>
      </c>
      <c r="O94" s="320">
        <v>2.5095057034220533E-2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363.1</v>
      </c>
      <c r="E95" s="316">
        <v>364.95</v>
      </c>
      <c r="F95" s="317">
        <v>360.45</v>
      </c>
      <c r="G95" s="317">
        <v>357.8</v>
      </c>
      <c r="H95" s="317">
        <v>353.3</v>
      </c>
      <c r="I95" s="317">
        <v>367.59999999999997</v>
      </c>
      <c r="J95" s="317">
        <v>372.09999999999997</v>
      </c>
      <c r="K95" s="317">
        <v>374.74999999999994</v>
      </c>
      <c r="L95" s="304">
        <v>369.45</v>
      </c>
      <c r="M95" s="304">
        <v>362.3</v>
      </c>
      <c r="N95" s="319">
        <v>10042000</v>
      </c>
      <c r="O95" s="320">
        <v>4.9979088247595151E-2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7028.7</v>
      </c>
      <c r="E96" s="316">
        <v>7025.916666666667</v>
      </c>
      <c r="F96" s="317">
        <v>6958.5833333333339</v>
      </c>
      <c r="G96" s="317">
        <v>6888.4666666666672</v>
      </c>
      <c r="H96" s="317">
        <v>6821.1333333333341</v>
      </c>
      <c r="I96" s="317">
        <v>7096.0333333333338</v>
      </c>
      <c r="J96" s="317">
        <v>7163.3666666666677</v>
      </c>
      <c r="K96" s="317">
        <v>7233.4833333333336</v>
      </c>
      <c r="L96" s="304">
        <v>7093.25</v>
      </c>
      <c r="M96" s="304">
        <v>6955.8</v>
      </c>
      <c r="N96" s="319">
        <v>2451500</v>
      </c>
      <c r="O96" s="320">
        <v>1.7008919311346193E-2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524.79999999999995</v>
      </c>
      <c r="E97" s="316">
        <v>523.5333333333333</v>
      </c>
      <c r="F97" s="317">
        <v>520.16666666666663</v>
      </c>
      <c r="G97" s="317">
        <v>515.5333333333333</v>
      </c>
      <c r="H97" s="317">
        <v>512.16666666666663</v>
      </c>
      <c r="I97" s="317">
        <v>528.16666666666663</v>
      </c>
      <c r="J97" s="317">
        <v>531.53333333333342</v>
      </c>
      <c r="K97" s="317">
        <v>536.16666666666663</v>
      </c>
      <c r="L97" s="304">
        <v>526.9</v>
      </c>
      <c r="M97" s="304">
        <v>518.9</v>
      </c>
      <c r="N97" s="319">
        <v>13666250</v>
      </c>
      <c r="O97" s="320">
        <v>-7.6245801942452576E-3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597.04999999999995</v>
      </c>
      <c r="E98" s="316">
        <v>593.56666666666672</v>
      </c>
      <c r="F98" s="317">
        <v>587.68333333333339</v>
      </c>
      <c r="G98" s="317">
        <v>578.31666666666672</v>
      </c>
      <c r="H98" s="317">
        <v>572.43333333333339</v>
      </c>
      <c r="I98" s="317">
        <v>602.93333333333339</v>
      </c>
      <c r="J98" s="317">
        <v>608.81666666666683</v>
      </c>
      <c r="K98" s="317">
        <v>618.18333333333339</v>
      </c>
      <c r="L98" s="304">
        <v>599.45000000000005</v>
      </c>
      <c r="M98" s="304">
        <v>584.20000000000005</v>
      </c>
      <c r="N98" s="319">
        <v>2189200</v>
      </c>
      <c r="O98" s="320">
        <v>-6.183844011142061E-2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796.4</v>
      </c>
      <c r="E99" s="316">
        <v>793.06666666666661</v>
      </c>
      <c r="F99" s="317">
        <v>786.43333333333317</v>
      </c>
      <c r="G99" s="317">
        <v>776.46666666666658</v>
      </c>
      <c r="H99" s="317">
        <v>769.83333333333314</v>
      </c>
      <c r="I99" s="317">
        <v>803.03333333333319</v>
      </c>
      <c r="J99" s="317">
        <v>809.66666666666663</v>
      </c>
      <c r="K99" s="317">
        <v>819.63333333333321</v>
      </c>
      <c r="L99" s="304">
        <v>799.7</v>
      </c>
      <c r="M99" s="304">
        <v>783.1</v>
      </c>
      <c r="N99" s="319">
        <v>1981200</v>
      </c>
      <c r="O99" s="320">
        <v>2.9622700342999689E-2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1547.8</v>
      </c>
      <c r="E100" s="316">
        <v>1561.0333333333335</v>
      </c>
      <c r="F100" s="317">
        <v>1522.0666666666671</v>
      </c>
      <c r="G100" s="317">
        <v>1496.3333333333335</v>
      </c>
      <c r="H100" s="317">
        <v>1457.366666666667</v>
      </c>
      <c r="I100" s="317">
        <v>1586.7666666666671</v>
      </c>
      <c r="J100" s="317">
        <v>1625.7333333333338</v>
      </c>
      <c r="K100" s="317">
        <v>1651.4666666666672</v>
      </c>
      <c r="L100" s="304">
        <v>1600</v>
      </c>
      <c r="M100" s="304">
        <v>1535.3</v>
      </c>
      <c r="N100" s="319">
        <v>1929600</v>
      </c>
      <c r="O100" s="320">
        <v>9.3381686310063466E-2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111</v>
      </c>
      <c r="E101" s="316">
        <v>111.18333333333334</v>
      </c>
      <c r="F101" s="317">
        <v>109.61666666666667</v>
      </c>
      <c r="G101" s="317">
        <v>108.23333333333333</v>
      </c>
      <c r="H101" s="317">
        <v>106.66666666666667</v>
      </c>
      <c r="I101" s="317">
        <v>112.56666666666668</v>
      </c>
      <c r="J101" s="317">
        <v>114.13333333333334</v>
      </c>
      <c r="K101" s="317">
        <v>115.51666666666668</v>
      </c>
      <c r="L101" s="304">
        <v>112.75</v>
      </c>
      <c r="M101" s="304">
        <v>109.8</v>
      </c>
      <c r="N101" s="319">
        <v>24416000</v>
      </c>
      <c r="O101" s="320">
        <v>-7.6813655761024183E-3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59071.95</v>
      </c>
      <c r="E102" s="316">
        <v>58816.75</v>
      </c>
      <c r="F102" s="317">
        <v>58416.5</v>
      </c>
      <c r="G102" s="317">
        <v>57761.05</v>
      </c>
      <c r="H102" s="317">
        <v>57360.800000000003</v>
      </c>
      <c r="I102" s="317">
        <v>59472.2</v>
      </c>
      <c r="J102" s="317">
        <v>59872.45</v>
      </c>
      <c r="K102" s="317">
        <v>60527.899999999994</v>
      </c>
      <c r="L102" s="304">
        <v>59217</v>
      </c>
      <c r="M102" s="304">
        <v>58161.3</v>
      </c>
      <c r="N102" s="319">
        <v>38020</v>
      </c>
      <c r="O102" s="320">
        <v>6.3525674960296452E-3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1160.9000000000001</v>
      </c>
      <c r="E103" s="316">
        <v>1148.8999999999999</v>
      </c>
      <c r="F103" s="317">
        <v>1132.7999999999997</v>
      </c>
      <c r="G103" s="317">
        <v>1104.6999999999998</v>
      </c>
      <c r="H103" s="317">
        <v>1088.5999999999997</v>
      </c>
      <c r="I103" s="317">
        <v>1176.9999999999998</v>
      </c>
      <c r="J103" s="317">
        <v>1193.0999999999997</v>
      </c>
      <c r="K103" s="317">
        <v>1221.1999999999998</v>
      </c>
      <c r="L103" s="304">
        <v>1165</v>
      </c>
      <c r="M103" s="304">
        <v>1120.8</v>
      </c>
      <c r="N103" s="319">
        <v>3748500</v>
      </c>
      <c r="O103" s="320">
        <v>4.1033118100395748E-2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29.9</v>
      </c>
      <c r="E104" s="316">
        <v>29.833333333333332</v>
      </c>
      <c r="F104" s="317">
        <v>29.266666666666666</v>
      </c>
      <c r="G104" s="317">
        <v>28.633333333333333</v>
      </c>
      <c r="H104" s="317">
        <v>28.066666666666666</v>
      </c>
      <c r="I104" s="317">
        <v>30.466666666666665</v>
      </c>
      <c r="J104" s="317">
        <v>31.033333333333335</v>
      </c>
      <c r="K104" s="317">
        <v>31.666666666666664</v>
      </c>
      <c r="L104" s="304">
        <v>30.4</v>
      </c>
      <c r="M104" s="304">
        <v>29.2</v>
      </c>
      <c r="N104" s="319">
        <v>51323000</v>
      </c>
      <c r="O104" s="320">
        <v>4.0675629093416064E-2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3753.05</v>
      </c>
      <c r="E105" s="316">
        <v>3709.9666666666667</v>
      </c>
      <c r="F105" s="317">
        <v>3630.0833333333335</v>
      </c>
      <c r="G105" s="317">
        <v>3507.1166666666668</v>
      </c>
      <c r="H105" s="317">
        <v>3427.2333333333336</v>
      </c>
      <c r="I105" s="317">
        <v>3832.9333333333334</v>
      </c>
      <c r="J105" s="317">
        <v>3912.8166666666666</v>
      </c>
      <c r="K105" s="317">
        <v>4035.7833333333333</v>
      </c>
      <c r="L105" s="304">
        <v>3789.85</v>
      </c>
      <c r="M105" s="304">
        <v>3587</v>
      </c>
      <c r="N105" s="319">
        <v>760000</v>
      </c>
      <c r="O105" s="320">
        <v>6.330884924798881E-2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15736.4</v>
      </c>
      <c r="E106" s="316">
        <v>15727.766666666668</v>
      </c>
      <c r="F106" s="317">
        <v>15583.633333333337</v>
      </c>
      <c r="G106" s="317">
        <v>15430.866666666669</v>
      </c>
      <c r="H106" s="317">
        <v>15286.733333333337</v>
      </c>
      <c r="I106" s="317">
        <v>15880.533333333336</v>
      </c>
      <c r="J106" s="317">
        <v>16024.666666666668</v>
      </c>
      <c r="K106" s="317">
        <v>16177.433333333336</v>
      </c>
      <c r="L106" s="304">
        <v>15871.9</v>
      </c>
      <c r="M106" s="304">
        <v>15575</v>
      </c>
      <c r="N106" s="319">
        <v>427250</v>
      </c>
      <c r="O106" s="320">
        <v>3.2875425619349535E-3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80.25</v>
      </c>
      <c r="E107" s="316">
        <v>80.083333333333329</v>
      </c>
      <c r="F107" s="317">
        <v>78.416666666666657</v>
      </c>
      <c r="G107" s="317">
        <v>76.583333333333329</v>
      </c>
      <c r="H107" s="317">
        <v>74.916666666666657</v>
      </c>
      <c r="I107" s="317">
        <v>81.916666666666657</v>
      </c>
      <c r="J107" s="317">
        <v>83.583333333333314</v>
      </c>
      <c r="K107" s="317">
        <v>85.416666666666657</v>
      </c>
      <c r="L107" s="304">
        <v>81.75</v>
      </c>
      <c r="M107" s="304">
        <v>78.25</v>
      </c>
      <c r="N107" s="319">
        <v>39938700</v>
      </c>
      <c r="O107" s="320">
        <v>4.3775170723165821E-2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79.5</v>
      </c>
      <c r="E108" s="316">
        <v>80.150000000000006</v>
      </c>
      <c r="F108" s="317">
        <v>77.500000000000014</v>
      </c>
      <c r="G108" s="317">
        <v>75.500000000000014</v>
      </c>
      <c r="H108" s="317">
        <v>72.850000000000023</v>
      </c>
      <c r="I108" s="317">
        <v>82.15</v>
      </c>
      <c r="J108" s="317">
        <v>84.799999999999983</v>
      </c>
      <c r="K108" s="317">
        <v>86.8</v>
      </c>
      <c r="L108" s="304">
        <v>82.8</v>
      </c>
      <c r="M108" s="304">
        <v>78.150000000000006</v>
      </c>
      <c r="N108" s="319">
        <v>62511900</v>
      </c>
      <c r="O108" s="320">
        <v>0.18077088716623602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67.25</v>
      </c>
      <c r="E109" s="316">
        <v>67.716666666666669</v>
      </c>
      <c r="F109" s="317">
        <v>66.283333333333331</v>
      </c>
      <c r="G109" s="317">
        <v>65.316666666666663</v>
      </c>
      <c r="H109" s="317">
        <v>63.883333333333326</v>
      </c>
      <c r="I109" s="317">
        <v>68.683333333333337</v>
      </c>
      <c r="J109" s="317">
        <v>70.116666666666674</v>
      </c>
      <c r="K109" s="317">
        <v>71.083333333333343</v>
      </c>
      <c r="L109" s="304">
        <v>69.150000000000006</v>
      </c>
      <c r="M109" s="304">
        <v>66.75</v>
      </c>
      <c r="N109" s="319">
        <v>54777800</v>
      </c>
      <c r="O109" s="320">
        <v>2.7292418772563175E-2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20712.650000000001</v>
      </c>
      <c r="E110" s="316">
        <v>20563.883333333335</v>
      </c>
      <c r="F110" s="317">
        <v>20198.76666666667</v>
      </c>
      <c r="G110" s="317">
        <v>19684.883333333335</v>
      </c>
      <c r="H110" s="317">
        <v>19319.76666666667</v>
      </c>
      <c r="I110" s="317">
        <v>21077.76666666667</v>
      </c>
      <c r="J110" s="317">
        <v>21442.883333333331</v>
      </c>
      <c r="K110" s="317">
        <v>21956.76666666667</v>
      </c>
      <c r="L110" s="304">
        <v>20929</v>
      </c>
      <c r="M110" s="304">
        <v>20050</v>
      </c>
      <c r="N110" s="319">
        <v>93690</v>
      </c>
      <c r="O110" s="320">
        <v>-3.2527881040892194E-2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1303.3</v>
      </c>
      <c r="E111" s="316">
        <v>1290.8333333333333</v>
      </c>
      <c r="F111" s="317">
        <v>1270.4666666666665</v>
      </c>
      <c r="G111" s="317">
        <v>1237.6333333333332</v>
      </c>
      <c r="H111" s="317">
        <v>1217.2666666666664</v>
      </c>
      <c r="I111" s="317">
        <v>1323.6666666666665</v>
      </c>
      <c r="J111" s="317">
        <v>1344.0333333333333</v>
      </c>
      <c r="K111" s="317">
        <v>1376.8666666666666</v>
      </c>
      <c r="L111" s="304">
        <v>1311.2</v>
      </c>
      <c r="M111" s="304">
        <v>1258</v>
      </c>
      <c r="N111" s="319">
        <v>3235650</v>
      </c>
      <c r="O111" s="320">
        <v>-2.0316402997502082E-2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211.1</v>
      </c>
      <c r="E112" s="316">
        <v>211.85</v>
      </c>
      <c r="F112" s="317">
        <v>207.39999999999998</v>
      </c>
      <c r="G112" s="317">
        <v>203.7</v>
      </c>
      <c r="H112" s="317">
        <v>199.24999999999997</v>
      </c>
      <c r="I112" s="317">
        <v>215.54999999999998</v>
      </c>
      <c r="J112" s="317">
        <v>219.99999999999997</v>
      </c>
      <c r="K112" s="317">
        <v>223.7</v>
      </c>
      <c r="L112" s="304">
        <v>216.3</v>
      </c>
      <c r="M112" s="304">
        <v>208.15</v>
      </c>
      <c r="N112" s="319">
        <v>12705000</v>
      </c>
      <c r="O112" s="320">
        <v>5.9014753688422107E-2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86.25</v>
      </c>
      <c r="E113" s="316">
        <v>85.399999999999991</v>
      </c>
      <c r="F113" s="317">
        <v>84.399999999999977</v>
      </c>
      <c r="G113" s="317">
        <v>82.549999999999983</v>
      </c>
      <c r="H113" s="317">
        <v>81.549999999999969</v>
      </c>
      <c r="I113" s="317">
        <v>87.249999999999986</v>
      </c>
      <c r="J113" s="317">
        <v>88.250000000000014</v>
      </c>
      <c r="K113" s="317">
        <v>90.1</v>
      </c>
      <c r="L113" s="304">
        <v>86.4</v>
      </c>
      <c r="M113" s="304">
        <v>83.55</v>
      </c>
      <c r="N113" s="319">
        <v>44038600</v>
      </c>
      <c r="O113" s="320">
        <v>-2.0140709063319079E-2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1491.3</v>
      </c>
      <c r="E114" s="316">
        <v>1490.1833333333334</v>
      </c>
      <c r="F114" s="317">
        <v>1481.3666666666668</v>
      </c>
      <c r="G114" s="317">
        <v>1471.4333333333334</v>
      </c>
      <c r="H114" s="317">
        <v>1462.6166666666668</v>
      </c>
      <c r="I114" s="317">
        <v>1500.1166666666668</v>
      </c>
      <c r="J114" s="317">
        <v>1508.9333333333334</v>
      </c>
      <c r="K114" s="317">
        <v>1518.8666666666668</v>
      </c>
      <c r="L114" s="304">
        <v>1499</v>
      </c>
      <c r="M114" s="304">
        <v>1480.25</v>
      </c>
      <c r="N114" s="319">
        <v>3469000</v>
      </c>
      <c r="O114" s="320">
        <v>2.8910089621277824E-3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28.3</v>
      </c>
      <c r="E115" s="316">
        <v>28.083333333333332</v>
      </c>
      <c r="F115" s="317">
        <v>27.716666666666665</v>
      </c>
      <c r="G115" s="317">
        <v>27.133333333333333</v>
      </c>
      <c r="H115" s="317">
        <v>26.766666666666666</v>
      </c>
      <c r="I115" s="317">
        <v>28.666666666666664</v>
      </c>
      <c r="J115" s="317">
        <v>29.033333333333331</v>
      </c>
      <c r="K115" s="317">
        <v>29.616666666666664</v>
      </c>
      <c r="L115" s="304">
        <v>28.45</v>
      </c>
      <c r="M115" s="304">
        <v>27.5</v>
      </c>
      <c r="N115" s="319">
        <v>78372000</v>
      </c>
      <c r="O115" s="320">
        <v>8.5304381543233818E-2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157.65</v>
      </c>
      <c r="E116" s="316">
        <v>158.33333333333334</v>
      </c>
      <c r="F116" s="317">
        <v>155.7166666666667</v>
      </c>
      <c r="G116" s="317">
        <v>153.78333333333336</v>
      </c>
      <c r="H116" s="317">
        <v>151.16666666666671</v>
      </c>
      <c r="I116" s="317">
        <v>160.26666666666668</v>
      </c>
      <c r="J116" s="317">
        <v>162.8833333333333</v>
      </c>
      <c r="K116" s="317">
        <v>164.81666666666666</v>
      </c>
      <c r="L116" s="304">
        <v>160.94999999999999</v>
      </c>
      <c r="M116" s="304">
        <v>156.4</v>
      </c>
      <c r="N116" s="319">
        <v>18756000</v>
      </c>
      <c r="O116" s="320">
        <v>-1.1801896733403582E-2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1240.5999999999999</v>
      </c>
      <c r="E117" s="316">
        <v>1242.5166666666667</v>
      </c>
      <c r="F117" s="317">
        <v>1218.0833333333333</v>
      </c>
      <c r="G117" s="317">
        <v>1195.5666666666666</v>
      </c>
      <c r="H117" s="317">
        <v>1171.1333333333332</v>
      </c>
      <c r="I117" s="317">
        <v>1265.0333333333333</v>
      </c>
      <c r="J117" s="317">
        <v>1289.4666666666667</v>
      </c>
      <c r="K117" s="317">
        <v>1311.9833333333333</v>
      </c>
      <c r="L117" s="304">
        <v>1266.95</v>
      </c>
      <c r="M117" s="304">
        <v>1220</v>
      </c>
      <c r="N117" s="319">
        <v>1916563</v>
      </c>
      <c r="O117" s="320">
        <v>0.10049076887123159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773.45</v>
      </c>
      <c r="E118" s="316">
        <v>768.36666666666667</v>
      </c>
      <c r="F118" s="317">
        <v>759.33333333333337</v>
      </c>
      <c r="G118" s="317">
        <v>745.2166666666667</v>
      </c>
      <c r="H118" s="317">
        <v>736.18333333333339</v>
      </c>
      <c r="I118" s="317">
        <v>782.48333333333335</v>
      </c>
      <c r="J118" s="317">
        <v>791.51666666666665</v>
      </c>
      <c r="K118" s="317">
        <v>805.63333333333333</v>
      </c>
      <c r="L118" s="304">
        <v>777.4</v>
      </c>
      <c r="M118" s="304">
        <v>754.25</v>
      </c>
      <c r="N118" s="319">
        <v>1618400</v>
      </c>
      <c r="O118" s="320">
        <v>0.12065921130076515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173.55</v>
      </c>
      <c r="E119" s="316">
        <v>171.33333333333334</v>
      </c>
      <c r="F119" s="317">
        <v>168.2166666666667</v>
      </c>
      <c r="G119" s="317">
        <v>162.88333333333335</v>
      </c>
      <c r="H119" s="317">
        <v>159.76666666666671</v>
      </c>
      <c r="I119" s="317">
        <v>176.66666666666669</v>
      </c>
      <c r="J119" s="317">
        <v>179.7833333333333</v>
      </c>
      <c r="K119" s="317">
        <v>185.11666666666667</v>
      </c>
      <c r="L119" s="304">
        <v>174.45</v>
      </c>
      <c r="M119" s="304">
        <v>166</v>
      </c>
      <c r="N119" s="319">
        <v>16689400</v>
      </c>
      <c r="O119" s="320">
        <v>-4.1886441203847343E-3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95.55</v>
      </c>
      <c r="E120" s="316">
        <v>94.449999999999989</v>
      </c>
      <c r="F120" s="317">
        <v>93.049999999999983</v>
      </c>
      <c r="G120" s="317">
        <v>90.55</v>
      </c>
      <c r="H120" s="317">
        <v>89.149999999999991</v>
      </c>
      <c r="I120" s="317">
        <v>96.949999999999974</v>
      </c>
      <c r="J120" s="317">
        <v>98.34999999999998</v>
      </c>
      <c r="K120" s="317">
        <v>100.84999999999997</v>
      </c>
      <c r="L120" s="304">
        <v>95.85</v>
      </c>
      <c r="M120" s="304">
        <v>91.95</v>
      </c>
      <c r="N120" s="319">
        <v>23382000</v>
      </c>
      <c r="O120" s="320">
        <v>-2.501876407305479E-2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2288.9499999999998</v>
      </c>
      <c r="E121" s="316">
        <v>2288.4500000000003</v>
      </c>
      <c r="F121" s="317">
        <v>2271.1000000000004</v>
      </c>
      <c r="G121" s="317">
        <v>2253.25</v>
      </c>
      <c r="H121" s="317">
        <v>2235.9</v>
      </c>
      <c r="I121" s="317">
        <v>2306.3000000000006</v>
      </c>
      <c r="J121" s="317">
        <v>2323.65</v>
      </c>
      <c r="K121" s="317">
        <v>2341.5000000000009</v>
      </c>
      <c r="L121" s="304">
        <v>2305.8000000000002</v>
      </c>
      <c r="M121" s="304">
        <v>2270.6</v>
      </c>
      <c r="N121" s="319">
        <v>30067195</v>
      </c>
      <c r="O121" s="320">
        <v>-3.0198882608766471E-2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33.15</v>
      </c>
      <c r="E122" s="316">
        <v>33.166666666666664</v>
      </c>
      <c r="F122" s="317">
        <v>32.93333333333333</v>
      </c>
      <c r="G122" s="317">
        <v>32.716666666666669</v>
      </c>
      <c r="H122" s="317">
        <v>32.483333333333334</v>
      </c>
      <c r="I122" s="317">
        <v>33.383333333333326</v>
      </c>
      <c r="J122" s="317">
        <v>33.61666666666666</v>
      </c>
      <c r="K122" s="317">
        <v>33.833333333333321</v>
      </c>
      <c r="L122" s="304">
        <v>33.4</v>
      </c>
      <c r="M122" s="304">
        <v>32.950000000000003</v>
      </c>
      <c r="N122" s="319">
        <v>56012000</v>
      </c>
      <c r="O122" s="320">
        <v>-3.8172920065252858E-2</v>
      </c>
    </row>
    <row r="123" spans="1:15" ht="15">
      <c r="A123" s="277">
        <v>113</v>
      </c>
      <c r="B123" s="423" t="s">
        <v>57</v>
      </c>
      <c r="C123" s="277" t="s">
        <v>280</v>
      </c>
      <c r="D123" s="316">
        <v>812.45</v>
      </c>
      <c r="E123" s="316">
        <v>801.80000000000007</v>
      </c>
      <c r="F123" s="317">
        <v>789.15000000000009</v>
      </c>
      <c r="G123" s="317">
        <v>765.85</v>
      </c>
      <c r="H123" s="317">
        <v>753.2</v>
      </c>
      <c r="I123" s="317">
        <v>825.10000000000014</v>
      </c>
      <c r="J123" s="317">
        <v>837.75</v>
      </c>
      <c r="K123" s="317">
        <v>861.05000000000018</v>
      </c>
      <c r="L123" s="304">
        <v>814.45</v>
      </c>
      <c r="M123" s="304">
        <v>778.5</v>
      </c>
      <c r="N123" s="319">
        <v>5466750</v>
      </c>
      <c r="O123" s="320">
        <v>-2.3576691225720026E-2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200.8</v>
      </c>
      <c r="E124" s="316">
        <v>198.65</v>
      </c>
      <c r="F124" s="317">
        <v>195.8</v>
      </c>
      <c r="G124" s="317">
        <v>190.8</v>
      </c>
      <c r="H124" s="317">
        <v>187.95000000000002</v>
      </c>
      <c r="I124" s="317">
        <v>203.65</v>
      </c>
      <c r="J124" s="317">
        <v>206.49999999999997</v>
      </c>
      <c r="K124" s="317">
        <v>211.5</v>
      </c>
      <c r="L124" s="304">
        <v>201.5</v>
      </c>
      <c r="M124" s="304">
        <v>193.65</v>
      </c>
      <c r="N124" s="319">
        <v>107133000</v>
      </c>
      <c r="O124" s="320">
        <v>9.7836844337621937E-3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21193.25</v>
      </c>
      <c r="E125" s="316">
        <v>21065.8</v>
      </c>
      <c r="F125" s="317">
        <v>20815.099999999999</v>
      </c>
      <c r="G125" s="317">
        <v>20436.95</v>
      </c>
      <c r="H125" s="317">
        <v>20186.25</v>
      </c>
      <c r="I125" s="317">
        <v>21443.949999999997</v>
      </c>
      <c r="J125" s="317">
        <v>21694.65</v>
      </c>
      <c r="K125" s="317">
        <v>22072.799999999996</v>
      </c>
      <c r="L125" s="304">
        <v>21316.5</v>
      </c>
      <c r="M125" s="304">
        <v>20687.650000000001</v>
      </c>
      <c r="N125" s="319">
        <v>137750</v>
      </c>
      <c r="O125" s="320">
        <v>3.6310820624546115E-4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1240.05</v>
      </c>
      <c r="E126" s="316">
        <v>1234.9666666666665</v>
      </c>
      <c r="F126" s="317">
        <v>1227.083333333333</v>
      </c>
      <c r="G126" s="317">
        <v>1214.1166666666666</v>
      </c>
      <c r="H126" s="317">
        <v>1206.2333333333331</v>
      </c>
      <c r="I126" s="317">
        <v>1247.9333333333329</v>
      </c>
      <c r="J126" s="317">
        <v>1255.8166666666666</v>
      </c>
      <c r="K126" s="317">
        <v>1268.7833333333328</v>
      </c>
      <c r="L126" s="304">
        <v>1242.8499999999999</v>
      </c>
      <c r="M126" s="304">
        <v>1222</v>
      </c>
      <c r="N126" s="319">
        <v>1955250</v>
      </c>
      <c r="O126" s="320">
        <v>1.6906170752324597E-3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4390.8</v>
      </c>
      <c r="E127" s="316">
        <v>4372.1166666666677</v>
      </c>
      <c r="F127" s="317">
        <v>4326.883333333335</v>
      </c>
      <c r="G127" s="317">
        <v>4262.9666666666672</v>
      </c>
      <c r="H127" s="317">
        <v>4217.7333333333345</v>
      </c>
      <c r="I127" s="317">
        <v>4436.0333333333356</v>
      </c>
      <c r="J127" s="317">
        <v>4481.2666666666673</v>
      </c>
      <c r="K127" s="317">
        <v>4545.1833333333361</v>
      </c>
      <c r="L127" s="304">
        <v>4417.3500000000004</v>
      </c>
      <c r="M127" s="304">
        <v>4308.2</v>
      </c>
      <c r="N127" s="319">
        <v>648750</v>
      </c>
      <c r="O127" s="320">
        <v>-5.0146412884333823E-2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668.85</v>
      </c>
      <c r="E128" s="316">
        <v>661.31666666666672</v>
      </c>
      <c r="F128" s="317">
        <v>647.43333333333339</v>
      </c>
      <c r="G128" s="317">
        <v>626.01666666666665</v>
      </c>
      <c r="H128" s="317">
        <v>612.13333333333333</v>
      </c>
      <c r="I128" s="317">
        <v>682.73333333333346</v>
      </c>
      <c r="J128" s="317">
        <v>696.6166666666669</v>
      </c>
      <c r="K128" s="317">
        <v>718.03333333333353</v>
      </c>
      <c r="L128" s="304">
        <v>675.2</v>
      </c>
      <c r="M128" s="304">
        <v>639.9</v>
      </c>
      <c r="N128" s="319">
        <v>4074036</v>
      </c>
      <c r="O128" s="320">
        <v>-7.7972709551656916E-3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503.55</v>
      </c>
      <c r="E129" s="316">
        <v>502.58333333333331</v>
      </c>
      <c r="F129" s="317">
        <v>495.76666666666665</v>
      </c>
      <c r="G129" s="317">
        <v>487.98333333333335</v>
      </c>
      <c r="H129" s="317">
        <v>481.16666666666669</v>
      </c>
      <c r="I129" s="317">
        <v>510.36666666666662</v>
      </c>
      <c r="J129" s="317">
        <v>517.18333333333339</v>
      </c>
      <c r="K129" s="317">
        <v>524.96666666666658</v>
      </c>
      <c r="L129" s="304">
        <v>509.4</v>
      </c>
      <c r="M129" s="304">
        <v>494.8</v>
      </c>
      <c r="N129" s="319">
        <v>38035200</v>
      </c>
      <c r="O129" s="320">
        <v>-2.0936639118457299E-3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441.45</v>
      </c>
      <c r="E130" s="316">
        <v>440.64999999999992</v>
      </c>
      <c r="F130" s="317">
        <v>435.19999999999982</v>
      </c>
      <c r="G130" s="317">
        <v>428.94999999999987</v>
      </c>
      <c r="H130" s="317">
        <v>423.49999999999977</v>
      </c>
      <c r="I130" s="317">
        <v>446.89999999999986</v>
      </c>
      <c r="J130" s="317">
        <v>452.35</v>
      </c>
      <c r="K130" s="317">
        <v>458.59999999999991</v>
      </c>
      <c r="L130" s="304">
        <v>446.1</v>
      </c>
      <c r="M130" s="304">
        <v>434.4</v>
      </c>
      <c r="N130" s="319">
        <v>4458000</v>
      </c>
      <c r="O130" s="320">
        <v>2.9085872576177285E-2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318.7</v>
      </c>
      <c r="E131" s="316">
        <v>316.11666666666667</v>
      </c>
      <c r="F131" s="317">
        <v>311.73333333333335</v>
      </c>
      <c r="G131" s="317">
        <v>304.76666666666665</v>
      </c>
      <c r="H131" s="317">
        <v>300.38333333333333</v>
      </c>
      <c r="I131" s="317">
        <v>323.08333333333337</v>
      </c>
      <c r="J131" s="317">
        <v>327.4666666666667</v>
      </c>
      <c r="K131" s="317">
        <v>334.43333333333339</v>
      </c>
      <c r="L131" s="304">
        <v>320.5</v>
      </c>
      <c r="M131" s="304">
        <v>309.14999999999998</v>
      </c>
      <c r="N131" s="319">
        <v>5884000</v>
      </c>
      <c r="O131" s="320">
        <v>2.9751487574378718E-2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491.6</v>
      </c>
      <c r="E132" s="316">
        <v>483.56666666666666</v>
      </c>
      <c r="F132" s="317">
        <v>474.0333333333333</v>
      </c>
      <c r="G132" s="317">
        <v>456.46666666666664</v>
      </c>
      <c r="H132" s="317">
        <v>446.93333333333328</v>
      </c>
      <c r="I132" s="317">
        <v>501.13333333333333</v>
      </c>
      <c r="J132" s="317">
        <v>510.66666666666674</v>
      </c>
      <c r="K132" s="317">
        <v>528.23333333333335</v>
      </c>
      <c r="L132" s="304">
        <v>493.1</v>
      </c>
      <c r="M132" s="304">
        <v>466</v>
      </c>
      <c r="N132" s="319">
        <v>22196700</v>
      </c>
      <c r="O132" s="320">
        <v>-8.8015432843019051E-3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130.94999999999999</v>
      </c>
      <c r="E133" s="316">
        <v>131.65</v>
      </c>
      <c r="F133" s="317">
        <v>128.30000000000001</v>
      </c>
      <c r="G133" s="317">
        <v>125.65</v>
      </c>
      <c r="H133" s="317">
        <v>122.30000000000001</v>
      </c>
      <c r="I133" s="317">
        <v>134.30000000000001</v>
      </c>
      <c r="J133" s="317">
        <v>137.64999999999998</v>
      </c>
      <c r="K133" s="317">
        <v>140.30000000000001</v>
      </c>
      <c r="L133" s="304">
        <v>135</v>
      </c>
      <c r="M133" s="304">
        <v>129</v>
      </c>
      <c r="N133" s="319">
        <v>73968900</v>
      </c>
      <c r="O133" s="320">
        <v>1.4700132926733911E-2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53.15</v>
      </c>
      <c r="E134" s="316">
        <v>53.25</v>
      </c>
      <c r="F134" s="317">
        <v>52.3</v>
      </c>
      <c r="G134" s="317">
        <v>51.449999999999996</v>
      </c>
      <c r="H134" s="317">
        <v>50.499999999999993</v>
      </c>
      <c r="I134" s="317">
        <v>54.1</v>
      </c>
      <c r="J134" s="317">
        <v>55.050000000000004</v>
      </c>
      <c r="K134" s="317">
        <v>55.900000000000006</v>
      </c>
      <c r="L134" s="304">
        <v>54.2</v>
      </c>
      <c r="M134" s="304">
        <v>52.4</v>
      </c>
      <c r="N134" s="319">
        <v>73467000</v>
      </c>
      <c r="O134" s="320">
        <v>4.4329303396660913E-2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377.1</v>
      </c>
      <c r="E135" s="316">
        <v>375.43333333333339</v>
      </c>
      <c r="F135" s="317">
        <v>372.06666666666678</v>
      </c>
      <c r="G135" s="317">
        <v>367.03333333333336</v>
      </c>
      <c r="H135" s="317">
        <v>363.66666666666674</v>
      </c>
      <c r="I135" s="317">
        <v>380.46666666666681</v>
      </c>
      <c r="J135" s="317">
        <v>383.83333333333337</v>
      </c>
      <c r="K135" s="317">
        <v>388.86666666666684</v>
      </c>
      <c r="L135" s="304">
        <v>378.8</v>
      </c>
      <c r="M135" s="304">
        <v>370.4</v>
      </c>
      <c r="N135" s="319">
        <v>26037200</v>
      </c>
      <c r="O135" s="320">
        <v>2.8955324151830702E-2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2818.25</v>
      </c>
      <c r="E136" s="316">
        <v>2819.5833333333335</v>
      </c>
      <c r="F136" s="317">
        <v>2795.7166666666672</v>
      </c>
      <c r="G136" s="317">
        <v>2773.1833333333338</v>
      </c>
      <c r="H136" s="317">
        <v>2749.3166666666675</v>
      </c>
      <c r="I136" s="317">
        <v>2842.1166666666668</v>
      </c>
      <c r="J136" s="317">
        <v>2865.9833333333327</v>
      </c>
      <c r="K136" s="317">
        <v>2888.5166666666664</v>
      </c>
      <c r="L136" s="304">
        <v>2843.45</v>
      </c>
      <c r="M136" s="304">
        <v>2797.05</v>
      </c>
      <c r="N136" s="319">
        <v>7933200</v>
      </c>
      <c r="O136" s="320">
        <v>-1.0292301358583779E-2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850.65</v>
      </c>
      <c r="E137" s="316">
        <v>857.75</v>
      </c>
      <c r="F137" s="317">
        <v>839.95</v>
      </c>
      <c r="G137" s="317">
        <v>829.25</v>
      </c>
      <c r="H137" s="317">
        <v>811.45</v>
      </c>
      <c r="I137" s="317">
        <v>868.45</v>
      </c>
      <c r="J137" s="317">
        <v>886.25</v>
      </c>
      <c r="K137" s="317">
        <v>896.95</v>
      </c>
      <c r="L137" s="304">
        <v>875.55</v>
      </c>
      <c r="M137" s="304">
        <v>847.05</v>
      </c>
      <c r="N137" s="319">
        <v>12277200</v>
      </c>
      <c r="O137" s="320">
        <v>-4.0513926662290159E-2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1227.6500000000001</v>
      </c>
      <c r="E138" s="316">
        <v>1233.6166666666668</v>
      </c>
      <c r="F138" s="317">
        <v>1215.2833333333335</v>
      </c>
      <c r="G138" s="317">
        <v>1202.9166666666667</v>
      </c>
      <c r="H138" s="317">
        <v>1184.5833333333335</v>
      </c>
      <c r="I138" s="317">
        <v>1245.9833333333336</v>
      </c>
      <c r="J138" s="317">
        <v>1264.3166666666666</v>
      </c>
      <c r="K138" s="317">
        <v>1276.6833333333336</v>
      </c>
      <c r="L138" s="304">
        <v>1251.95</v>
      </c>
      <c r="M138" s="304">
        <v>1221.25</v>
      </c>
      <c r="N138" s="319">
        <v>5637000</v>
      </c>
      <c r="O138" s="320">
        <v>-5.3638881893729541E-2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2769.7</v>
      </c>
      <c r="E139" s="316">
        <v>2786.3166666666671</v>
      </c>
      <c r="F139" s="317">
        <v>2739.6333333333341</v>
      </c>
      <c r="G139" s="317">
        <v>2709.5666666666671</v>
      </c>
      <c r="H139" s="317">
        <v>2662.8833333333341</v>
      </c>
      <c r="I139" s="317">
        <v>2816.3833333333341</v>
      </c>
      <c r="J139" s="317">
        <v>2863.0666666666675</v>
      </c>
      <c r="K139" s="317">
        <v>2893.1333333333341</v>
      </c>
      <c r="L139" s="304">
        <v>2833</v>
      </c>
      <c r="M139" s="304">
        <v>2756.25</v>
      </c>
      <c r="N139" s="319">
        <v>912500</v>
      </c>
      <c r="O139" s="320">
        <v>3.8111490329920367E-2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298.64999999999998</v>
      </c>
      <c r="E140" s="316">
        <v>297.4666666666667</v>
      </c>
      <c r="F140" s="317">
        <v>295.38333333333338</v>
      </c>
      <c r="G140" s="317">
        <v>292.11666666666667</v>
      </c>
      <c r="H140" s="317">
        <v>290.03333333333336</v>
      </c>
      <c r="I140" s="317">
        <v>300.73333333333341</v>
      </c>
      <c r="J140" s="317">
        <v>302.81666666666666</v>
      </c>
      <c r="K140" s="317">
        <v>306.08333333333343</v>
      </c>
      <c r="L140" s="304">
        <v>299.55</v>
      </c>
      <c r="M140" s="304">
        <v>294.2</v>
      </c>
      <c r="N140" s="319">
        <v>3039000</v>
      </c>
      <c r="O140" s="320">
        <v>-1.9704433497536944E-3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462.2</v>
      </c>
      <c r="E141" s="316">
        <v>460.98333333333335</v>
      </c>
      <c r="F141" s="317">
        <v>456.9666666666667</v>
      </c>
      <c r="G141" s="317">
        <v>451.73333333333335</v>
      </c>
      <c r="H141" s="317">
        <v>447.7166666666667</v>
      </c>
      <c r="I141" s="317">
        <v>466.2166666666667</v>
      </c>
      <c r="J141" s="317">
        <v>470.23333333333335</v>
      </c>
      <c r="K141" s="317">
        <v>475.4666666666667</v>
      </c>
      <c r="L141" s="304">
        <v>465</v>
      </c>
      <c r="M141" s="304">
        <v>455.75</v>
      </c>
      <c r="N141" s="319">
        <v>5476800</v>
      </c>
      <c r="O141" s="320">
        <v>-5.0864699898270603E-3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973.8</v>
      </c>
      <c r="E142" s="316">
        <v>971.38333333333333</v>
      </c>
      <c r="F142" s="317">
        <v>964.81666666666661</v>
      </c>
      <c r="G142" s="317">
        <v>955.83333333333326</v>
      </c>
      <c r="H142" s="317">
        <v>949.26666666666654</v>
      </c>
      <c r="I142" s="317">
        <v>980.36666666666667</v>
      </c>
      <c r="J142" s="317">
        <v>986.93333333333351</v>
      </c>
      <c r="K142" s="317">
        <v>995.91666666666674</v>
      </c>
      <c r="L142" s="304">
        <v>977.95</v>
      </c>
      <c r="M142" s="304">
        <v>962.4</v>
      </c>
      <c r="N142" s="319">
        <v>1288700</v>
      </c>
      <c r="O142" s="320">
        <v>-2.0223523150612027E-2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4456.3</v>
      </c>
      <c r="E143" s="316">
        <v>4418.75</v>
      </c>
      <c r="F143" s="317">
        <v>4368.55</v>
      </c>
      <c r="G143" s="317">
        <v>4280.8</v>
      </c>
      <c r="H143" s="317">
        <v>4230.6000000000004</v>
      </c>
      <c r="I143" s="317">
        <v>4506.5</v>
      </c>
      <c r="J143" s="317">
        <v>4556.7000000000007</v>
      </c>
      <c r="K143" s="317">
        <v>4644.45</v>
      </c>
      <c r="L143" s="304">
        <v>4468.95</v>
      </c>
      <c r="M143" s="304">
        <v>4331</v>
      </c>
      <c r="N143" s="319">
        <v>1944600</v>
      </c>
      <c r="O143" s="320">
        <v>-2.871500358937545E-3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512.29999999999995</v>
      </c>
      <c r="E144" s="316">
        <v>507.63333333333327</v>
      </c>
      <c r="F144" s="317">
        <v>501.46666666666658</v>
      </c>
      <c r="G144" s="317">
        <v>490.63333333333333</v>
      </c>
      <c r="H144" s="317">
        <v>484.46666666666664</v>
      </c>
      <c r="I144" s="317">
        <v>518.46666666666647</v>
      </c>
      <c r="J144" s="317">
        <v>524.63333333333321</v>
      </c>
      <c r="K144" s="317">
        <v>535.46666666666647</v>
      </c>
      <c r="L144" s="304">
        <v>513.79999999999995</v>
      </c>
      <c r="M144" s="304">
        <v>496.8</v>
      </c>
      <c r="N144" s="319">
        <v>9300200</v>
      </c>
      <c r="O144" s="320">
        <v>-3.8986354775828458E-3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98.9</v>
      </c>
      <c r="E145" s="316">
        <v>97.5</v>
      </c>
      <c r="F145" s="317">
        <v>94.3</v>
      </c>
      <c r="G145" s="317">
        <v>89.7</v>
      </c>
      <c r="H145" s="317">
        <v>86.5</v>
      </c>
      <c r="I145" s="317">
        <v>102.1</v>
      </c>
      <c r="J145" s="317">
        <v>105.29999999999998</v>
      </c>
      <c r="K145" s="317">
        <v>109.89999999999999</v>
      </c>
      <c r="L145" s="304">
        <v>100.7</v>
      </c>
      <c r="M145" s="304">
        <v>92.9</v>
      </c>
      <c r="N145" s="319">
        <v>73327400</v>
      </c>
      <c r="O145" s="320">
        <v>1.1851350207398629E-3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675</v>
      </c>
      <c r="E146" s="316">
        <v>670.41666666666663</v>
      </c>
      <c r="F146" s="317">
        <v>663.7833333333333</v>
      </c>
      <c r="G146" s="317">
        <v>652.56666666666672</v>
      </c>
      <c r="H146" s="317">
        <v>645.93333333333339</v>
      </c>
      <c r="I146" s="317">
        <v>681.63333333333321</v>
      </c>
      <c r="J146" s="317">
        <v>688.26666666666665</v>
      </c>
      <c r="K146" s="317">
        <v>699.48333333333312</v>
      </c>
      <c r="L146" s="304">
        <v>677.05</v>
      </c>
      <c r="M146" s="304">
        <v>659.2</v>
      </c>
      <c r="N146" s="319">
        <v>2324000</v>
      </c>
      <c r="O146" s="320">
        <v>2.8773793714032759E-2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351</v>
      </c>
      <c r="E147" s="316">
        <v>355.59999999999997</v>
      </c>
      <c r="F147" s="317">
        <v>344.94999999999993</v>
      </c>
      <c r="G147" s="317">
        <v>338.9</v>
      </c>
      <c r="H147" s="317">
        <v>328.24999999999994</v>
      </c>
      <c r="I147" s="317">
        <v>361.64999999999992</v>
      </c>
      <c r="J147" s="317">
        <v>372.2999999999999</v>
      </c>
      <c r="K147" s="317">
        <v>378.34999999999991</v>
      </c>
      <c r="L147" s="304">
        <v>366.25</v>
      </c>
      <c r="M147" s="304">
        <v>349.55</v>
      </c>
      <c r="N147" s="319">
        <v>33564800</v>
      </c>
      <c r="O147" s="320">
        <v>-3.584888316940895E-2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186.75</v>
      </c>
      <c r="E148" s="316">
        <v>184.85</v>
      </c>
      <c r="F148" s="317">
        <v>181.04999999999998</v>
      </c>
      <c r="G148" s="317">
        <v>175.35</v>
      </c>
      <c r="H148" s="317">
        <v>171.54999999999998</v>
      </c>
      <c r="I148" s="317">
        <v>190.54999999999998</v>
      </c>
      <c r="J148" s="317">
        <v>194.35</v>
      </c>
      <c r="K148" s="317">
        <v>200.04999999999998</v>
      </c>
      <c r="L148" s="304">
        <v>188.65</v>
      </c>
      <c r="M148" s="304">
        <v>179.15</v>
      </c>
      <c r="N148" s="319">
        <v>33648000</v>
      </c>
      <c r="O148" s="320">
        <v>-3.426898570690546E-2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32" sqref="E3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44119</v>
      </c>
    </row>
    <row r="7" spans="1:15">
      <c r="A7"/>
    </row>
    <row r="8" spans="1:15" ht="28.5" customHeight="1">
      <c r="A8" s="537" t="s">
        <v>16</v>
      </c>
      <c r="B8" s="538" t="s">
        <v>18</v>
      </c>
      <c r="C8" s="536" t="s">
        <v>19</v>
      </c>
      <c r="D8" s="536" t="s">
        <v>20</v>
      </c>
      <c r="E8" s="536" t="s">
        <v>21</v>
      </c>
      <c r="F8" s="536"/>
      <c r="G8" s="536"/>
      <c r="H8" s="536" t="s">
        <v>22</v>
      </c>
      <c r="I8" s="536"/>
      <c r="J8" s="536"/>
      <c r="K8" s="274"/>
      <c r="L8" s="282"/>
      <c r="M8" s="282"/>
    </row>
    <row r="9" spans="1:15" ht="36" customHeight="1">
      <c r="A9" s="532"/>
      <c r="B9" s="534"/>
      <c r="C9" s="539" t="s">
        <v>23</v>
      </c>
      <c r="D9" s="539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11971.05</v>
      </c>
      <c r="D10" s="303">
        <v>11930.133333333333</v>
      </c>
      <c r="E10" s="303">
        <v>11863.066666666666</v>
      </c>
      <c r="F10" s="303">
        <v>11755.083333333332</v>
      </c>
      <c r="G10" s="303">
        <v>11688.016666666665</v>
      </c>
      <c r="H10" s="303">
        <v>12038.116666666667</v>
      </c>
      <c r="I10" s="303">
        <v>12105.183333333336</v>
      </c>
      <c r="J10" s="303">
        <v>12213.166666666668</v>
      </c>
      <c r="K10" s="302">
        <v>11997.2</v>
      </c>
      <c r="L10" s="302">
        <v>11822.15</v>
      </c>
      <c r="M10" s="307"/>
    </row>
    <row r="11" spans="1:15">
      <c r="A11" s="301">
        <v>2</v>
      </c>
      <c r="B11" s="277" t="s">
        <v>220</v>
      </c>
      <c r="C11" s="304">
        <v>23874.65</v>
      </c>
      <c r="D11" s="279">
        <v>23662.266666666666</v>
      </c>
      <c r="E11" s="279">
        <v>23361.833333333332</v>
      </c>
      <c r="F11" s="279">
        <v>22849.016666666666</v>
      </c>
      <c r="G11" s="279">
        <v>22548.583333333332</v>
      </c>
      <c r="H11" s="279">
        <v>24175.083333333332</v>
      </c>
      <c r="I11" s="279">
        <v>24475.516666666666</v>
      </c>
      <c r="J11" s="279">
        <v>24988.333333333332</v>
      </c>
      <c r="K11" s="304">
        <v>23962.7</v>
      </c>
      <c r="L11" s="304">
        <v>23149.45</v>
      </c>
      <c r="M11" s="307"/>
    </row>
    <row r="12" spans="1:15">
      <c r="A12" s="301">
        <v>3</v>
      </c>
      <c r="B12" s="285" t="s">
        <v>221</v>
      </c>
      <c r="C12" s="304">
        <v>1264.8499999999999</v>
      </c>
      <c r="D12" s="279">
        <v>1273.8333333333333</v>
      </c>
      <c r="E12" s="279">
        <v>1251.0166666666664</v>
      </c>
      <c r="F12" s="279">
        <v>1237.1833333333332</v>
      </c>
      <c r="G12" s="279">
        <v>1214.3666666666663</v>
      </c>
      <c r="H12" s="279">
        <v>1287.6666666666665</v>
      </c>
      <c r="I12" s="279">
        <v>1310.4833333333336</v>
      </c>
      <c r="J12" s="279">
        <v>1324.3166666666666</v>
      </c>
      <c r="K12" s="304">
        <v>1296.6500000000001</v>
      </c>
      <c r="L12" s="304">
        <v>1260</v>
      </c>
      <c r="M12" s="307"/>
    </row>
    <row r="13" spans="1:15">
      <c r="A13" s="301">
        <v>4</v>
      </c>
      <c r="B13" s="277" t="s">
        <v>222</v>
      </c>
      <c r="C13" s="304">
        <v>3109.75</v>
      </c>
      <c r="D13" s="279">
        <v>3100.4</v>
      </c>
      <c r="E13" s="279">
        <v>3084.8</v>
      </c>
      <c r="F13" s="279">
        <v>3059.85</v>
      </c>
      <c r="G13" s="279">
        <v>3044.25</v>
      </c>
      <c r="H13" s="279">
        <v>3125.3500000000004</v>
      </c>
      <c r="I13" s="279">
        <v>3140.95</v>
      </c>
      <c r="J13" s="279">
        <v>3165.9000000000005</v>
      </c>
      <c r="K13" s="304">
        <v>3116</v>
      </c>
      <c r="L13" s="304">
        <v>3075.45</v>
      </c>
      <c r="M13" s="307"/>
    </row>
    <row r="14" spans="1:15">
      <c r="A14" s="301">
        <v>5</v>
      </c>
      <c r="B14" s="277" t="s">
        <v>223</v>
      </c>
      <c r="C14" s="304">
        <v>22204.05</v>
      </c>
      <c r="D14" s="279">
        <v>22274.766666666666</v>
      </c>
      <c r="E14" s="279">
        <v>22059.233333333334</v>
      </c>
      <c r="F14" s="279">
        <v>21914.416666666668</v>
      </c>
      <c r="G14" s="279">
        <v>21698.883333333335</v>
      </c>
      <c r="H14" s="279">
        <v>22419.583333333332</v>
      </c>
      <c r="I14" s="279">
        <v>22635.116666666665</v>
      </c>
      <c r="J14" s="279">
        <v>22779.933333333331</v>
      </c>
      <c r="K14" s="304">
        <v>22490.3</v>
      </c>
      <c r="L14" s="304">
        <v>22129.95</v>
      </c>
      <c r="M14" s="307"/>
    </row>
    <row r="15" spans="1:15">
      <c r="A15" s="301">
        <v>6</v>
      </c>
      <c r="B15" s="277" t="s">
        <v>224</v>
      </c>
      <c r="C15" s="304">
        <v>2170.5</v>
      </c>
      <c r="D15" s="279">
        <v>2177.1666666666665</v>
      </c>
      <c r="E15" s="279">
        <v>2148.4333333333329</v>
      </c>
      <c r="F15" s="279">
        <v>2126.3666666666663</v>
      </c>
      <c r="G15" s="279">
        <v>2097.6333333333328</v>
      </c>
      <c r="H15" s="279">
        <v>2199.2333333333331</v>
      </c>
      <c r="I15" s="279">
        <v>2227.9666666666667</v>
      </c>
      <c r="J15" s="279">
        <v>2250.0333333333333</v>
      </c>
      <c r="K15" s="304">
        <v>2205.9</v>
      </c>
      <c r="L15" s="304">
        <v>2155.1</v>
      </c>
      <c r="M15" s="307"/>
    </row>
    <row r="16" spans="1:15">
      <c r="A16" s="301">
        <v>7</v>
      </c>
      <c r="B16" s="277" t="s">
        <v>225</v>
      </c>
      <c r="C16" s="304">
        <v>4649.45</v>
      </c>
      <c r="D16" s="279">
        <v>4636.166666666667</v>
      </c>
      <c r="E16" s="279">
        <v>4612.3833333333341</v>
      </c>
      <c r="F16" s="279">
        <v>4575.3166666666675</v>
      </c>
      <c r="G16" s="279">
        <v>4551.5333333333347</v>
      </c>
      <c r="H16" s="279">
        <v>4673.2333333333336</v>
      </c>
      <c r="I16" s="279">
        <v>4697.0166666666664</v>
      </c>
      <c r="J16" s="279">
        <v>4734.083333333333</v>
      </c>
      <c r="K16" s="304">
        <v>4659.95</v>
      </c>
      <c r="L16" s="304">
        <v>4599.1000000000004</v>
      </c>
      <c r="M16" s="307"/>
    </row>
    <row r="17" spans="1:13">
      <c r="A17" s="301">
        <v>8</v>
      </c>
      <c r="B17" s="277" t="s">
        <v>802</v>
      </c>
      <c r="C17" s="277">
        <v>970.8</v>
      </c>
      <c r="D17" s="279">
        <v>977.83333333333337</v>
      </c>
      <c r="E17" s="279">
        <v>960.9666666666667</v>
      </c>
      <c r="F17" s="279">
        <v>951.13333333333333</v>
      </c>
      <c r="G17" s="279">
        <v>934.26666666666665</v>
      </c>
      <c r="H17" s="279">
        <v>987.66666666666674</v>
      </c>
      <c r="I17" s="279">
        <v>1004.5333333333333</v>
      </c>
      <c r="J17" s="279">
        <v>1014.3666666666668</v>
      </c>
      <c r="K17" s="277">
        <v>994.7</v>
      </c>
      <c r="L17" s="277">
        <v>968</v>
      </c>
      <c r="M17" s="277">
        <v>2.77346</v>
      </c>
    </row>
    <row r="18" spans="1:13">
      <c r="A18" s="301">
        <v>9</v>
      </c>
      <c r="B18" s="277" t="s">
        <v>295</v>
      </c>
      <c r="C18" s="277">
        <v>16004.2</v>
      </c>
      <c r="D18" s="279">
        <v>16061.433333333334</v>
      </c>
      <c r="E18" s="279">
        <v>15892.766666666668</v>
      </c>
      <c r="F18" s="279">
        <v>15781.333333333334</v>
      </c>
      <c r="G18" s="279">
        <v>15612.666666666668</v>
      </c>
      <c r="H18" s="279">
        <v>16172.866666666669</v>
      </c>
      <c r="I18" s="279">
        <v>16341.533333333333</v>
      </c>
      <c r="J18" s="279">
        <v>16452.966666666667</v>
      </c>
      <c r="K18" s="277">
        <v>16230.1</v>
      </c>
      <c r="L18" s="277">
        <v>15950</v>
      </c>
      <c r="M18" s="277">
        <v>4.0719999999999999E-2</v>
      </c>
    </row>
    <row r="19" spans="1:13">
      <c r="A19" s="301">
        <v>10</v>
      </c>
      <c r="B19" s="277" t="s">
        <v>227</v>
      </c>
      <c r="C19" s="277">
        <v>61.85</v>
      </c>
      <c r="D19" s="279">
        <v>61.95000000000001</v>
      </c>
      <c r="E19" s="279">
        <v>60.950000000000017</v>
      </c>
      <c r="F19" s="279">
        <v>60.050000000000004</v>
      </c>
      <c r="G19" s="279">
        <v>59.050000000000011</v>
      </c>
      <c r="H19" s="279">
        <v>62.850000000000023</v>
      </c>
      <c r="I19" s="279">
        <v>63.850000000000009</v>
      </c>
      <c r="J19" s="279">
        <v>64.750000000000028</v>
      </c>
      <c r="K19" s="277">
        <v>62.95</v>
      </c>
      <c r="L19" s="277">
        <v>61.05</v>
      </c>
      <c r="M19" s="277">
        <v>12.5593</v>
      </c>
    </row>
    <row r="20" spans="1:13">
      <c r="A20" s="301">
        <v>11</v>
      </c>
      <c r="B20" s="277" t="s">
        <v>228</v>
      </c>
      <c r="C20" s="277">
        <v>132.30000000000001</v>
      </c>
      <c r="D20" s="279">
        <v>131.71666666666667</v>
      </c>
      <c r="E20" s="279">
        <v>128.13333333333333</v>
      </c>
      <c r="F20" s="279">
        <v>123.96666666666665</v>
      </c>
      <c r="G20" s="279">
        <v>120.38333333333331</v>
      </c>
      <c r="H20" s="279">
        <v>135.88333333333333</v>
      </c>
      <c r="I20" s="279">
        <v>139.46666666666664</v>
      </c>
      <c r="J20" s="279">
        <v>143.63333333333335</v>
      </c>
      <c r="K20" s="277">
        <v>135.30000000000001</v>
      </c>
      <c r="L20" s="277">
        <v>127.55</v>
      </c>
      <c r="M20" s="277">
        <v>18.87745</v>
      </c>
    </row>
    <row r="21" spans="1:13">
      <c r="A21" s="301">
        <v>12</v>
      </c>
      <c r="B21" s="277" t="s">
        <v>38</v>
      </c>
      <c r="C21" s="277">
        <v>1549.5</v>
      </c>
      <c r="D21" s="279">
        <v>1537.45</v>
      </c>
      <c r="E21" s="279">
        <v>1519.25</v>
      </c>
      <c r="F21" s="279">
        <v>1489</v>
      </c>
      <c r="G21" s="279">
        <v>1470.8</v>
      </c>
      <c r="H21" s="279">
        <v>1567.7</v>
      </c>
      <c r="I21" s="279">
        <v>1585.9000000000003</v>
      </c>
      <c r="J21" s="279">
        <v>1616.15</v>
      </c>
      <c r="K21" s="277">
        <v>1555.65</v>
      </c>
      <c r="L21" s="277">
        <v>1507.2</v>
      </c>
      <c r="M21" s="277">
        <v>13.87898</v>
      </c>
    </row>
    <row r="22" spans="1:13">
      <c r="A22" s="301">
        <v>13</v>
      </c>
      <c r="B22" s="277" t="s">
        <v>296</v>
      </c>
      <c r="C22" s="277">
        <v>185.75</v>
      </c>
      <c r="D22" s="279">
        <v>186.5333333333333</v>
      </c>
      <c r="E22" s="279">
        <v>181.9166666666666</v>
      </c>
      <c r="F22" s="279">
        <v>178.08333333333329</v>
      </c>
      <c r="G22" s="279">
        <v>173.46666666666658</v>
      </c>
      <c r="H22" s="279">
        <v>190.36666666666662</v>
      </c>
      <c r="I22" s="279">
        <v>194.98333333333329</v>
      </c>
      <c r="J22" s="279">
        <v>198.81666666666663</v>
      </c>
      <c r="K22" s="277">
        <v>191.15</v>
      </c>
      <c r="L22" s="277">
        <v>182.7</v>
      </c>
      <c r="M22" s="277">
        <v>13.228999999999999</v>
      </c>
    </row>
    <row r="23" spans="1:13">
      <c r="A23" s="301">
        <v>14</v>
      </c>
      <c r="B23" s="277" t="s">
        <v>41</v>
      </c>
      <c r="C23" s="277">
        <v>348.95</v>
      </c>
      <c r="D23" s="279">
        <v>348.2833333333333</v>
      </c>
      <c r="E23" s="279">
        <v>345.36666666666662</v>
      </c>
      <c r="F23" s="279">
        <v>341.7833333333333</v>
      </c>
      <c r="G23" s="279">
        <v>338.86666666666662</v>
      </c>
      <c r="H23" s="279">
        <v>351.86666666666662</v>
      </c>
      <c r="I23" s="279">
        <v>354.78333333333336</v>
      </c>
      <c r="J23" s="279">
        <v>358.36666666666662</v>
      </c>
      <c r="K23" s="277">
        <v>351.2</v>
      </c>
      <c r="L23" s="277">
        <v>344.7</v>
      </c>
      <c r="M23" s="277">
        <v>23.63439</v>
      </c>
    </row>
    <row r="24" spans="1:13">
      <c r="A24" s="301">
        <v>15</v>
      </c>
      <c r="B24" s="277" t="s">
        <v>43</v>
      </c>
      <c r="C24" s="277">
        <v>36.1</v>
      </c>
      <c r="D24" s="279">
        <v>36.200000000000003</v>
      </c>
      <c r="E24" s="279">
        <v>35.850000000000009</v>
      </c>
      <c r="F24" s="279">
        <v>35.600000000000009</v>
      </c>
      <c r="G24" s="279">
        <v>35.250000000000014</v>
      </c>
      <c r="H24" s="279">
        <v>36.450000000000003</v>
      </c>
      <c r="I24" s="279">
        <v>36.799999999999997</v>
      </c>
      <c r="J24" s="279">
        <v>37.049999999999997</v>
      </c>
      <c r="K24" s="277">
        <v>36.549999999999997</v>
      </c>
      <c r="L24" s="277">
        <v>35.950000000000003</v>
      </c>
      <c r="M24" s="277">
        <v>11.806649999999999</v>
      </c>
    </row>
    <row r="25" spans="1:13">
      <c r="A25" s="301">
        <v>16</v>
      </c>
      <c r="B25" s="277" t="s">
        <v>298</v>
      </c>
      <c r="C25" s="277">
        <v>294.60000000000002</v>
      </c>
      <c r="D25" s="279">
        <v>295.01666666666671</v>
      </c>
      <c r="E25" s="279">
        <v>290.73333333333341</v>
      </c>
      <c r="F25" s="279">
        <v>286.86666666666667</v>
      </c>
      <c r="G25" s="279">
        <v>282.58333333333337</v>
      </c>
      <c r="H25" s="279">
        <v>298.88333333333344</v>
      </c>
      <c r="I25" s="279">
        <v>303.16666666666674</v>
      </c>
      <c r="J25" s="279">
        <v>307.03333333333347</v>
      </c>
      <c r="K25" s="277">
        <v>299.3</v>
      </c>
      <c r="L25" s="277">
        <v>291.14999999999998</v>
      </c>
      <c r="M25" s="277">
        <v>5.00068</v>
      </c>
    </row>
    <row r="26" spans="1:13">
      <c r="A26" s="301">
        <v>17</v>
      </c>
      <c r="B26" s="277" t="s">
        <v>229</v>
      </c>
      <c r="C26" s="277">
        <v>1564.9</v>
      </c>
      <c r="D26" s="279">
        <v>1566.2833333333335</v>
      </c>
      <c r="E26" s="279">
        <v>1548.5666666666671</v>
      </c>
      <c r="F26" s="279">
        <v>1532.2333333333336</v>
      </c>
      <c r="G26" s="279">
        <v>1514.5166666666671</v>
      </c>
      <c r="H26" s="279">
        <v>1582.616666666667</v>
      </c>
      <c r="I26" s="279">
        <v>1600.3333333333337</v>
      </c>
      <c r="J26" s="279">
        <v>1616.666666666667</v>
      </c>
      <c r="K26" s="277">
        <v>1584</v>
      </c>
      <c r="L26" s="277">
        <v>1549.95</v>
      </c>
      <c r="M26" s="277">
        <v>1.2806599999999999</v>
      </c>
    </row>
    <row r="27" spans="1:13">
      <c r="A27" s="301">
        <v>18</v>
      </c>
      <c r="B27" s="277" t="s">
        <v>230</v>
      </c>
      <c r="C27" s="277">
        <v>2675.95</v>
      </c>
      <c r="D27" s="279">
        <v>2682.3999999999996</v>
      </c>
      <c r="E27" s="279">
        <v>2649.4499999999994</v>
      </c>
      <c r="F27" s="279">
        <v>2622.95</v>
      </c>
      <c r="G27" s="279">
        <v>2589.9999999999995</v>
      </c>
      <c r="H27" s="279">
        <v>2708.8999999999992</v>
      </c>
      <c r="I27" s="279">
        <v>2741.85</v>
      </c>
      <c r="J27" s="279">
        <v>2768.349999999999</v>
      </c>
      <c r="K27" s="277">
        <v>2715.35</v>
      </c>
      <c r="L27" s="277">
        <v>2655.9</v>
      </c>
      <c r="M27" s="277">
        <v>1.2799700000000001</v>
      </c>
    </row>
    <row r="28" spans="1:13">
      <c r="A28" s="301">
        <v>19</v>
      </c>
      <c r="B28" s="277" t="s">
        <v>45</v>
      </c>
      <c r="C28" s="277">
        <v>729.55</v>
      </c>
      <c r="D28" s="279">
        <v>732.5333333333333</v>
      </c>
      <c r="E28" s="279">
        <v>722.11666666666656</v>
      </c>
      <c r="F28" s="279">
        <v>714.68333333333328</v>
      </c>
      <c r="G28" s="279">
        <v>704.26666666666654</v>
      </c>
      <c r="H28" s="279">
        <v>739.96666666666658</v>
      </c>
      <c r="I28" s="279">
        <v>750.38333333333333</v>
      </c>
      <c r="J28" s="279">
        <v>757.81666666666661</v>
      </c>
      <c r="K28" s="277">
        <v>742.95</v>
      </c>
      <c r="L28" s="277">
        <v>725.1</v>
      </c>
      <c r="M28" s="277">
        <v>7.7793799999999997</v>
      </c>
    </row>
    <row r="29" spans="1:13">
      <c r="A29" s="301">
        <v>20</v>
      </c>
      <c r="B29" s="277" t="s">
        <v>46</v>
      </c>
      <c r="C29" s="277">
        <v>246.6</v>
      </c>
      <c r="D29" s="279">
        <v>244.91666666666666</v>
      </c>
      <c r="E29" s="279">
        <v>241.83333333333331</v>
      </c>
      <c r="F29" s="279">
        <v>237.06666666666666</v>
      </c>
      <c r="G29" s="279">
        <v>233.98333333333332</v>
      </c>
      <c r="H29" s="279">
        <v>249.68333333333331</v>
      </c>
      <c r="I29" s="279">
        <v>252.76666666666662</v>
      </c>
      <c r="J29" s="279">
        <v>257.5333333333333</v>
      </c>
      <c r="K29" s="277">
        <v>248</v>
      </c>
      <c r="L29" s="277">
        <v>240.15</v>
      </c>
      <c r="M29" s="277">
        <v>103.84793000000001</v>
      </c>
    </row>
    <row r="30" spans="1:13">
      <c r="A30" s="301">
        <v>21</v>
      </c>
      <c r="B30" s="277" t="s">
        <v>47</v>
      </c>
      <c r="C30" s="277">
        <v>2227.6999999999998</v>
      </c>
      <c r="D30" s="279">
        <v>2237.2833333333333</v>
      </c>
      <c r="E30" s="279">
        <v>2200.6166666666668</v>
      </c>
      <c r="F30" s="279">
        <v>2173.5333333333333</v>
      </c>
      <c r="G30" s="279">
        <v>2136.8666666666668</v>
      </c>
      <c r="H30" s="279">
        <v>2264.3666666666668</v>
      </c>
      <c r="I30" s="279">
        <v>2301.0333333333338</v>
      </c>
      <c r="J30" s="279">
        <v>2328.1166666666668</v>
      </c>
      <c r="K30" s="277">
        <v>2273.9499999999998</v>
      </c>
      <c r="L30" s="277">
        <v>2210.1999999999998</v>
      </c>
      <c r="M30" s="277">
        <v>14.05987</v>
      </c>
    </row>
    <row r="31" spans="1:13">
      <c r="A31" s="301">
        <v>22</v>
      </c>
      <c r="B31" s="277" t="s">
        <v>48</v>
      </c>
      <c r="C31" s="277">
        <v>128.65</v>
      </c>
      <c r="D31" s="279">
        <v>129.06666666666666</v>
      </c>
      <c r="E31" s="279">
        <v>126.28333333333333</v>
      </c>
      <c r="F31" s="279">
        <v>123.91666666666667</v>
      </c>
      <c r="G31" s="279">
        <v>121.13333333333334</v>
      </c>
      <c r="H31" s="279">
        <v>131.43333333333334</v>
      </c>
      <c r="I31" s="279">
        <v>134.21666666666664</v>
      </c>
      <c r="J31" s="279">
        <v>136.58333333333331</v>
      </c>
      <c r="K31" s="277">
        <v>131.85</v>
      </c>
      <c r="L31" s="277">
        <v>126.7</v>
      </c>
      <c r="M31" s="277">
        <v>37.303899999999999</v>
      </c>
    </row>
    <row r="32" spans="1:13">
      <c r="A32" s="301">
        <v>23</v>
      </c>
      <c r="B32" s="277" t="s">
        <v>49</v>
      </c>
      <c r="C32" s="277">
        <v>73.2</v>
      </c>
      <c r="D32" s="279">
        <v>73.13333333333334</v>
      </c>
      <c r="E32" s="279">
        <v>72.066666666666677</v>
      </c>
      <c r="F32" s="279">
        <v>70.933333333333337</v>
      </c>
      <c r="G32" s="279">
        <v>69.866666666666674</v>
      </c>
      <c r="H32" s="279">
        <v>74.26666666666668</v>
      </c>
      <c r="I32" s="279">
        <v>75.333333333333343</v>
      </c>
      <c r="J32" s="279">
        <v>76.466666666666683</v>
      </c>
      <c r="K32" s="277">
        <v>74.2</v>
      </c>
      <c r="L32" s="277">
        <v>72</v>
      </c>
      <c r="M32" s="277">
        <v>273.19414</v>
      </c>
    </row>
    <row r="33" spans="1:13">
      <c r="A33" s="301">
        <v>24</v>
      </c>
      <c r="B33" s="277" t="s">
        <v>51</v>
      </c>
      <c r="C33" s="277">
        <v>2071.35</v>
      </c>
      <c r="D33" s="279">
        <v>2070.6166666666668</v>
      </c>
      <c r="E33" s="279">
        <v>2055.7333333333336</v>
      </c>
      <c r="F33" s="279">
        <v>2040.1166666666668</v>
      </c>
      <c r="G33" s="279">
        <v>2025.2333333333336</v>
      </c>
      <c r="H33" s="279">
        <v>2086.2333333333336</v>
      </c>
      <c r="I33" s="279">
        <v>2101.1166666666668</v>
      </c>
      <c r="J33" s="279">
        <v>2116.7333333333336</v>
      </c>
      <c r="K33" s="277">
        <v>2085.5</v>
      </c>
      <c r="L33" s="277">
        <v>2055</v>
      </c>
      <c r="M33" s="277">
        <v>15.305669999999999</v>
      </c>
    </row>
    <row r="34" spans="1:13">
      <c r="A34" s="301">
        <v>25</v>
      </c>
      <c r="B34" s="277" t="s">
        <v>226</v>
      </c>
      <c r="C34" s="277">
        <v>736.8</v>
      </c>
      <c r="D34" s="279">
        <v>734.01666666666677</v>
      </c>
      <c r="E34" s="279">
        <v>718.03333333333353</v>
      </c>
      <c r="F34" s="279">
        <v>699.26666666666677</v>
      </c>
      <c r="G34" s="279">
        <v>683.28333333333353</v>
      </c>
      <c r="H34" s="279">
        <v>752.78333333333353</v>
      </c>
      <c r="I34" s="279">
        <v>768.76666666666688</v>
      </c>
      <c r="J34" s="279">
        <v>787.53333333333353</v>
      </c>
      <c r="K34" s="277">
        <v>750</v>
      </c>
      <c r="L34" s="277">
        <v>715.25</v>
      </c>
      <c r="M34" s="277">
        <v>6.9028799999999997</v>
      </c>
    </row>
    <row r="35" spans="1:13">
      <c r="A35" s="301">
        <v>26</v>
      </c>
      <c r="B35" s="277" t="s">
        <v>53</v>
      </c>
      <c r="C35" s="277">
        <v>810.4</v>
      </c>
      <c r="D35" s="279">
        <v>806.55000000000007</v>
      </c>
      <c r="E35" s="279">
        <v>797.10000000000014</v>
      </c>
      <c r="F35" s="279">
        <v>783.80000000000007</v>
      </c>
      <c r="G35" s="279">
        <v>774.35000000000014</v>
      </c>
      <c r="H35" s="279">
        <v>819.85000000000014</v>
      </c>
      <c r="I35" s="279">
        <v>829.30000000000018</v>
      </c>
      <c r="J35" s="279">
        <v>842.60000000000014</v>
      </c>
      <c r="K35" s="277">
        <v>816</v>
      </c>
      <c r="L35" s="277">
        <v>793.25</v>
      </c>
      <c r="M35" s="277">
        <v>32.996810000000004</v>
      </c>
    </row>
    <row r="36" spans="1:13">
      <c r="A36" s="301">
        <v>27</v>
      </c>
      <c r="B36" s="277" t="s">
        <v>55</v>
      </c>
      <c r="C36" s="277">
        <v>471.3</v>
      </c>
      <c r="D36" s="279">
        <v>466.65000000000003</v>
      </c>
      <c r="E36" s="279">
        <v>458.65000000000009</v>
      </c>
      <c r="F36" s="279">
        <v>446.00000000000006</v>
      </c>
      <c r="G36" s="279">
        <v>438.00000000000011</v>
      </c>
      <c r="H36" s="279">
        <v>479.30000000000007</v>
      </c>
      <c r="I36" s="279">
        <v>487.29999999999995</v>
      </c>
      <c r="J36" s="279">
        <v>499.95000000000005</v>
      </c>
      <c r="K36" s="277">
        <v>474.65</v>
      </c>
      <c r="L36" s="277">
        <v>454</v>
      </c>
      <c r="M36" s="277">
        <v>139.84719000000001</v>
      </c>
    </row>
    <row r="37" spans="1:13">
      <c r="A37" s="301">
        <v>28</v>
      </c>
      <c r="B37" s="277" t="s">
        <v>56</v>
      </c>
      <c r="C37" s="277">
        <v>3054.15</v>
      </c>
      <c r="D37" s="279">
        <v>3049.7166666666667</v>
      </c>
      <c r="E37" s="279">
        <v>3024.4333333333334</v>
      </c>
      <c r="F37" s="279">
        <v>2994.7166666666667</v>
      </c>
      <c r="G37" s="279">
        <v>2969.4333333333334</v>
      </c>
      <c r="H37" s="279">
        <v>3079.4333333333334</v>
      </c>
      <c r="I37" s="279">
        <v>3104.7166666666672</v>
      </c>
      <c r="J37" s="279">
        <v>3134.4333333333334</v>
      </c>
      <c r="K37" s="277">
        <v>3075</v>
      </c>
      <c r="L37" s="277">
        <v>3020</v>
      </c>
      <c r="M37" s="277">
        <v>8.2255500000000001</v>
      </c>
    </row>
    <row r="38" spans="1:13">
      <c r="A38" s="301">
        <v>29</v>
      </c>
      <c r="B38" s="277" t="s">
        <v>58</v>
      </c>
      <c r="C38" s="277">
        <v>6100.05</v>
      </c>
      <c r="D38" s="279">
        <v>6033.3666666666659</v>
      </c>
      <c r="E38" s="279">
        <v>5921.7333333333318</v>
      </c>
      <c r="F38" s="279">
        <v>5743.4166666666661</v>
      </c>
      <c r="G38" s="279">
        <v>5631.7833333333319</v>
      </c>
      <c r="H38" s="279">
        <v>6211.6833333333316</v>
      </c>
      <c r="I38" s="279">
        <v>6323.3166666666648</v>
      </c>
      <c r="J38" s="279">
        <v>6501.6333333333314</v>
      </c>
      <c r="K38" s="277">
        <v>6145</v>
      </c>
      <c r="L38" s="277">
        <v>5855.05</v>
      </c>
      <c r="M38" s="277">
        <v>10.295360000000001</v>
      </c>
    </row>
    <row r="39" spans="1:13">
      <c r="A39" s="301">
        <v>30</v>
      </c>
      <c r="B39" s="277" t="s">
        <v>232</v>
      </c>
      <c r="C39" s="277">
        <v>2405</v>
      </c>
      <c r="D39" s="279">
        <v>2403.8333333333335</v>
      </c>
      <c r="E39" s="279">
        <v>2387.666666666667</v>
      </c>
      <c r="F39" s="279">
        <v>2370.3333333333335</v>
      </c>
      <c r="G39" s="279">
        <v>2354.166666666667</v>
      </c>
      <c r="H39" s="279">
        <v>2421.166666666667</v>
      </c>
      <c r="I39" s="279">
        <v>2437.3333333333339</v>
      </c>
      <c r="J39" s="279">
        <v>2454.666666666667</v>
      </c>
      <c r="K39" s="277">
        <v>2420</v>
      </c>
      <c r="L39" s="277">
        <v>2386.5</v>
      </c>
      <c r="M39" s="277">
        <v>1.0614399999999999</v>
      </c>
    </row>
    <row r="40" spans="1:13">
      <c r="A40" s="301">
        <v>31</v>
      </c>
      <c r="B40" s="277" t="s">
        <v>59</v>
      </c>
      <c r="C40" s="277">
        <v>3372.05</v>
      </c>
      <c r="D40" s="279">
        <v>3329.0333333333328</v>
      </c>
      <c r="E40" s="279">
        <v>3275.7166666666658</v>
      </c>
      <c r="F40" s="279">
        <v>3179.3833333333328</v>
      </c>
      <c r="G40" s="279">
        <v>3126.0666666666657</v>
      </c>
      <c r="H40" s="279">
        <v>3425.3666666666659</v>
      </c>
      <c r="I40" s="279">
        <v>3478.6833333333334</v>
      </c>
      <c r="J40" s="279">
        <v>3575.016666666666</v>
      </c>
      <c r="K40" s="277">
        <v>3382.35</v>
      </c>
      <c r="L40" s="277">
        <v>3232.7</v>
      </c>
      <c r="M40" s="277">
        <v>53.044469999999997</v>
      </c>
    </row>
    <row r="41" spans="1:13">
      <c r="A41" s="301">
        <v>32</v>
      </c>
      <c r="B41" s="277" t="s">
        <v>60</v>
      </c>
      <c r="C41" s="277">
        <v>1379.6</v>
      </c>
      <c r="D41" s="279">
        <v>1382.7166666666665</v>
      </c>
      <c r="E41" s="279">
        <v>1357.9833333333329</v>
      </c>
      <c r="F41" s="279">
        <v>1336.3666666666663</v>
      </c>
      <c r="G41" s="279">
        <v>1311.6333333333328</v>
      </c>
      <c r="H41" s="279">
        <v>1404.333333333333</v>
      </c>
      <c r="I41" s="279">
        <v>1429.0666666666666</v>
      </c>
      <c r="J41" s="279">
        <v>1450.6833333333332</v>
      </c>
      <c r="K41" s="277">
        <v>1407.45</v>
      </c>
      <c r="L41" s="277">
        <v>1361.1</v>
      </c>
      <c r="M41" s="277">
        <v>6.6543700000000001</v>
      </c>
    </row>
    <row r="42" spans="1:13">
      <c r="A42" s="301">
        <v>33</v>
      </c>
      <c r="B42" s="277" t="s">
        <v>233</v>
      </c>
      <c r="C42" s="277">
        <v>320.75</v>
      </c>
      <c r="D42" s="279">
        <v>318.18333333333334</v>
      </c>
      <c r="E42" s="279">
        <v>313.9666666666667</v>
      </c>
      <c r="F42" s="279">
        <v>307.18333333333334</v>
      </c>
      <c r="G42" s="279">
        <v>302.9666666666667</v>
      </c>
      <c r="H42" s="279">
        <v>324.9666666666667</v>
      </c>
      <c r="I42" s="279">
        <v>329.18333333333328</v>
      </c>
      <c r="J42" s="279">
        <v>335.9666666666667</v>
      </c>
      <c r="K42" s="277">
        <v>322.39999999999998</v>
      </c>
      <c r="L42" s="277">
        <v>311.39999999999998</v>
      </c>
      <c r="M42" s="277">
        <v>73.682689999999994</v>
      </c>
    </row>
    <row r="43" spans="1:13">
      <c r="A43" s="301">
        <v>34</v>
      </c>
      <c r="B43" s="277" t="s">
        <v>61</v>
      </c>
      <c r="C43" s="277">
        <v>42.05</v>
      </c>
      <c r="D43" s="279">
        <v>41.550000000000004</v>
      </c>
      <c r="E43" s="279">
        <v>40.850000000000009</v>
      </c>
      <c r="F43" s="279">
        <v>39.650000000000006</v>
      </c>
      <c r="G43" s="279">
        <v>38.95000000000001</v>
      </c>
      <c r="H43" s="279">
        <v>42.750000000000007</v>
      </c>
      <c r="I43" s="279">
        <v>43.45000000000001</v>
      </c>
      <c r="J43" s="279">
        <v>44.650000000000006</v>
      </c>
      <c r="K43" s="277">
        <v>42.25</v>
      </c>
      <c r="L43" s="277">
        <v>40.35</v>
      </c>
      <c r="M43" s="277">
        <v>177.07254</v>
      </c>
    </row>
    <row r="44" spans="1:13">
      <c r="A44" s="301">
        <v>35</v>
      </c>
      <c r="B44" s="277" t="s">
        <v>62</v>
      </c>
      <c r="C44" s="277">
        <v>40.299999999999997</v>
      </c>
      <c r="D44" s="279">
        <v>40.233333333333327</v>
      </c>
      <c r="E44" s="279">
        <v>39.666666666666657</v>
      </c>
      <c r="F44" s="279">
        <v>39.033333333333331</v>
      </c>
      <c r="G44" s="279">
        <v>38.466666666666661</v>
      </c>
      <c r="H44" s="279">
        <v>40.866666666666653</v>
      </c>
      <c r="I44" s="279">
        <v>41.43333333333333</v>
      </c>
      <c r="J44" s="279">
        <v>42.066666666666649</v>
      </c>
      <c r="K44" s="277">
        <v>40.799999999999997</v>
      </c>
      <c r="L44" s="277">
        <v>39.6</v>
      </c>
      <c r="M44" s="277">
        <v>23.53471</v>
      </c>
    </row>
    <row r="45" spans="1:13">
      <c r="A45" s="301">
        <v>36</v>
      </c>
      <c r="B45" s="277" t="s">
        <v>63</v>
      </c>
      <c r="C45" s="277">
        <v>1364.75</v>
      </c>
      <c r="D45" s="279">
        <v>1361.1333333333334</v>
      </c>
      <c r="E45" s="279">
        <v>1345.5166666666669</v>
      </c>
      <c r="F45" s="279">
        <v>1326.2833333333335</v>
      </c>
      <c r="G45" s="279">
        <v>1310.666666666667</v>
      </c>
      <c r="H45" s="279">
        <v>1380.3666666666668</v>
      </c>
      <c r="I45" s="279">
        <v>1395.9833333333331</v>
      </c>
      <c r="J45" s="279">
        <v>1415.2166666666667</v>
      </c>
      <c r="K45" s="277">
        <v>1376.75</v>
      </c>
      <c r="L45" s="277">
        <v>1341.9</v>
      </c>
      <c r="M45" s="277">
        <v>8.8956999999999997</v>
      </c>
    </row>
    <row r="46" spans="1:13">
      <c r="A46" s="301">
        <v>37</v>
      </c>
      <c r="B46" s="277" t="s">
        <v>234</v>
      </c>
      <c r="C46" s="277">
        <v>1247.25</v>
      </c>
      <c r="D46" s="279">
        <v>1246.9166666666667</v>
      </c>
      <c r="E46" s="279">
        <v>1222.8333333333335</v>
      </c>
      <c r="F46" s="279">
        <v>1198.4166666666667</v>
      </c>
      <c r="G46" s="279">
        <v>1174.3333333333335</v>
      </c>
      <c r="H46" s="279">
        <v>1271.3333333333335</v>
      </c>
      <c r="I46" s="279">
        <v>1295.416666666667</v>
      </c>
      <c r="J46" s="279">
        <v>1319.8333333333335</v>
      </c>
      <c r="K46" s="277">
        <v>1271</v>
      </c>
      <c r="L46" s="277">
        <v>1222.5</v>
      </c>
      <c r="M46" s="277">
        <v>0.48813000000000001</v>
      </c>
    </row>
    <row r="47" spans="1:13">
      <c r="A47" s="301">
        <v>38</v>
      </c>
      <c r="B47" s="277" t="s">
        <v>65</v>
      </c>
      <c r="C47" s="277">
        <v>91.55</v>
      </c>
      <c r="D47" s="279">
        <v>92.15000000000002</v>
      </c>
      <c r="E47" s="279">
        <v>90.55000000000004</v>
      </c>
      <c r="F47" s="279">
        <v>89.550000000000026</v>
      </c>
      <c r="G47" s="279">
        <v>87.950000000000045</v>
      </c>
      <c r="H47" s="279">
        <v>93.150000000000034</v>
      </c>
      <c r="I47" s="279">
        <v>94.750000000000028</v>
      </c>
      <c r="J47" s="279">
        <v>95.750000000000028</v>
      </c>
      <c r="K47" s="277">
        <v>93.75</v>
      </c>
      <c r="L47" s="277">
        <v>91.15</v>
      </c>
      <c r="M47" s="277">
        <v>74.40616</v>
      </c>
    </row>
    <row r="48" spans="1:13">
      <c r="A48" s="301">
        <v>39</v>
      </c>
      <c r="B48" s="277" t="s">
        <v>66</v>
      </c>
      <c r="C48" s="277">
        <v>605.85</v>
      </c>
      <c r="D48" s="279">
        <v>607.13333333333333</v>
      </c>
      <c r="E48" s="279">
        <v>601.91666666666663</v>
      </c>
      <c r="F48" s="279">
        <v>597.98333333333335</v>
      </c>
      <c r="G48" s="279">
        <v>592.76666666666665</v>
      </c>
      <c r="H48" s="279">
        <v>611.06666666666661</v>
      </c>
      <c r="I48" s="279">
        <v>616.2833333333333</v>
      </c>
      <c r="J48" s="279">
        <v>620.21666666666658</v>
      </c>
      <c r="K48" s="277">
        <v>612.35</v>
      </c>
      <c r="L48" s="277">
        <v>603.20000000000005</v>
      </c>
      <c r="M48" s="277">
        <v>10.05935</v>
      </c>
    </row>
    <row r="49" spans="1:13">
      <c r="A49" s="301">
        <v>40</v>
      </c>
      <c r="B49" s="277" t="s">
        <v>67</v>
      </c>
      <c r="C49" s="277">
        <v>443.5</v>
      </c>
      <c r="D49" s="279">
        <v>446.65000000000003</v>
      </c>
      <c r="E49" s="279">
        <v>436.35000000000008</v>
      </c>
      <c r="F49" s="279">
        <v>429.20000000000005</v>
      </c>
      <c r="G49" s="279">
        <v>418.90000000000009</v>
      </c>
      <c r="H49" s="279">
        <v>453.80000000000007</v>
      </c>
      <c r="I49" s="279">
        <v>464.1</v>
      </c>
      <c r="J49" s="279">
        <v>471.25000000000006</v>
      </c>
      <c r="K49" s="277">
        <v>456.95</v>
      </c>
      <c r="L49" s="277">
        <v>439.5</v>
      </c>
      <c r="M49" s="277">
        <v>27.930420000000002</v>
      </c>
    </row>
    <row r="50" spans="1:13">
      <c r="A50" s="301">
        <v>41</v>
      </c>
      <c r="B50" s="277" t="s">
        <v>69</v>
      </c>
      <c r="C50" s="277">
        <v>413.25</v>
      </c>
      <c r="D50" s="279">
        <v>414.68333333333334</v>
      </c>
      <c r="E50" s="279">
        <v>409.86666666666667</v>
      </c>
      <c r="F50" s="279">
        <v>406.48333333333335</v>
      </c>
      <c r="G50" s="279">
        <v>401.66666666666669</v>
      </c>
      <c r="H50" s="279">
        <v>418.06666666666666</v>
      </c>
      <c r="I50" s="279">
        <v>422.88333333333338</v>
      </c>
      <c r="J50" s="279">
        <v>426.26666666666665</v>
      </c>
      <c r="K50" s="277">
        <v>419.5</v>
      </c>
      <c r="L50" s="277">
        <v>411.3</v>
      </c>
      <c r="M50" s="277">
        <v>141.10038</v>
      </c>
    </row>
    <row r="51" spans="1:13">
      <c r="A51" s="301">
        <v>42</v>
      </c>
      <c r="B51" s="277" t="s">
        <v>70</v>
      </c>
      <c r="C51" s="277">
        <v>27.95</v>
      </c>
      <c r="D51" s="279">
        <v>27.916666666666668</v>
      </c>
      <c r="E51" s="279">
        <v>27.683333333333337</v>
      </c>
      <c r="F51" s="279">
        <v>27.416666666666668</v>
      </c>
      <c r="G51" s="279">
        <v>27.183333333333337</v>
      </c>
      <c r="H51" s="279">
        <v>28.183333333333337</v>
      </c>
      <c r="I51" s="279">
        <v>28.416666666666664</v>
      </c>
      <c r="J51" s="279">
        <v>28.683333333333337</v>
      </c>
      <c r="K51" s="277">
        <v>28.15</v>
      </c>
      <c r="L51" s="277">
        <v>27.65</v>
      </c>
      <c r="M51" s="277">
        <v>127.02809999999999</v>
      </c>
    </row>
    <row r="52" spans="1:13">
      <c r="A52" s="301">
        <v>43</v>
      </c>
      <c r="B52" s="277" t="s">
        <v>71</v>
      </c>
      <c r="C52" s="277">
        <v>446.7</v>
      </c>
      <c r="D52" s="279">
        <v>448.26666666666665</v>
      </c>
      <c r="E52" s="279">
        <v>443.08333333333331</v>
      </c>
      <c r="F52" s="279">
        <v>439.46666666666664</v>
      </c>
      <c r="G52" s="279">
        <v>434.2833333333333</v>
      </c>
      <c r="H52" s="279">
        <v>451.88333333333333</v>
      </c>
      <c r="I52" s="279">
        <v>457.06666666666672</v>
      </c>
      <c r="J52" s="279">
        <v>460.68333333333334</v>
      </c>
      <c r="K52" s="277">
        <v>453.45</v>
      </c>
      <c r="L52" s="277">
        <v>444.65</v>
      </c>
      <c r="M52" s="277">
        <v>30.733789999999999</v>
      </c>
    </row>
    <row r="53" spans="1:13">
      <c r="A53" s="301">
        <v>44</v>
      </c>
      <c r="B53" s="277" t="s">
        <v>72</v>
      </c>
      <c r="C53" s="277">
        <v>12075.45</v>
      </c>
      <c r="D53" s="279">
        <v>12157.733333333332</v>
      </c>
      <c r="E53" s="279">
        <v>11923.266666666663</v>
      </c>
      <c r="F53" s="279">
        <v>11771.08333333333</v>
      </c>
      <c r="G53" s="279">
        <v>11536.616666666661</v>
      </c>
      <c r="H53" s="279">
        <v>12309.916666666664</v>
      </c>
      <c r="I53" s="279">
        <v>12544.383333333335</v>
      </c>
      <c r="J53" s="279">
        <v>12696.566666666666</v>
      </c>
      <c r="K53" s="277">
        <v>12392.2</v>
      </c>
      <c r="L53" s="277">
        <v>12005.55</v>
      </c>
      <c r="M53" s="277">
        <v>0.62663999999999997</v>
      </c>
    </row>
    <row r="54" spans="1:13">
      <c r="A54" s="301">
        <v>45</v>
      </c>
      <c r="B54" s="277" t="s">
        <v>74</v>
      </c>
      <c r="C54" s="277">
        <v>332.9</v>
      </c>
      <c r="D54" s="279">
        <v>333.43333333333334</v>
      </c>
      <c r="E54" s="279">
        <v>327.9666666666667</v>
      </c>
      <c r="F54" s="279">
        <v>323.03333333333336</v>
      </c>
      <c r="G54" s="279">
        <v>317.56666666666672</v>
      </c>
      <c r="H54" s="279">
        <v>338.36666666666667</v>
      </c>
      <c r="I54" s="279">
        <v>343.83333333333326</v>
      </c>
      <c r="J54" s="279">
        <v>348.76666666666665</v>
      </c>
      <c r="K54" s="277">
        <v>338.9</v>
      </c>
      <c r="L54" s="277">
        <v>328.5</v>
      </c>
      <c r="M54" s="277">
        <v>80.895120000000006</v>
      </c>
    </row>
    <row r="55" spans="1:13">
      <c r="A55" s="301">
        <v>46</v>
      </c>
      <c r="B55" s="277" t="s">
        <v>75</v>
      </c>
      <c r="C55" s="277">
        <v>3789.8</v>
      </c>
      <c r="D55" s="279">
        <v>3777.2000000000003</v>
      </c>
      <c r="E55" s="279">
        <v>3752.6000000000004</v>
      </c>
      <c r="F55" s="279">
        <v>3715.4</v>
      </c>
      <c r="G55" s="279">
        <v>3690.8</v>
      </c>
      <c r="H55" s="279">
        <v>3814.4000000000005</v>
      </c>
      <c r="I55" s="279">
        <v>3839</v>
      </c>
      <c r="J55" s="279">
        <v>3876.2000000000007</v>
      </c>
      <c r="K55" s="277">
        <v>3801.8</v>
      </c>
      <c r="L55" s="277">
        <v>3740</v>
      </c>
      <c r="M55" s="277">
        <v>5.4591099999999999</v>
      </c>
    </row>
    <row r="56" spans="1:13">
      <c r="A56" s="301">
        <v>47</v>
      </c>
      <c r="B56" s="277" t="s">
        <v>76</v>
      </c>
      <c r="C56" s="277">
        <v>430.55</v>
      </c>
      <c r="D56" s="279">
        <v>428.83333333333331</v>
      </c>
      <c r="E56" s="279">
        <v>424.06666666666661</v>
      </c>
      <c r="F56" s="279">
        <v>417.58333333333331</v>
      </c>
      <c r="G56" s="279">
        <v>412.81666666666661</v>
      </c>
      <c r="H56" s="279">
        <v>435.31666666666661</v>
      </c>
      <c r="I56" s="279">
        <v>440.08333333333337</v>
      </c>
      <c r="J56" s="279">
        <v>446.56666666666661</v>
      </c>
      <c r="K56" s="277">
        <v>433.6</v>
      </c>
      <c r="L56" s="277">
        <v>422.35</v>
      </c>
      <c r="M56" s="277">
        <v>39.741239999999998</v>
      </c>
    </row>
    <row r="57" spans="1:13">
      <c r="A57" s="301">
        <v>48</v>
      </c>
      <c r="B57" s="277" t="s">
        <v>77</v>
      </c>
      <c r="C57" s="277">
        <v>88.55</v>
      </c>
      <c r="D57" s="279">
        <v>88.61666666666666</v>
      </c>
      <c r="E57" s="279">
        <v>87.633333333333326</v>
      </c>
      <c r="F57" s="279">
        <v>86.716666666666669</v>
      </c>
      <c r="G57" s="279">
        <v>85.733333333333334</v>
      </c>
      <c r="H57" s="279">
        <v>89.533333333333317</v>
      </c>
      <c r="I57" s="279">
        <v>90.516666666666637</v>
      </c>
      <c r="J57" s="279">
        <v>91.433333333333309</v>
      </c>
      <c r="K57" s="277">
        <v>89.6</v>
      </c>
      <c r="L57" s="277">
        <v>87.7</v>
      </c>
      <c r="M57" s="277">
        <v>55.731569999999998</v>
      </c>
    </row>
    <row r="58" spans="1:13">
      <c r="A58" s="301">
        <v>49</v>
      </c>
      <c r="B58" s="277" t="s">
        <v>78</v>
      </c>
      <c r="C58" s="277">
        <v>105.8</v>
      </c>
      <c r="D58" s="279">
        <v>106.26666666666665</v>
      </c>
      <c r="E58" s="279">
        <v>104.93333333333331</v>
      </c>
      <c r="F58" s="279">
        <v>104.06666666666666</v>
      </c>
      <c r="G58" s="279">
        <v>102.73333333333332</v>
      </c>
      <c r="H58" s="279">
        <v>107.1333333333333</v>
      </c>
      <c r="I58" s="279">
        <v>108.46666666666664</v>
      </c>
      <c r="J58" s="279">
        <v>109.33333333333329</v>
      </c>
      <c r="K58" s="277">
        <v>107.6</v>
      </c>
      <c r="L58" s="277">
        <v>105.4</v>
      </c>
      <c r="M58" s="277">
        <v>8.8871300000000009</v>
      </c>
    </row>
    <row r="59" spans="1:13">
      <c r="A59" s="301">
        <v>50</v>
      </c>
      <c r="B59" s="277" t="s">
        <v>81</v>
      </c>
      <c r="C59" s="277">
        <v>582.6</v>
      </c>
      <c r="D59" s="279">
        <v>583.75</v>
      </c>
      <c r="E59" s="279">
        <v>579.1</v>
      </c>
      <c r="F59" s="279">
        <v>575.6</v>
      </c>
      <c r="G59" s="279">
        <v>570.95000000000005</v>
      </c>
      <c r="H59" s="279">
        <v>587.25</v>
      </c>
      <c r="I59" s="279">
        <v>591.90000000000009</v>
      </c>
      <c r="J59" s="279">
        <v>595.4</v>
      </c>
      <c r="K59" s="277">
        <v>588.4</v>
      </c>
      <c r="L59" s="277">
        <v>580.25</v>
      </c>
      <c r="M59" s="277">
        <v>1.2476499999999999</v>
      </c>
    </row>
    <row r="60" spans="1:13">
      <c r="A60" s="301">
        <v>51</v>
      </c>
      <c r="B60" s="277" t="s">
        <v>82</v>
      </c>
      <c r="C60" s="277">
        <v>249.55</v>
      </c>
      <c r="D60" s="279">
        <v>246.96666666666667</v>
      </c>
      <c r="E60" s="279">
        <v>242.08333333333334</v>
      </c>
      <c r="F60" s="279">
        <v>234.61666666666667</v>
      </c>
      <c r="G60" s="279">
        <v>229.73333333333335</v>
      </c>
      <c r="H60" s="279">
        <v>254.43333333333334</v>
      </c>
      <c r="I60" s="279">
        <v>259.31666666666666</v>
      </c>
      <c r="J60" s="279">
        <v>266.7833333333333</v>
      </c>
      <c r="K60" s="277">
        <v>251.85</v>
      </c>
      <c r="L60" s="277">
        <v>239.5</v>
      </c>
      <c r="M60" s="277">
        <v>48.510280000000002</v>
      </c>
    </row>
    <row r="61" spans="1:13">
      <c r="A61" s="301">
        <v>52</v>
      </c>
      <c r="B61" s="277" t="s">
        <v>83</v>
      </c>
      <c r="C61" s="277">
        <v>781.5</v>
      </c>
      <c r="D61" s="279">
        <v>780.94999999999993</v>
      </c>
      <c r="E61" s="279">
        <v>767.34999999999991</v>
      </c>
      <c r="F61" s="279">
        <v>753.19999999999993</v>
      </c>
      <c r="G61" s="279">
        <v>739.59999999999991</v>
      </c>
      <c r="H61" s="279">
        <v>795.09999999999991</v>
      </c>
      <c r="I61" s="279">
        <v>808.7</v>
      </c>
      <c r="J61" s="279">
        <v>822.84999999999991</v>
      </c>
      <c r="K61" s="277">
        <v>794.55</v>
      </c>
      <c r="L61" s="277">
        <v>766.8</v>
      </c>
      <c r="M61" s="277">
        <v>86.757230000000007</v>
      </c>
    </row>
    <row r="62" spans="1:13">
      <c r="A62" s="301">
        <v>53</v>
      </c>
      <c r="B62" s="277" t="s">
        <v>84</v>
      </c>
      <c r="C62" s="277">
        <v>110.55</v>
      </c>
      <c r="D62" s="279">
        <v>111.36666666666667</v>
      </c>
      <c r="E62" s="279">
        <v>108.78333333333335</v>
      </c>
      <c r="F62" s="279">
        <v>107.01666666666667</v>
      </c>
      <c r="G62" s="279">
        <v>104.43333333333334</v>
      </c>
      <c r="H62" s="279">
        <v>113.13333333333335</v>
      </c>
      <c r="I62" s="279">
        <v>115.71666666666667</v>
      </c>
      <c r="J62" s="279">
        <v>117.48333333333336</v>
      </c>
      <c r="K62" s="277">
        <v>113.95</v>
      </c>
      <c r="L62" s="277">
        <v>109.6</v>
      </c>
      <c r="M62" s="277">
        <v>196.63423</v>
      </c>
    </row>
    <row r="63" spans="1:13">
      <c r="A63" s="301">
        <v>54</v>
      </c>
      <c r="B63" s="277" t="s">
        <v>3634</v>
      </c>
      <c r="C63" s="277">
        <v>2606.6999999999998</v>
      </c>
      <c r="D63" s="279">
        <v>2656.2999999999997</v>
      </c>
      <c r="E63" s="279">
        <v>2545.3999999999996</v>
      </c>
      <c r="F63" s="279">
        <v>2484.1</v>
      </c>
      <c r="G63" s="279">
        <v>2373.1999999999998</v>
      </c>
      <c r="H63" s="279">
        <v>2717.5999999999995</v>
      </c>
      <c r="I63" s="279">
        <v>2828.5</v>
      </c>
      <c r="J63" s="279">
        <v>2889.7999999999993</v>
      </c>
      <c r="K63" s="277">
        <v>2767.2</v>
      </c>
      <c r="L63" s="277">
        <v>2595</v>
      </c>
      <c r="M63" s="277">
        <v>13.56657</v>
      </c>
    </row>
    <row r="64" spans="1:13">
      <c r="A64" s="301">
        <v>55</v>
      </c>
      <c r="B64" s="277" t="s">
        <v>85</v>
      </c>
      <c r="C64" s="277">
        <v>1446.85</v>
      </c>
      <c r="D64" s="279">
        <v>1446.6499999999999</v>
      </c>
      <c r="E64" s="279">
        <v>1433.4499999999998</v>
      </c>
      <c r="F64" s="279">
        <v>1420.05</v>
      </c>
      <c r="G64" s="279">
        <v>1406.85</v>
      </c>
      <c r="H64" s="279">
        <v>1460.0499999999997</v>
      </c>
      <c r="I64" s="279">
        <v>1473.25</v>
      </c>
      <c r="J64" s="279">
        <v>1486.6499999999996</v>
      </c>
      <c r="K64" s="277">
        <v>1459.85</v>
      </c>
      <c r="L64" s="277">
        <v>1433.25</v>
      </c>
      <c r="M64" s="277">
        <v>6.1179899999999998</v>
      </c>
    </row>
    <row r="65" spans="1:13">
      <c r="A65" s="301">
        <v>56</v>
      </c>
      <c r="B65" s="277" t="s">
        <v>86</v>
      </c>
      <c r="C65" s="277">
        <v>364.85</v>
      </c>
      <c r="D65" s="279">
        <v>363.36666666666662</v>
      </c>
      <c r="E65" s="279">
        <v>359.73333333333323</v>
      </c>
      <c r="F65" s="279">
        <v>354.61666666666662</v>
      </c>
      <c r="G65" s="279">
        <v>350.98333333333323</v>
      </c>
      <c r="H65" s="279">
        <v>368.48333333333323</v>
      </c>
      <c r="I65" s="279">
        <v>372.11666666666656</v>
      </c>
      <c r="J65" s="279">
        <v>377.23333333333323</v>
      </c>
      <c r="K65" s="277">
        <v>367</v>
      </c>
      <c r="L65" s="277">
        <v>358.25</v>
      </c>
      <c r="M65" s="277">
        <v>9.3831000000000007</v>
      </c>
    </row>
    <row r="66" spans="1:13">
      <c r="A66" s="301">
        <v>57</v>
      </c>
      <c r="B66" s="277" t="s">
        <v>236</v>
      </c>
      <c r="C66" s="277">
        <v>718.55</v>
      </c>
      <c r="D66" s="279">
        <v>722.83333333333337</v>
      </c>
      <c r="E66" s="279">
        <v>707.76666666666677</v>
      </c>
      <c r="F66" s="279">
        <v>696.98333333333335</v>
      </c>
      <c r="G66" s="279">
        <v>681.91666666666674</v>
      </c>
      <c r="H66" s="279">
        <v>733.61666666666679</v>
      </c>
      <c r="I66" s="279">
        <v>748.68333333333339</v>
      </c>
      <c r="J66" s="279">
        <v>759.46666666666681</v>
      </c>
      <c r="K66" s="277">
        <v>737.9</v>
      </c>
      <c r="L66" s="277">
        <v>712.05</v>
      </c>
      <c r="M66" s="277">
        <v>5.6579699999999997</v>
      </c>
    </row>
    <row r="67" spans="1:13">
      <c r="A67" s="301">
        <v>58</v>
      </c>
      <c r="B67" s="277" t="s">
        <v>237</v>
      </c>
      <c r="C67" s="277">
        <v>278.7</v>
      </c>
      <c r="D67" s="279">
        <v>279.18333333333334</v>
      </c>
      <c r="E67" s="279">
        <v>273.66666666666669</v>
      </c>
      <c r="F67" s="279">
        <v>268.63333333333333</v>
      </c>
      <c r="G67" s="279">
        <v>263.11666666666667</v>
      </c>
      <c r="H67" s="279">
        <v>284.2166666666667</v>
      </c>
      <c r="I67" s="279">
        <v>289.73333333333335</v>
      </c>
      <c r="J67" s="279">
        <v>294.76666666666671</v>
      </c>
      <c r="K67" s="277">
        <v>284.7</v>
      </c>
      <c r="L67" s="277">
        <v>274.14999999999998</v>
      </c>
      <c r="M67" s="277">
        <v>14.652670000000001</v>
      </c>
    </row>
    <row r="68" spans="1:13">
      <c r="A68" s="301">
        <v>59</v>
      </c>
      <c r="B68" s="277" t="s">
        <v>235</v>
      </c>
      <c r="C68" s="277">
        <v>141.80000000000001</v>
      </c>
      <c r="D68" s="279">
        <v>141.70000000000002</v>
      </c>
      <c r="E68" s="279">
        <v>139.35000000000002</v>
      </c>
      <c r="F68" s="279">
        <v>136.9</v>
      </c>
      <c r="G68" s="279">
        <v>134.55000000000001</v>
      </c>
      <c r="H68" s="279">
        <v>144.15000000000003</v>
      </c>
      <c r="I68" s="279">
        <v>146.5</v>
      </c>
      <c r="J68" s="279">
        <v>148.95000000000005</v>
      </c>
      <c r="K68" s="277">
        <v>144.05000000000001</v>
      </c>
      <c r="L68" s="277">
        <v>139.25</v>
      </c>
      <c r="M68" s="277">
        <v>8.9263300000000001</v>
      </c>
    </row>
    <row r="69" spans="1:13">
      <c r="A69" s="301">
        <v>60</v>
      </c>
      <c r="B69" s="277" t="s">
        <v>87</v>
      </c>
      <c r="C69" s="277">
        <v>437.8</v>
      </c>
      <c r="D69" s="279">
        <v>439.83333333333331</v>
      </c>
      <c r="E69" s="279">
        <v>433.96666666666664</v>
      </c>
      <c r="F69" s="279">
        <v>430.13333333333333</v>
      </c>
      <c r="G69" s="279">
        <v>424.26666666666665</v>
      </c>
      <c r="H69" s="279">
        <v>443.66666666666663</v>
      </c>
      <c r="I69" s="279">
        <v>449.5333333333333</v>
      </c>
      <c r="J69" s="279">
        <v>453.36666666666662</v>
      </c>
      <c r="K69" s="277">
        <v>445.7</v>
      </c>
      <c r="L69" s="277">
        <v>436</v>
      </c>
      <c r="M69" s="277">
        <v>10.36021</v>
      </c>
    </row>
    <row r="70" spans="1:13">
      <c r="A70" s="301">
        <v>61</v>
      </c>
      <c r="B70" s="277" t="s">
        <v>88</v>
      </c>
      <c r="C70" s="277">
        <v>516.95000000000005</v>
      </c>
      <c r="D70" s="279">
        <v>513.9</v>
      </c>
      <c r="E70" s="279">
        <v>509.29999999999995</v>
      </c>
      <c r="F70" s="279">
        <v>501.65</v>
      </c>
      <c r="G70" s="279">
        <v>497.04999999999995</v>
      </c>
      <c r="H70" s="279">
        <v>521.54999999999995</v>
      </c>
      <c r="I70" s="279">
        <v>526.15000000000009</v>
      </c>
      <c r="J70" s="279">
        <v>533.79999999999995</v>
      </c>
      <c r="K70" s="277">
        <v>518.5</v>
      </c>
      <c r="L70" s="277">
        <v>506.25</v>
      </c>
      <c r="M70" s="277">
        <v>35.194470000000003</v>
      </c>
    </row>
    <row r="71" spans="1:13">
      <c r="A71" s="301">
        <v>62</v>
      </c>
      <c r="B71" s="277" t="s">
        <v>238</v>
      </c>
      <c r="C71" s="277">
        <v>802.2</v>
      </c>
      <c r="D71" s="279">
        <v>798.63333333333333</v>
      </c>
      <c r="E71" s="279">
        <v>787.56666666666661</v>
      </c>
      <c r="F71" s="279">
        <v>772.93333333333328</v>
      </c>
      <c r="G71" s="279">
        <v>761.86666666666656</v>
      </c>
      <c r="H71" s="279">
        <v>813.26666666666665</v>
      </c>
      <c r="I71" s="279">
        <v>824.33333333333348</v>
      </c>
      <c r="J71" s="279">
        <v>838.9666666666667</v>
      </c>
      <c r="K71" s="277">
        <v>809.7</v>
      </c>
      <c r="L71" s="277">
        <v>784</v>
      </c>
      <c r="M71" s="277">
        <v>1.9966999999999999</v>
      </c>
    </row>
    <row r="72" spans="1:13">
      <c r="A72" s="301">
        <v>63</v>
      </c>
      <c r="B72" s="277" t="s">
        <v>91</v>
      </c>
      <c r="C72" s="277">
        <v>3130.45</v>
      </c>
      <c r="D72" s="279">
        <v>3131.8166666666671</v>
      </c>
      <c r="E72" s="279">
        <v>3101.6333333333341</v>
      </c>
      <c r="F72" s="279">
        <v>3072.8166666666671</v>
      </c>
      <c r="G72" s="279">
        <v>3042.6333333333341</v>
      </c>
      <c r="H72" s="279">
        <v>3160.6333333333341</v>
      </c>
      <c r="I72" s="279">
        <v>3190.8166666666675</v>
      </c>
      <c r="J72" s="279">
        <v>3219.6333333333341</v>
      </c>
      <c r="K72" s="277">
        <v>3162</v>
      </c>
      <c r="L72" s="277">
        <v>3103</v>
      </c>
      <c r="M72" s="277">
        <v>7.92943</v>
      </c>
    </row>
    <row r="73" spans="1:13">
      <c r="A73" s="301">
        <v>64</v>
      </c>
      <c r="B73" s="277" t="s">
        <v>93</v>
      </c>
      <c r="C73" s="277">
        <v>159.1</v>
      </c>
      <c r="D73" s="279">
        <v>157.45000000000002</v>
      </c>
      <c r="E73" s="279">
        <v>155.00000000000003</v>
      </c>
      <c r="F73" s="279">
        <v>150.9</v>
      </c>
      <c r="G73" s="279">
        <v>148.45000000000002</v>
      </c>
      <c r="H73" s="279">
        <v>161.55000000000004</v>
      </c>
      <c r="I73" s="279">
        <v>164.00000000000003</v>
      </c>
      <c r="J73" s="279">
        <v>168.10000000000005</v>
      </c>
      <c r="K73" s="277">
        <v>159.9</v>
      </c>
      <c r="L73" s="277">
        <v>153.35</v>
      </c>
      <c r="M73" s="277">
        <v>101.59927999999999</v>
      </c>
    </row>
    <row r="74" spans="1:13">
      <c r="A74" s="301">
        <v>65</v>
      </c>
      <c r="B74" s="277" t="s">
        <v>231</v>
      </c>
      <c r="C74" s="277">
        <v>1974.55</v>
      </c>
      <c r="D74" s="279">
        <v>1985.2166666666665</v>
      </c>
      <c r="E74" s="279">
        <v>1955.583333333333</v>
      </c>
      <c r="F74" s="279">
        <v>1936.6166666666666</v>
      </c>
      <c r="G74" s="279">
        <v>1906.9833333333331</v>
      </c>
      <c r="H74" s="279">
        <v>2004.1833333333329</v>
      </c>
      <c r="I74" s="279">
        <v>2033.8166666666666</v>
      </c>
      <c r="J74" s="279">
        <v>2052.7833333333328</v>
      </c>
      <c r="K74" s="277">
        <v>2014.85</v>
      </c>
      <c r="L74" s="277">
        <v>1966.25</v>
      </c>
      <c r="M74" s="277">
        <v>9.7465600000000006</v>
      </c>
    </row>
    <row r="75" spans="1:13">
      <c r="A75" s="301">
        <v>66</v>
      </c>
      <c r="B75" s="277" t="s">
        <v>94</v>
      </c>
      <c r="C75" s="277">
        <v>5123</v>
      </c>
      <c r="D75" s="279">
        <v>5144.5333333333338</v>
      </c>
      <c r="E75" s="279">
        <v>5069.3166666666675</v>
      </c>
      <c r="F75" s="279">
        <v>5015.6333333333341</v>
      </c>
      <c r="G75" s="279">
        <v>4940.4166666666679</v>
      </c>
      <c r="H75" s="279">
        <v>5198.2166666666672</v>
      </c>
      <c r="I75" s="279">
        <v>5273.4333333333325</v>
      </c>
      <c r="J75" s="279">
        <v>5327.1166666666668</v>
      </c>
      <c r="K75" s="277">
        <v>5219.75</v>
      </c>
      <c r="L75" s="277">
        <v>5090.8500000000004</v>
      </c>
      <c r="M75" s="277">
        <v>18.646280000000001</v>
      </c>
    </row>
    <row r="76" spans="1:13">
      <c r="A76" s="301">
        <v>67</v>
      </c>
      <c r="B76" s="277" t="s">
        <v>239</v>
      </c>
      <c r="C76" s="277">
        <v>58.75</v>
      </c>
      <c r="D76" s="279">
        <v>59.016666666666673</v>
      </c>
      <c r="E76" s="279">
        <v>57.833333333333343</v>
      </c>
      <c r="F76" s="279">
        <v>56.916666666666671</v>
      </c>
      <c r="G76" s="279">
        <v>55.733333333333341</v>
      </c>
      <c r="H76" s="279">
        <v>59.933333333333344</v>
      </c>
      <c r="I76" s="279">
        <v>61.116666666666667</v>
      </c>
      <c r="J76" s="279">
        <v>62.033333333333346</v>
      </c>
      <c r="K76" s="277">
        <v>60.2</v>
      </c>
      <c r="L76" s="277">
        <v>58.1</v>
      </c>
      <c r="M76" s="277">
        <v>4.2625599999999997</v>
      </c>
    </row>
    <row r="77" spans="1:13">
      <c r="A77" s="301">
        <v>68</v>
      </c>
      <c r="B77" s="277" t="s">
        <v>95</v>
      </c>
      <c r="C77" s="277">
        <v>2253.9</v>
      </c>
      <c r="D77" s="279">
        <v>2236.9333333333334</v>
      </c>
      <c r="E77" s="279">
        <v>2206.9666666666667</v>
      </c>
      <c r="F77" s="279">
        <v>2160.0333333333333</v>
      </c>
      <c r="G77" s="279">
        <v>2130.0666666666666</v>
      </c>
      <c r="H77" s="279">
        <v>2283.8666666666668</v>
      </c>
      <c r="I77" s="279">
        <v>2313.8333333333339</v>
      </c>
      <c r="J77" s="279">
        <v>2360.7666666666669</v>
      </c>
      <c r="K77" s="277">
        <v>2266.9</v>
      </c>
      <c r="L77" s="277">
        <v>2190</v>
      </c>
      <c r="M77" s="277">
        <v>13.581</v>
      </c>
    </row>
    <row r="78" spans="1:13">
      <c r="A78" s="301">
        <v>69</v>
      </c>
      <c r="B78" s="277" t="s">
        <v>240</v>
      </c>
      <c r="C78" s="277">
        <v>347.4</v>
      </c>
      <c r="D78" s="279">
        <v>347.2833333333333</v>
      </c>
      <c r="E78" s="279">
        <v>343.66666666666663</v>
      </c>
      <c r="F78" s="279">
        <v>339.93333333333334</v>
      </c>
      <c r="G78" s="279">
        <v>336.31666666666666</v>
      </c>
      <c r="H78" s="279">
        <v>351.01666666666659</v>
      </c>
      <c r="I78" s="279">
        <v>354.63333333333327</v>
      </c>
      <c r="J78" s="279">
        <v>358.36666666666656</v>
      </c>
      <c r="K78" s="277">
        <v>350.9</v>
      </c>
      <c r="L78" s="277">
        <v>343.55</v>
      </c>
      <c r="M78" s="277">
        <v>2.3286899999999999</v>
      </c>
    </row>
    <row r="79" spans="1:13">
      <c r="A79" s="301">
        <v>70</v>
      </c>
      <c r="B79" s="277" t="s">
        <v>241</v>
      </c>
      <c r="C79" s="277">
        <v>1110.3</v>
      </c>
      <c r="D79" s="279">
        <v>1101.7666666666667</v>
      </c>
      <c r="E79" s="279">
        <v>1083.5333333333333</v>
      </c>
      <c r="F79" s="279">
        <v>1056.7666666666667</v>
      </c>
      <c r="G79" s="279">
        <v>1038.5333333333333</v>
      </c>
      <c r="H79" s="279">
        <v>1128.5333333333333</v>
      </c>
      <c r="I79" s="279">
        <v>1146.7666666666664</v>
      </c>
      <c r="J79" s="279">
        <v>1173.5333333333333</v>
      </c>
      <c r="K79" s="277">
        <v>1120</v>
      </c>
      <c r="L79" s="277">
        <v>1075</v>
      </c>
      <c r="M79" s="277">
        <v>1.1852799999999999</v>
      </c>
    </row>
    <row r="80" spans="1:13">
      <c r="A80" s="301">
        <v>71</v>
      </c>
      <c r="B80" s="277" t="s">
        <v>97</v>
      </c>
      <c r="C80" s="277">
        <v>1232.3499999999999</v>
      </c>
      <c r="D80" s="279">
        <v>1236.2666666666667</v>
      </c>
      <c r="E80" s="279">
        <v>1218.3333333333333</v>
      </c>
      <c r="F80" s="279">
        <v>1204.3166666666666</v>
      </c>
      <c r="G80" s="279">
        <v>1186.3833333333332</v>
      </c>
      <c r="H80" s="279">
        <v>1250.2833333333333</v>
      </c>
      <c r="I80" s="279">
        <v>1268.2166666666667</v>
      </c>
      <c r="J80" s="279">
        <v>1282.2333333333333</v>
      </c>
      <c r="K80" s="277">
        <v>1254.2</v>
      </c>
      <c r="L80" s="277">
        <v>1222.25</v>
      </c>
      <c r="M80" s="277">
        <v>8.5824400000000001</v>
      </c>
    </row>
    <row r="81" spans="1:13">
      <c r="A81" s="301">
        <v>72</v>
      </c>
      <c r="B81" s="277" t="s">
        <v>98</v>
      </c>
      <c r="C81" s="277">
        <v>160.80000000000001</v>
      </c>
      <c r="D81" s="279">
        <v>160.48333333333332</v>
      </c>
      <c r="E81" s="279">
        <v>159.36666666666665</v>
      </c>
      <c r="F81" s="279">
        <v>157.93333333333334</v>
      </c>
      <c r="G81" s="279">
        <v>156.81666666666666</v>
      </c>
      <c r="H81" s="279">
        <v>161.91666666666663</v>
      </c>
      <c r="I81" s="279">
        <v>163.0333333333333</v>
      </c>
      <c r="J81" s="279">
        <v>164.46666666666661</v>
      </c>
      <c r="K81" s="277">
        <v>161.6</v>
      </c>
      <c r="L81" s="277">
        <v>159.05000000000001</v>
      </c>
      <c r="M81" s="277">
        <v>18.482050000000001</v>
      </c>
    </row>
    <row r="82" spans="1:13">
      <c r="A82" s="301">
        <v>73</v>
      </c>
      <c r="B82" s="277" t="s">
        <v>99</v>
      </c>
      <c r="C82" s="277">
        <v>52.9</v>
      </c>
      <c r="D82" s="279">
        <v>52.5</v>
      </c>
      <c r="E82" s="279">
        <v>51.8</v>
      </c>
      <c r="F82" s="279">
        <v>50.699999999999996</v>
      </c>
      <c r="G82" s="279">
        <v>49.999999999999993</v>
      </c>
      <c r="H82" s="279">
        <v>53.6</v>
      </c>
      <c r="I82" s="279">
        <v>54.300000000000004</v>
      </c>
      <c r="J82" s="279">
        <v>55.400000000000006</v>
      </c>
      <c r="K82" s="277">
        <v>53.2</v>
      </c>
      <c r="L82" s="277">
        <v>51.4</v>
      </c>
      <c r="M82" s="277">
        <v>261.84035</v>
      </c>
    </row>
    <row r="83" spans="1:13">
      <c r="A83" s="301">
        <v>74</v>
      </c>
      <c r="B83" s="277" t="s">
        <v>370</v>
      </c>
      <c r="C83" s="277">
        <v>129.9</v>
      </c>
      <c r="D83" s="279">
        <v>131.15</v>
      </c>
      <c r="E83" s="279">
        <v>126.30000000000001</v>
      </c>
      <c r="F83" s="279">
        <v>122.7</v>
      </c>
      <c r="G83" s="279">
        <v>117.85000000000001</v>
      </c>
      <c r="H83" s="279">
        <v>134.75</v>
      </c>
      <c r="I83" s="279">
        <v>139.59999999999997</v>
      </c>
      <c r="J83" s="279">
        <v>143.20000000000002</v>
      </c>
      <c r="K83" s="277">
        <v>136</v>
      </c>
      <c r="L83" s="277">
        <v>127.55</v>
      </c>
      <c r="M83" s="277">
        <v>83.942899999999995</v>
      </c>
    </row>
    <row r="84" spans="1:13">
      <c r="A84" s="301">
        <v>75</v>
      </c>
      <c r="B84" s="277" t="s">
        <v>244</v>
      </c>
      <c r="C84" s="277">
        <v>75.25</v>
      </c>
      <c r="D84" s="279">
        <v>74.850000000000009</v>
      </c>
      <c r="E84" s="279">
        <v>73.40000000000002</v>
      </c>
      <c r="F84" s="279">
        <v>71.550000000000011</v>
      </c>
      <c r="G84" s="279">
        <v>70.100000000000023</v>
      </c>
      <c r="H84" s="279">
        <v>76.700000000000017</v>
      </c>
      <c r="I84" s="279">
        <v>78.150000000000006</v>
      </c>
      <c r="J84" s="279">
        <v>80.000000000000014</v>
      </c>
      <c r="K84" s="277">
        <v>76.3</v>
      </c>
      <c r="L84" s="277">
        <v>73</v>
      </c>
      <c r="M84" s="277">
        <v>31.174060000000001</v>
      </c>
    </row>
    <row r="85" spans="1:13">
      <c r="A85" s="301">
        <v>76</v>
      </c>
      <c r="B85" s="277" t="s">
        <v>100</v>
      </c>
      <c r="C85" s="277">
        <v>82.65</v>
      </c>
      <c r="D85" s="279">
        <v>82.266666666666666</v>
      </c>
      <c r="E85" s="279">
        <v>81.583333333333329</v>
      </c>
      <c r="F85" s="279">
        <v>80.516666666666666</v>
      </c>
      <c r="G85" s="279">
        <v>79.833333333333329</v>
      </c>
      <c r="H85" s="279">
        <v>83.333333333333329</v>
      </c>
      <c r="I85" s="279">
        <v>84.016666666666666</v>
      </c>
      <c r="J85" s="279">
        <v>85.083333333333329</v>
      </c>
      <c r="K85" s="277">
        <v>82.95</v>
      </c>
      <c r="L85" s="277">
        <v>81.2</v>
      </c>
      <c r="M85" s="277">
        <v>125.16630000000001</v>
      </c>
    </row>
    <row r="86" spans="1:13">
      <c r="A86" s="301">
        <v>77</v>
      </c>
      <c r="B86" s="277" t="s">
        <v>245</v>
      </c>
      <c r="C86" s="277">
        <v>121.65</v>
      </c>
      <c r="D86" s="279">
        <v>122.06666666666668</v>
      </c>
      <c r="E86" s="279">
        <v>120.73333333333335</v>
      </c>
      <c r="F86" s="279">
        <v>119.81666666666668</v>
      </c>
      <c r="G86" s="279">
        <v>118.48333333333335</v>
      </c>
      <c r="H86" s="279">
        <v>122.98333333333335</v>
      </c>
      <c r="I86" s="279">
        <v>124.31666666666669</v>
      </c>
      <c r="J86" s="279">
        <v>125.23333333333335</v>
      </c>
      <c r="K86" s="277">
        <v>123.4</v>
      </c>
      <c r="L86" s="277">
        <v>121.15</v>
      </c>
      <c r="M86" s="277">
        <v>0.96343999999999996</v>
      </c>
    </row>
    <row r="87" spans="1:13">
      <c r="A87" s="301">
        <v>78</v>
      </c>
      <c r="B87" s="277" t="s">
        <v>101</v>
      </c>
      <c r="C87" s="277">
        <v>486.4</v>
      </c>
      <c r="D87" s="279">
        <v>484.93333333333339</v>
      </c>
      <c r="E87" s="279">
        <v>473.06666666666678</v>
      </c>
      <c r="F87" s="279">
        <v>459.73333333333341</v>
      </c>
      <c r="G87" s="279">
        <v>447.86666666666679</v>
      </c>
      <c r="H87" s="279">
        <v>498.26666666666677</v>
      </c>
      <c r="I87" s="279">
        <v>510.13333333333333</v>
      </c>
      <c r="J87" s="279">
        <v>523.4666666666667</v>
      </c>
      <c r="K87" s="277">
        <v>496.8</v>
      </c>
      <c r="L87" s="277">
        <v>471.6</v>
      </c>
      <c r="M87" s="277">
        <v>37.278219999999997</v>
      </c>
    </row>
    <row r="88" spans="1:13">
      <c r="A88" s="301">
        <v>79</v>
      </c>
      <c r="B88" s="277" t="s">
        <v>103</v>
      </c>
      <c r="C88" s="277">
        <v>23.7</v>
      </c>
      <c r="D88" s="279">
        <v>23.733333333333334</v>
      </c>
      <c r="E88" s="279">
        <v>23.416666666666668</v>
      </c>
      <c r="F88" s="279">
        <v>23.133333333333333</v>
      </c>
      <c r="G88" s="279">
        <v>22.816666666666666</v>
      </c>
      <c r="H88" s="279">
        <v>24.016666666666669</v>
      </c>
      <c r="I88" s="279">
        <v>24.333333333333332</v>
      </c>
      <c r="J88" s="279">
        <v>24.616666666666671</v>
      </c>
      <c r="K88" s="277">
        <v>24.05</v>
      </c>
      <c r="L88" s="277">
        <v>23.45</v>
      </c>
      <c r="M88" s="277">
        <v>76.942580000000007</v>
      </c>
    </row>
    <row r="89" spans="1:13">
      <c r="A89" s="301">
        <v>80</v>
      </c>
      <c r="B89" s="277" t="s">
        <v>246</v>
      </c>
      <c r="C89" s="277">
        <v>532.5</v>
      </c>
      <c r="D89" s="279">
        <v>531.68333333333339</v>
      </c>
      <c r="E89" s="279">
        <v>524.41666666666674</v>
      </c>
      <c r="F89" s="279">
        <v>516.33333333333337</v>
      </c>
      <c r="G89" s="279">
        <v>509.06666666666672</v>
      </c>
      <c r="H89" s="279">
        <v>539.76666666666677</v>
      </c>
      <c r="I89" s="279">
        <v>547.03333333333342</v>
      </c>
      <c r="J89" s="279">
        <v>555.11666666666679</v>
      </c>
      <c r="K89" s="277">
        <v>538.95000000000005</v>
      </c>
      <c r="L89" s="277">
        <v>523.6</v>
      </c>
      <c r="M89" s="277">
        <v>1.13628</v>
      </c>
    </row>
    <row r="90" spans="1:13">
      <c r="A90" s="301">
        <v>81</v>
      </c>
      <c r="B90" s="277" t="s">
        <v>104</v>
      </c>
      <c r="C90" s="277">
        <v>699.8</v>
      </c>
      <c r="D90" s="279">
        <v>705.58333333333337</v>
      </c>
      <c r="E90" s="279">
        <v>691.2166666666667</v>
      </c>
      <c r="F90" s="279">
        <v>682.63333333333333</v>
      </c>
      <c r="G90" s="279">
        <v>668.26666666666665</v>
      </c>
      <c r="H90" s="279">
        <v>714.16666666666674</v>
      </c>
      <c r="I90" s="279">
        <v>728.5333333333333</v>
      </c>
      <c r="J90" s="279">
        <v>737.11666666666679</v>
      </c>
      <c r="K90" s="277">
        <v>719.95</v>
      </c>
      <c r="L90" s="277">
        <v>697</v>
      </c>
      <c r="M90" s="277">
        <v>29.127410000000001</v>
      </c>
    </row>
    <row r="91" spans="1:13">
      <c r="A91" s="301">
        <v>82</v>
      </c>
      <c r="B91" s="277" t="s">
        <v>247</v>
      </c>
      <c r="C91" s="277">
        <v>379.05</v>
      </c>
      <c r="D91" s="279">
        <v>381.76666666666665</v>
      </c>
      <c r="E91" s="279">
        <v>374.2833333333333</v>
      </c>
      <c r="F91" s="279">
        <v>369.51666666666665</v>
      </c>
      <c r="G91" s="279">
        <v>362.0333333333333</v>
      </c>
      <c r="H91" s="279">
        <v>386.5333333333333</v>
      </c>
      <c r="I91" s="279">
        <v>394.01666666666665</v>
      </c>
      <c r="J91" s="279">
        <v>398.7833333333333</v>
      </c>
      <c r="K91" s="277">
        <v>389.25</v>
      </c>
      <c r="L91" s="277">
        <v>377</v>
      </c>
      <c r="M91" s="277">
        <v>1.1358299999999999</v>
      </c>
    </row>
    <row r="92" spans="1:13">
      <c r="A92" s="301">
        <v>83</v>
      </c>
      <c r="B92" s="277" t="s">
        <v>248</v>
      </c>
      <c r="C92" s="277">
        <v>873.6</v>
      </c>
      <c r="D92" s="279">
        <v>874.94999999999993</v>
      </c>
      <c r="E92" s="279">
        <v>861.89999999999986</v>
      </c>
      <c r="F92" s="279">
        <v>850.19999999999993</v>
      </c>
      <c r="G92" s="279">
        <v>837.14999999999986</v>
      </c>
      <c r="H92" s="279">
        <v>886.64999999999986</v>
      </c>
      <c r="I92" s="279">
        <v>899.69999999999982</v>
      </c>
      <c r="J92" s="279">
        <v>911.39999999999986</v>
      </c>
      <c r="K92" s="277">
        <v>888</v>
      </c>
      <c r="L92" s="277">
        <v>863.25</v>
      </c>
      <c r="M92" s="277">
        <v>5.06426</v>
      </c>
    </row>
    <row r="93" spans="1:13">
      <c r="A93" s="301">
        <v>84</v>
      </c>
      <c r="B93" s="277" t="s">
        <v>105</v>
      </c>
      <c r="C93" s="277">
        <v>763.6</v>
      </c>
      <c r="D93" s="279">
        <v>755.01666666666677</v>
      </c>
      <c r="E93" s="279">
        <v>742.03333333333353</v>
      </c>
      <c r="F93" s="279">
        <v>720.46666666666681</v>
      </c>
      <c r="G93" s="279">
        <v>707.48333333333358</v>
      </c>
      <c r="H93" s="279">
        <v>776.58333333333348</v>
      </c>
      <c r="I93" s="279">
        <v>789.56666666666683</v>
      </c>
      <c r="J93" s="279">
        <v>811.13333333333344</v>
      </c>
      <c r="K93" s="277">
        <v>768</v>
      </c>
      <c r="L93" s="277">
        <v>733.45</v>
      </c>
      <c r="M93" s="277">
        <v>24.060379999999999</v>
      </c>
    </row>
    <row r="94" spans="1:13">
      <c r="A94" s="301">
        <v>85</v>
      </c>
      <c r="B94" s="277" t="s">
        <v>250</v>
      </c>
      <c r="C94" s="277">
        <v>179.25</v>
      </c>
      <c r="D94" s="279">
        <v>180.96666666666667</v>
      </c>
      <c r="E94" s="279">
        <v>175.68333333333334</v>
      </c>
      <c r="F94" s="279">
        <v>172.11666666666667</v>
      </c>
      <c r="G94" s="279">
        <v>166.83333333333334</v>
      </c>
      <c r="H94" s="279">
        <v>184.53333333333333</v>
      </c>
      <c r="I94" s="279">
        <v>189.81666666666669</v>
      </c>
      <c r="J94" s="279">
        <v>193.38333333333333</v>
      </c>
      <c r="K94" s="277">
        <v>186.25</v>
      </c>
      <c r="L94" s="277">
        <v>177.4</v>
      </c>
      <c r="M94" s="277">
        <v>10.35351</v>
      </c>
    </row>
    <row r="95" spans="1:13">
      <c r="A95" s="301">
        <v>86</v>
      </c>
      <c r="B95" s="277" t="s">
        <v>386</v>
      </c>
      <c r="C95" s="277">
        <v>296.2</v>
      </c>
      <c r="D95" s="279">
        <v>292.98333333333335</v>
      </c>
      <c r="E95" s="279">
        <v>285.9666666666667</v>
      </c>
      <c r="F95" s="279">
        <v>275.73333333333335</v>
      </c>
      <c r="G95" s="279">
        <v>268.7166666666667</v>
      </c>
      <c r="H95" s="279">
        <v>303.2166666666667</v>
      </c>
      <c r="I95" s="279">
        <v>310.23333333333335</v>
      </c>
      <c r="J95" s="279">
        <v>320.4666666666667</v>
      </c>
      <c r="K95" s="277">
        <v>300</v>
      </c>
      <c r="L95" s="277">
        <v>282.75</v>
      </c>
      <c r="M95" s="277">
        <v>10.6691</v>
      </c>
    </row>
    <row r="96" spans="1:13">
      <c r="A96" s="301">
        <v>87</v>
      </c>
      <c r="B96" s="277" t="s">
        <v>106</v>
      </c>
      <c r="C96" s="277">
        <v>697.45</v>
      </c>
      <c r="D96" s="279">
        <v>699.1</v>
      </c>
      <c r="E96" s="279">
        <v>692.45</v>
      </c>
      <c r="F96" s="279">
        <v>687.45</v>
      </c>
      <c r="G96" s="279">
        <v>680.80000000000007</v>
      </c>
      <c r="H96" s="279">
        <v>704.1</v>
      </c>
      <c r="I96" s="279">
        <v>710.74999999999989</v>
      </c>
      <c r="J96" s="279">
        <v>715.75</v>
      </c>
      <c r="K96" s="277">
        <v>705.75</v>
      </c>
      <c r="L96" s="277">
        <v>694.1</v>
      </c>
      <c r="M96" s="277">
        <v>23.69547</v>
      </c>
    </row>
    <row r="97" spans="1:13">
      <c r="A97" s="301">
        <v>88</v>
      </c>
      <c r="B97" s="277" t="s">
        <v>108</v>
      </c>
      <c r="C97" s="277">
        <v>890.45</v>
      </c>
      <c r="D97" s="279">
        <v>894.38333333333333</v>
      </c>
      <c r="E97" s="279">
        <v>878.06666666666661</v>
      </c>
      <c r="F97" s="279">
        <v>865.68333333333328</v>
      </c>
      <c r="G97" s="279">
        <v>849.36666666666656</v>
      </c>
      <c r="H97" s="279">
        <v>906.76666666666665</v>
      </c>
      <c r="I97" s="279">
        <v>923.08333333333348</v>
      </c>
      <c r="J97" s="279">
        <v>935.4666666666667</v>
      </c>
      <c r="K97" s="277">
        <v>910.7</v>
      </c>
      <c r="L97" s="277">
        <v>882</v>
      </c>
      <c r="M97" s="277">
        <v>154.41222999999999</v>
      </c>
    </row>
    <row r="98" spans="1:13">
      <c r="A98" s="301">
        <v>89</v>
      </c>
      <c r="B98" s="277" t="s">
        <v>109</v>
      </c>
      <c r="C98" s="277">
        <v>1979.85</v>
      </c>
      <c r="D98" s="279">
        <v>1962.6333333333332</v>
      </c>
      <c r="E98" s="279">
        <v>1936.2666666666664</v>
      </c>
      <c r="F98" s="279">
        <v>1892.6833333333332</v>
      </c>
      <c r="G98" s="279">
        <v>1866.3166666666664</v>
      </c>
      <c r="H98" s="279">
        <v>2006.2166666666665</v>
      </c>
      <c r="I98" s="279">
        <v>2032.5833333333333</v>
      </c>
      <c r="J98" s="279">
        <v>2076.1666666666665</v>
      </c>
      <c r="K98" s="277">
        <v>1989</v>
      </c>
      <c r="L98" s="277">
        <v>1919.05</v>
      </c>
      <c r="M98" s="277">
        <v>31.082180000000001</v>
      </c>
    </row>
    <row r="99" spans="1:13">
      <c r="A99" s="301">
        <v>90</v>
      </c>
      <c r="B99" s="277" t="s">
        <v>252</v>
      </c>
      <c r="C99" s="277">
        <v>2324.1</v>
      </c>
      <c r="D99" s="279">
        <v>2307.7166666666667</v>
      </c>
      <c r="E99" s="279">
        <v>2282.4333333333334</v>
      </c>
      <c r="F99" s="279">
        <v>2240.7666666666669</v>
      </c>
      <c r="G99" s="279">
        <v>2215.4833333333336</v>
      </c>
      <c r="H99" s="279">
        <v>2349.3833333333332</v>
      </c>
      <c r="I99" s="279">
        <v>2374.666666666667</v>
      </c>
      <c r="J99" s="279">
        <v>2416.333333333333</v>
      </c>
      <c r="K99" s="277">
        <v>2333</v>
      </c>
      <c r="L99" s="277">
        <v>2266.0500000000002</v>
      </c>
      <c r="M99" s="277">
        <v>3.2742</v>
      </c>
    </row>
    <row r="100" spans="1:13">
      <c r="A100" s="301">
        <v>91</v>
      </c>
      <c r="B100" s="277" t="s">
        <v>110</v>
      </c>
      <c r="C100" s="277">
        <v>1211.5</v>
      </c>
      <c r="D100" s="279">
        <v>1200.4333333333334</v>
      </c>
      <c r="E100" s="279">
        <v>1186.5666666666668</v>
      </c>
      <c r="F100" s="279">
        <v>1161.6333333333334</v>
      </c>
      <c r="G100" s="279">
        <v>1147.7666666666669</v>
      </c>
      <c r="H100" s="279">
        <v>1225.3666666666668</v>
      </c>
      <c r="I100" s="279">
        <v>1239.2333333333336</v>
      </c>
      <c r="J100" s="279">
        <v>1264.1666666666667</v>
      </c>
      <c r="K100" s="277">
        <v>1214.3</v>
      </c>
      <c r="L100" s="277">
        <v>1175.5</v>
      </c>
      <c r="M100" s="277">
        <v>112.91473000000001</v>
      </c>
    </row>
    <row r="101" spans="1:13">
      <c r="A101" s="301">
        <v>92</v>
      </c>
      <c r="B101" s="277" t="s">
        <v>253</v>
      </c>
      <c r="C101" s="277">
        <v>572.35</v>
      </c>
      <c r="D101" s="279">
        <v>568.38333333333333</v>
      </c>
      <c r="E101" s="279">
        <v>561.9666666666667</v>
      </c>
      <c r="F101" s="279">
        <v>551.58333333333337</v>
      </c>
      <c r="G101" s="279">
        <v>545.16666666666674</v>
      </c>
      <c r="H101" s="279">
        <v>578.76666666666665</v>
      </c>
      <c r="I101" s="279">
        <v>585.18333333333339</v>
      </c>
      <c r="J101" s="279">
        <v>595.56666666666661</v>
      </c>
      <c r="K101" s="277">
        <v>574.79999999999995</v>
      </c>
      <c r="L101" s="277">
        <v>558</v>
      </c>
      <c r="M101" s="277">
        <v>39.584739999999996</v>
      </c>
    </row>
    <row r="102" spans="1:13">
      <c r="A102" s="301">
        <v>93</v>
      </c>
      <c r="B102" s="277" t="s">
        <v>111</v>
      </c>
      <c r="C102" s="277">
        <v>3310.8</v>
      </c>
      <c r="D102" s="279">
        <v>3304.5833333333335</v>
      </c>
      <c r="E102" s="279">
        <v>3276.2166666666672</v>
      </c>
      <c r="F102" s="279">
        <v>3241.6333333333337</v>
      </c>
      <c r="G102" s="279">
        <v>3213.2666666666673</v>
      </c>
      <c r="H102" s="279">
        <v>3339.166666666667</v>
      </c>
      <c r="I102" s="279">
        <v>3367.5333333333328</v>
      </c>
      <c r="J102" s="279">
        <v>3402.1166666666668</v>
      </c>
      <c r="K102" s="277">
        <v>3332.95</v>
      </c>
      <c r="L102" s="277">
        <v>3270</v>
      </c>
      <c r="M102" s="277">
        <v>11.88612</v>
      </c>
    </row>
    <row r="103" spans="1:13">
      <c r="A103" s="301">
        <v>94</v>
      </c>
      <c r="B103" s="277" t="s">
        <v>112</v>
      </c>
      <c r="C103" s="277">
        <v>467.05</v>
      </c>
      <c r="D103" s="279">
        <v>467.08333333333331</v>
      </c>
      <c r="E103" s="279">
        <v>466.56666666666661</v>
      </c>
      <c r="F103" s="279">
        <v>466.08333333333331</v>
      </c>
      <c r="G103" s="279">
        <v>465.56666666666661</v>
      </c>
      <c r="H103" s="279">
        <v>467.56666666666661</v>
      </c>
      <c r="I103" s="279">
        <v>468.08333333333337</v>
      </c>
      <c r="J103" s="279">
        <v>468.56666666666661</v>
      </c>
      <c r="K103" s="277">
        <v>467.6</v>
      </c>
      <c r="L103" s="277">
        <v>466.6</v>
      </c>
      <c r="M103" s="277">
        <v>1.3358300000000001</v>
      </c>
    </row>
    <row r="104" spans="1:13">
      <c r="A104" s="301">
        <v>95</v>
      </c>
      <c r="B104" s="277" t="s">
        <v>114</v>
      </c>
      <c r="C104" s="277">
        <v>174.2</v>
      </c>
      <c r="D104" s="279">
        <v>173.41666666666666</v>
      </c>
      <c r="E104" s="279">
        <v>171.83333333333331</v>
      </c>
      <c r="F104" s="279">
        <v>169.46666666666667</v>
      </c>
      <c r="G104" s="279">
        <v>167.88333333333333</v>
      </c>
      <c r="H104" s="279">
        <v>175.7833333333333</v>
      </c>
      <c r="I104" s="279">
        <v>177.36666666666662</v>
      </c>
      <c r="J104" s="279">
        <v>179.73333333333329</v>
      </c>
      <c r="K104" s="277">
        <v>175</v>
      </c>
      <c r="L104" s="277">
        <v>171.05</v>
      </c>
      <c r="M104" s="277">
        <v>107.04122</v>
      </c>
    </row>
    <row r="105" spans="1:13">
      <c r="A105" s="301">
        <v>96</v>
      </c>
      <c r="B105" s="277" t="s">
        <v>115</v>
      </c>
      <c r="C105" s="277">
        <v>168.6</v>
      </c>
      <c r="D105" s="279">
        <v>168.06666666666666</v>
      </c>
      <c r="E105" s="279">
        <v>165.73333333333332</v>
      </c>
      <c r="F105" s="279">
        <v>162.86666666666665</v>
      </c>
      <c r="G105" s="279">
        <v>160.5333333333333</v>
      </c>
      <c r="H105" s="279">
        <v>170.93333333333334</v>
      </c>
      <c r="I105" s="279">
        <v>173.26666666666671</v>
      </c>
      <c r="J105" s="279">
        <v>176.13333333333335</v>
      </c>
      <c r="K105" s="277">
        <v>170.4</v>
      </c>
      <c r="L105" s="277">
        <v>165.2</v>
      </c>
      <c r="M105" s="277">
        <v>65.325659999999999</v>
      </c>
    </row>
    <row r="106" spans="1:13">
      <c r="A106" s="301">
        <v>97</v>
      </c>
      <c r="B106" s="277" t="s">
        <v>116</v>
      </c>
      <c r="C106" s="277">
        <v>2158.15</v>
      </c>
      <c r="D106" s="279">
        <v>2151.3833333333332</v>
      </c>
      <c r="E106" s="279">
        <v>2137.7666666666664</v>
      </c>
      <c r="F106" s="279">
        <v>2117.3833333333332</v>
      </c>
      <c r="G106" s="279">
        <v>2103.7666666666664</v>
      </c>
      <c r="H106" s="279">
        <v>2171.7666666666664</v>
      </c>
      <c r="I106" s="279">
        <v>2185.3833333333332</v>
      </c>
      <c r="J106" s="279">
        <v>2205.7666666666664</v>
      </c>
      <c r="K106" s="277">
        <v>2165</v>
      </c>
      <c r="L106" s="277">
        <v>2131</v>
      </c>
      <c r="M106" s="277">
        <v>21.230329999999999</v>
      </c>
    </row>
    <row r="107" spans="1:13">
      <c r="A107" s="301">
        <v>98</v>
      </c>
      <c r="B107" s="277" t="s">
        <v>254</v>
      </c>
      <c r="C107" s="277">
        <v>213.1</v>
      </c>
      <c r="D107" s="279">
        <v>210.75</v>
      </c>
      <c r="E107" s="279">
        <v>205.35</v>
      </c>
      <c r="F107" s="279">
        <v>197.6</v>
      </c>
      <c r="G107" s="279">
        <v>192.2</v>
      </c>
      <c r="H107" s="279">
        <v>218.5</v>
      </c>
      <c r="I107" s="279">
        <v>223.89999999999998</v>
      </c>
      <c r="J107" s="279">
        <v>231.65</v>
      </c>
      <c r="K107" s="277">
        <v>216.15</v>
      </c>
      <c r="L107" s="277">
        <v>203</v>
      </c>
      <c r="M107" s="277">
        <v>15.636889999999999</v>
      </c>
    </row>
    <row r="108" spans="1:13">
      <c r="A108" s="301">
        <v>99</v>
      </c>
      <c r="B108" s="277" t="s">
        <v>255</v>
      </c>
      <c r="C108" s="277">
        <v>31.9</v>
      </c>
      <c r="D108" s="279">
        <v>32.083333333333329</v>
      </c>
      <c r="E108" s="279">
        <v>31.61666666666666</v>
      </c>
      <c r="F108" s="279">
        <v>31.333333333333332</v>
      </c>
      <c r="G108" s="279">
        <v>30.866666666666664</v>
      </c>
      <c r="H108" s="279">
        <v>32.36666666666666</v>
      </c>
      <c r="I108" s="279">
        <v>32.833333333333329</v>
      </c>
      <c r="J108" s="279">
        <v>33.116666666666653</v>
      </c>
      <c r="K108" s="277">
        <v>32.549999999999997</v>
      </c>
      <c r="L108" s="277">
        <v>31.8</v>
      </c>
      <c r="M108" s="277">
        <v>4.5528000000000004</v>
      </c>
    </row>
    <row r="109" spans="1:13">
      <c r="A109" s="301">
        <v>100</v>
      </c>
      <c r="B109" s="277" t="s">
        <v>117</v>
      </c>
      <c r="C109" s="277">
        <v>155.30000000000001</v>
      </c>
      <c r="D109" s="279">
        <v>152.18333333333334</v>
      </c>
      <c r="E109" s="279">
        <v>147.61666666666667</v>
      </c>
      <c r="F109" s="279">
        <v>139.93333333333334</v>
      </c>
      <c r="G109" s="279">
        <v>135.36666666666667</v>
      </c>
      <c r="H109" s="279">
        <v>159.86666666666667</v>
      </c>
      <c r="I109" s="279">
        <v>164.43333333333334</v>
      </c>
      <c r="J109" s="279">
        <v>172.11666666666667</v>
      </c>
      <c r="K109" s="277">
        <v>156.75</v>
      </c>
      <c r="L109" s="277">
        <v>144.5</v>
      </c>
      <c r="M109" s="277">
        <v>289.06137999999999</v>
      </c>
    </row>
    <row r="110" spans="1:13">
      <c r="A110" s="301">
        <v>101</v>
      </c>
      <c r="B110" s="277" t="s">
        <v>258</v>
      </c>
      <c r="C110" s="277">
        <v>237.55</v>
      </c>
      <c r="D110" s="279">
        <v>233.06666666666669</v>
      </c>
      <c r="E110" s="279">
        <v>226.13333333333338</v>
      </c>
      <c r="F110" s="279">
        <v>214.7166666666667</v>
      </c>
      <c r="G110" s="279">
        <v>207.78333333333339</v>
      </c>
      <c r="H110" s="279">
        <v>244.48333333333338</v>
      </c>
      <c r="I110" s="279">
        <v>251.41666666666671</v>
      </c>
      <c r="J110" s="279">
        <v>262.83333333333337</v>
      </c>
      <c r="K110" s="277">
        <v>240</v>
      </c>
      <c r="L110" s="277">
        <v>221.65</v>
      </c>
      <c r="M110" s="277">
        <v>6.5017199999999997</v>
      </c>
    </row>
    <row r="111" spans="1:13">
      <c r="A111" s="301">
        <v>102</v>
      </c>
      <c r="B111" s="277" t="s">
        <v>118</v>
      </c>
      <c r="C111" s="277">
        <v>406.8</v>
      </c>
      <c r="D111" s="279">
        <v>401.68333333333334</v>
      </c>
      <c r="E111" s="279">
        <v>394.11666666666667</v>
      </c>
      <c r="F111" s="279">
        <v>381.43333333333334</v>
      </c>
      <c r="G111" s="279">
        <v>373.86666666666667</v>
      </c>
      <c r="H111" s="279">
        <v>414.36666666666667</v>
      </c>
      <c r="I111" s="279">
        <v>421.93333333333339</v>
      </c>
      <c r="J111" s="279">
        <v>434.61666666666667</v>
      </c>
      <c r="K111" s="277">
        <v>409.25</v>
      </c>
      <c r="L111" s="277">
        <v>389</v>
      </c>
      <c r="M111" s="277">
        <v>233.68688</v>
      </c>
    </row>
    <row r="112" spans="1:13">
      <c r="A112" s="301">
        <v>103</v>
      </c>
      <c r="B112" s="277" t="s">
        <v>256</v>
      </c>
      <c r="C112" s="277">
        <v>1247.25</v>
      </c>
      <c r="D112" s="279">
        <v>1233.3999999999999</v>
      </c>
      <c r="E112" s="279">
        <v>1216.8499999999997</v>
      </c>
      <c r="F112" s="279">
        <v>1186.4499999999998</v>
      </c>
      <c r="G112" s="279">
        <v>1169.8999999999996</v>
      </c>
      <c r="H112" s="279">
        <v>1263.7999999999997</v>
      </c>
      <c r="I112" s="279">
        <v>1280.3499999999999</v>
      </c>
      <c r="J112" s="279">
        <v>1310.7499999999998</v>
      </c>
      <c r="K112" s="277">
        <v>1249.95</v>
      </c>
      <c r="L112" s="277">
        <v>1203</v>
      </c>
      <c r="M112" s="277">
        <v>5.3052200000000003</v>
      </c>
    </row>
    <row r="113" spans="1:13">
      <c r="A113" s="301">
        <v>104</v>
      </c>
      <c r="B113" s="277" t="s">
        <v>119</v>
      </c>
      <c r="C113" s="277">
        <v>425.15</v>
      </c>
      <c r="D113" s="279">
        <v>418.7</v>
      </c>
      <c r="E113" s="279">
        <v>410.9</v>
      </c>
      <c r="F113" s="279">
        <v>396.65</v>
      </c>
      <c r="G113" s="279">
        <v>388.84999999999997</v>
      </c>
      <c r="H113" s="279">
        <v>432.95</v>
      </c>
      <c r="I113" s="279">
        <v>440.75000000000006</v>
      </c>
      <c r="J113" s="279">
        <v>455</v>
      </c>
      <c r="K113" s="277">
        <v>426.5</v>
      </c>
      <c r="L113" s="277">
        <v>404.45</v>
      </c>
      <c r="M113" s="277">
        <v>30.848859999999998</v>
      </c>
    </row>
    <row r="114" spans="1:13">
      <c r="A114" s="301">
        <v>105</v>
      </c>
      <c r="B114" s="277" t="s">
        <v>257</v>
      </c>
      <c r="C114" s="277">
        <v>34.4</v>
      </c>
      <c r="D114" s="279">
        <v>34.35</v>
      </c>
      <c r="E114" s="279">
        <v>33.6</v>
      </c>
      <c r="F114" s="279">
        <v>32.799999999999997</v>
      </c>
      <c r="G114" s="279">
        <v>32.049999999999997</v>
      </c>
      <c r="H114" s="279">
        <v>35.150000000000006</v>
      </c>
      <c r="I114" s="279">
        <v>35.900000000000006</v>
      </c>
      <c r="J114" s="279">
        <v>36.70000000000001</v>
      </c>
      <c r="K114" s="277">
        <v>35.1</v>
      </c>
      <c r="L114" s="277">
        <v>33.549999999999997</v>
      </c>
      <c r="M114" s="277">
        <v>6.6092700000000004</v>
      </c>
    </row>
    <row r="115" spans="1:13">
      <c r="A115" s="301">
        <v>106</v>
      </c>
      <c r="B115" s="277" t="s">
        <v>120</v>
      </c>
      <c r="C115" s="277">
        <v>8.4</v>
      </c>
      <c r="D115" s="279">
        <v>8.4166666666666661</v>
      </c>
      <c r="E115" s="279">
        <v>8.1833333333333318</v>
      </c>
      <c r="F115" s="279">
        <v>7.966666666666665</v>
      </c>
      <c r="G115" s="279">
        <v>7.7333333333333307</v>
      </c>
      <c r="H115" s="279">
        <v>8.6333333333333329</v>
      </c>
      <c r="I115" s="279">
        <v>8.8666666666666671</v>
      </c>
      <c r="J115" s="279">
        <v>9.0833333333333339</v>
      </c>
      <c r="K115" s="277">
        <v>8.65</v>
      </c>
      <c r="L115" s="277">
        <v>8.1999999999999993</v>
      </c>
      <c r="M115" s="277">
        <v>1588.8856499999999</v>
      </c>
    </row>
    <row r="116" spans="1:13">
      <c r="A116" s="301">
        <v>107</v>
      </c>
      <c r="B116" s="277" t="s">
        <v>121</v>
      </c>
      <c r="C116" s="277">
        <v>31.25</v>
      </c>
      <c r="D116" s="279">
        <v>31.016666666666666</v>
      </c>
      <c r="E116" s="279">
        <v>30.633333333333333</v>
      </c>
      <c r="F116" s="279">
        <v>30.016666666666666</v>
      </c>
      <c r="G116" s="279">
        <v>29.633333333333333</v>
      </c>
      <c r="H116" s="279">
        <v>31.633333333333333</v>
      </c>
      <c r="I116" s="279">
        <v>32.016666666666666</v>
      </c>
      <c r="J116" s="279">
        <v>32.633333333333333</v>
      </c>
      <c r="K116" s="277">
        <v>31.4</v>
      </c>
      <c r="L116" s="277">
        <v>30.4</v>
      </c>
      <c r="M116" s="277">
        <v>197.95018999999999</v>
      </c>
    </row>
    <row r="117" spans="1:13">
      <c r="A117" s="301">
        <v>108</v>
      </c>
      <c r="B117" s="277" t="s">
        <v>122</v>
      </c>
      <c r="C117" s="277">
        <v>373.1</v>
      </c>
      <c r="D117" s="279">
        <v>370.4666666666667</v>
      </c>
      <c r="E117" s="279">
        <v>366.93333333333339</v>
      </c>
      <c r="F117" s="279">
        <v>360.76666666666671</v>
      </c>
      <c r="G117" s="279">
        <v>357.23333333333341</v>
      </c>
      <c r="H117" s="279">
        <v>376.63333333333338</v>
      </c>
      <c r="I117" s="279">
        <v>380.16666666666669</v>
      </c>
      <c r="J117" s="279">
        <v>386.33333333333337</v>
      </c>
      <c r="K117" s="277">
        <v>374</v>
      </c>
      <c r="L117" s="277">
        <v>364.3</v>
      </c>
      <c r="M117" s="277">
        <v>22.023879999999998</v>
      </c>
    </row>
    <row r="118" spans="1:13">
      <c r="A118" s="301">
        <v>109</v>
      </c>
      <c r="B118" s="277" t="s">
        <v>260</v>
      </c>
      <c r="C118" s="277">
        <v>96</v>
      </c>
      <c r="D118" s="279">
        <v>95.483333333333334</v>
      </c>
      <c r="E118" s="279">
        <v>94.016666666666666</v>
      </c>
      <c r="F118" s="279">
        <v>92.033333333333331</v>
      </c>
      <c r="G118" s="279">
        <v>90.566666666666663</v>
      </c>
      <c r="H118" s="279">
        <v>97.466666666666669</v>
      </c>
      <c r="I118" s="279">
        <v>98.933333333333337</v>
      </c>
      <c r="J118" s="279">
        <v>100.91666666666667</v>
      </c>
      <c r="K118" s="277">
        <v>96.95</v>
      </c>
      <c r="L118" s="277">
        <v>93.5</v>
      </c>
      <c r="M118" s="277">
        <v>23.900130000000001</v>
      </c>
    </row>
    <row r="119" spans="1:13">
      <c r="A119" s="301">
        <v>110</v>
      </c>
      <c r="B119" s="277" t="s">
        <v>123</v>
      </c>
      <c r="C119" s="277">
        <v>1342.6</v>
      </c>
      <c r="D119" s="279">
        <v>1347.6166666666666</v>
      </c>
      <c r="E119" s="279">
        <v>1317.2333333333331</v>
      </c>
      <c r="F119" s="279">
        <v>1291.8666666666666</v>
      </c>
      <c r="G119" s="279">
        <v>1261.4833333333331</v>
      </c>
      <c r="H119" s="279">
        <v>1372.9833333333331</v>
      </c>
      <c r="I119" s="279">
        <v>1403.3666666666668</v>
      </c>
      <c r="J119" s="279">
        <v>1428.7333333333331</v>
      </c>
      <c r="K119" s="277">
        <v>1378</v>
      </c>
      <c r="L119" s="277">
        <v>1322.25</v>
      </c>
      <c r="M119" s="277">
        <v>14.275460000000001</v>
      </c>
    </row>
    <row r="120" spans="1:13">
      <c r="A120" s="301">
        <v>111</v>
      </c>
      <c r="B120" s="277" t="s">
        <v>124</v>
      </c>
      <c r="C120" s="277">
        <v>622.65</v>
      </c>
      <c r="D120" s="279">
        <v>615.5333333333333</v>
      </c>
      <c r="E120" s="279">
        <v>604.61666666666656</v>
      </c>
      <c r="F120" s="279">
        <v>586.58333333333326</v>
      </c>
      <c r="G120" s="279">
        <v>575.66666666666652</v>
      </c>
      <c r="H120" s="279">
        <v>633.56666666666661</v>
      </c>
      <c r="I120" s="279">
        <v>644.48333333333335</v>
      </c>
      <c r="J120" s="279">
        <v>662.51666666666665</v>
      </c>
      <c r="K120" s="277">
        <v>626.45000000000005</v>
      </c>
      <c r="L120" s="277">
        <v>597.5</v>
      </c>
      <c r="M120" s="277">
        <v>146.24575999999999</v>
      </c>
    </row>
    <row r="121" spans="1:13">
      <c r="A121" s="301">
        <v>112</v>
      </c>
      <c r="B121" s="277" t="s">
        <v>125</v>
      </c>
      <c r="C121" s="277">
        <v>189.55</v>
      </c>
      <c r="D121" s="279">
        <v>187.83333333333334</v>
      </c>
      <c r="E121" s="279">
        <v>183.66666666666669</v>
      </c>
      <c r="F121" s="279">
        <v>177.78333333333333</v>
      </c>
      <c r="G121" s="279">
        <v>173.61666666666667</v>
      </c>
      <c r="H121" s="279">
        <v>193.7166666666667</v>
      </c>
      <c r="I121" s="279">
        <v>197.88333333333338</v>
      </c>
      <c r="J121" s="279">
        <v>203.76666666666671</v>
      </c>
      <c r="K121" s="277">
        <v>192</v>
      </c>
      <c r="L121" s="277">
        <v>181.95</v>
      </c>
      <c r="M121" s="277">
        <v>119.90842000000001</v>
      </c>
    </row>
    <row r="122" spans="1:13">
      <c r="A122" s="301">
        <v>113</v>
      </c>
      <c r="B122" s="277" t="s">
        <v>126</v>
      </c>
      <c r="C122" s="277">
        <v>1137</v>
      </c>
      <c r="D122" s="279">
        <v>1144.3333333333333</v>
      </c>
      <c r="E122" s="279">
        <v>1123.7666666666664</v>
      </c>
      <c r="F122" s="279">
        <v>1110.5333333333331</v>
      </c>
      <c r="G122" s="279">
        <v>1089.9666666666662</v>
      </c>
      <c r="H122" s="279">
        <v>1157.5666666666666</v>
      </c>
      <c r="I122" s="279">
        <v>1178.1333333333337</v>
      </c>
      <c r="J122" s="279">
        <v>1191.3666666666668</v>
      </c>
      <c r="K122" s="277">
        <v>1164.9000000000001</v>
      </c>
      <c r="L122" s="277">
        <v>1131.0999999999999</v>
      </c>
      <c r="M122" s="277">
        <v>166.49731</v>
      </c>
    </row>
    <row r="123" spans="1:13">
      <c r="A123" s="301">
        <v>114</v>
      </c>
      <c r="B123" s="277" t="s">
        <v>127</v>
      </c>
      <c r="C123" s="277">
        <v>74.650000000000006</v>
      </c>
      <c r="D123" s="279">
        <v>74.766666666666666</v>
      </c>
      <c r="E123" s="279">
        <v>73.633333333333326</v>
      </c>
      <c r="F123" s="279">
        <v>72.61666666666666</v>
      </c>
      <c r="G123" s="279">
        <v>71.48333333333332</v>
      </c>
      <c r="H123" s="279">
        <v>75.783333333333331</v>
      </c>
      <c r="I123" s="279">
        <v>76.916666666666686</v>
      </c>
      <c r="J123" s="279">
        <v>77.933333333333337</v>
      </c>
      <c r="K123" s="277">
        <v>75.900000000000006</v>
      </c>
      <c r="L123" s="277">
        <v>73.75</v>
      </c>
      <c r="M123" s="277">
        <v>196.04294999999999</v>
      </c>
    </row>
    <row r="124" spans="1:13">
      <c r="A124" s="301">
        <v>115</v>
      </c>
      <c r="B124" s="277" t="s">
        <v>262</v>
      </c>
      <c r="C124" s="277">
        <v>2108.1999999999998</v>
      </c>
      <c r="D124" s="279">
        <v>2111.9666666666667</v>
      </c>
      <c r="E124" s="279">
        <v>2089.8833333333332</v>
      </c>
      <c r="F124" s="279">
        <v>2071.5666666666666</v>
      </c>
      <c r="G124" s="279">
        <v>2049.4833333333331</v>
      </c>
      <c r="H124" s="279">
        <v>2130.2833333333333</v>
      </c>
      <c r="I124" s="279">
        <v>2152.3666666666663</v>
      </c>
      <c r="J124" s="279">
        <v>2170.6833333333334</v>
      </c>
      <c r="K124" s="277">
        <v>2134.0500000000002</v>
      </c>
      <c r="L124" s="277">
        <v>2093.65</v>
      </c>
      <c r="M124" s="277">
        <v>1.3656299999999999</v>
      </c>
    </row>
    <row r="125" spans="1:13">
      <c r="A125" s="301">
        <v>116</v>
      </c>
      <c r="B125" s="277" t="s">
        <v>2931</v>
      </c>
      <c r="C125" s="277">
        <v>1338.05</v>
      </c>
      <c r="D125" s="279">
        <v>1342.2166666666665</v>
      </c>
      <c r="E125" s="279">
        <v>1326.833333333333</v>
      </c>
      <c r="F125" s="279">
        <v>1315.6166666666666</v>
      </c>
      <c r="G125" s="279">
        <v>1300.2333333333331</v>
      </c>
      <c r="H125" s="279">
        <v>1353.4333333333329</v>
      </c>
      <c r="I125" s="279">
        <v>1368.8166666666666</v>
      </c>
      <c r="J125" s="279">
        <v>1380.0333333333328</v>
      </c>
      <c r="K125" s="277">
        <v>1357.6</v>
      </c>
      <c r="L125" s="277">
        <v>1331</v>
      </c>
      <c r="M125" s="277">
        <v>3.46035</v>
      </c>
    </row>
    <row r="126" spans="1:13">
      <c r="A126" s="301">
        <v>117</v>
      </c>
      <c r="B126" s="277" t="s">
        <v>128</v>
      </c>
      <c r="C126" s="277">
        <v>167.8</v>
      </c>
      <c r="D126" s="279">
        <v>168.61666666666667</v>
      </c>
      <c r="E126" s="279">
        <v>166.23333333333335</v>
      </c>
      <c r="F126" s="279">
        <v>164.66666666666669</v>
      </c>
      <c r="G126" s="279">
        <v>162.28333333333336</v>
      </c>
      <c r="H126" s="279">
        <v>170.18333333333334</v>
      </c>
      <c r="I126" s="279">
        <v>172.56666666666666</v>
      </c>
      <c r="J126" s="279">
        <v>174.13333333333333</v>
      </c>
      <c r="K126" s="277">
        <v>171</v>
      </c>
      <c r="L126" s="277">
        <v>167.05</v>
      </c>
      <c r="M126" s="277">
        <v>382.19096000000002</v>
      </c>
    </row>
    <row r="127" spans="1:13">
      <c r="A127" s="301">
        <v>118</v>
      </c>
      <c r="B127" s="277" t="s">
        <v>129</v>
      </c>
      <c r="C127" s="277">
        <v>190.15</v>
      </c>
      <c r="D127" s="279">
        <v>190.1</v>
      </c>
      <c r="E127" s="279">
        <v>188.29999999999998</v>
      </c>
      <c r="F127" s="279">
        <v>186.45</v>
      </c>
      <c r="G127" s="279">
        <v>184.64999999999998</v>
      </c>
      <c r="H127" s="279">
        <v>191.95</v>
      </c>
      <c r="I127" s="279">
        <v>193.75</v>
      </c>
      <c r="J127" s="279">
        <v>195.6</v>
      </c>
      <c r="K127" s="277">
        <v>191.9</v>
      </c>
      <c r="L127" s="277">
        <v>188.25</v>
      </c>
      <c r="M127" s="277">
        <v>33.239139999999999</v>
      </c>
    </row>
    <row r="128" spans="1:13">
      <c r="A128" s="301">
        <v>119</v>
      </c>
      <c r="B128" s="277" t="s">
        <v>263</v>
      </c>
      <c r="C128" s="277">
        <v>60.2</v>
      </c>
      <c r="D128" s="279">
        <v>59.283333333333339</v>
      </c>
      <c r="E128" s="279">
        <v>57.616666666666674</v>
      </c>
      <c r="F128" s="279">
        <v>55.033333333333339</v>
      </c>
      <c r="G128" s="279">
        <v>53.366666666666674</v>
      </c>
      <c r="H128" s="279">
        <v>61.866666666666674</v>
      </c>
      <c r="I128" s="279">
        <v>63.533333333333346</v>
      </c>
      <c r="J128" s="279">
        <v>66.116666666666674</v>
      </c>
      <c r="K128" s="277">
        <v>60.95</v>
      </c>
      <c r="L128" s="277">
        <v>56.7</v>
      </c>
      <c r="M128" s="277">
        <v>82.816370000000006</v>
      </c>
    </row>
    <row r="129" spans="1:13">
      <c r="A129" s="301">
        <v>120</v>
      </c>
      <c r="B129" s="277" t="s">
        <v>130</v>
      </c>
      <c r="C129" s="277">
        <v>290.64999999999998</v>
      </c>
      <c r="D129" s="279">
        <v>289.38333333333333</v>
      </c>
      <c r="E129" s="279">
        <v>286.76666666666665</v>
      </c>
      <c r="F129" s="279">
        <v>282.88333333333333</v>
      </c>
      <c r="G129" s="279">
        <v>280.26666666666665</v>
      </c>
      <c r="H129" s="279">
        <v>293.26666666666665</v>
      </c>
      <c r="I129" s="279">
        <v>295.88333333333333</v>
      </c>
      <c r="J129" s="279">
        <v>299.76666666666665</v>
      </c>
      <c r="K129" s="277">
        <v>292</v>
      </c>
      <c r="L129" s="277">
        <v>285.5</v>
      </c>
      <c r="M129" s="277">
        <v>65.25761</v>
      </c>
    </row>
    <row r="130" spans="1:13">
      <c r="A130" s="301">
        <v>121</v>
      </c>
      <c r="B130" s="277" t="s">
        <v>264</v>
      </c>
      <c r="C130" s="277">
        <v>710.1</v>
      </c>
      <c r="D130" s="279">
        <v>704</v>
      </c>
      <c r="E130" s="279">
        <v>692.65</v>
      </c>
      <c r="F130" s="279">
        <v>675.19999999999993</v>
      </c>
      <c r="G130" s="279">
        <v>663.84999999999991</v>
      </c>
      <c r="H130" s="279">
        <v>721.45</v>
      </c>
      <c r="I130" s="279">
        <v>732.8</v>
      </c>
      <c r="J130" s="279">
        <v>750.25000000000011</v>
      </c>
      <c r="K130" s="277">
        <v>715.35</v>
      </c>
      <c r="L130" s="277">
        <v>686.55</v>
      </c>
      <c r="M130" s="277">
        <v>3.2250299999999998</v>
      </c>
    </row>
    <row r="131" spans="1:13">
      <c r="A131" s="301">
        <v>122</v>
      </c>
      <c r="B131" s="277" t="s">
        <v>131</v>
      </c>
      <c r="C131" s="277">
        <v>2315.0500000000002</v>
      </c>
      <c r="D131" s="279">
        <v>2302.4166666666665</v>
      </c>
      <c r="E131" s="279">
        <v>2279.333333333333</v>
      </c>
      <c r="F131" s="279">
        <v>2243.6166666666663</v>
      </c>
      <c r="G131" s="279">
        <v>2220.5333333333328</v>
      </c>
      <c r="H131" s="279">
        <v>2338.1333333333332</v>
      </c>
      <c r="I131" s="279">
        <v>2361.2166666666662</v>
      </c>
      <c r="J131" s="279">
        <v>2396.9333333333334</v>
      </c>
      <c r="K131" s="277">
        <v>2325.5</v>
      </c>
      <c r="L131" s="277">
        <v>2266.6999999999998</v>
      </c>
      <c r="M131" s="277">
        <v>8.0015000000000001</v>
      </c>
    </row>
    <row r="132" spans="1:13">
      <c r="A132" s="301">
        <v>123</v>
      </c>
      <c r="B132" s="277" t="s">
        <v>133</v>
      </c>
      <c r="C132" s="277">
        <v>1353.35</v>
      </c>
      <c r="D132" s="279">
        <v>1345.1666666666667</v>
      </c>
      <c r="E132" s="279">
        <v>1332.3333333333335</v>
      </c>
      <c r="F132" s="279">
        <v>1311.3166666666668</v>
      </c>
      <c r="G132" s="279">
        <v>1298.4833333333336</v>
      </c>
      <c r="H132" s="279">
        <v>1366.1833333333334</v>
      </c>
      <c r="I132" s="279">
        <v>1379.0166666666669</v>
      </c>
      <c r="J132" s="279">
        <v>1400.0333333333333</v>
      </c>
      <c r="K132" s="277">
        <v>1358</v>
      </c>
      <c r="L132" s="277">
        <v>1324.15</v>
      </c>
      <c r="M132" s="277">
        <v>33.584719999999997</v>
      </c>
    </row>
    <row r="133" spans="1:13">
      <c r="A133" s="301">
        <v>124</v>
      </c>
      <c r="B133" s="277" t="s">
        <v>134</v>
      </c>
      <c r="C133" s="277">
        <v>62.8</v>
      </c>
      <c r="D133" s="279">
        <v>61.916666666666664</v>
      </c>
      <c r="E133" s="279">
        <v>60.833333333333329</v>
      </c>
      <c r="F133" s="279">
        <v>58.866666666666667</v>
      </c>
      <c r="G133" s="279">
        <v>57.783333333333331</v>
      </c>
      <c r="H133" s="279">
        <v>63.883333333333326</v>
      </c>
      <c r="I133" s="279">
        <v>64.966666666666654</v>
      </c>
      <c r="J133" s="279">
        <v>66.933333333333323</v>
      </c>
      <c r="K133" s="277">
        <v>63</v>
      </c>
      <c r="L133" s="277">
        <v>59.95</v>
      </c>
      <c r="M133" s="277">
        <v>94.683149999999998</v>
      </c>
    </row>
    <row r="134" spans="1:13">
      <c r="A134" s="301">
        <v>125</v>
      </c>
      <c r="B134" s="277" t="s">
        <v>358</v>
      </c>
      <c r="C134" s="277">
        <v>2057.5</v>
      </c>
      <c r="D134" s="279">
        <v>2081.5499999999997</v>
      </c>
      <c r="E134" s="279">
        <v>2021.9499999999994</v>
      </c>
      <c r="F134" s="279">
        <v>1986.3999999999996</v>
      </c>
      <c r="G134" s="279">
        <v>1926.7999999999993</v>
      </c>
      <c r="H134" s="279">
        <v>2117.0999999999995</v>
      </c>
      <c r="I134" s="279">
        <v>2176.6999999999998</v>
      </c>
      <c r="J134" s="279">
        <v>2212.2499999999995</v>
      </c>
      <c r="K134" s="277">
        <v>2141.15</v>
      </c>
      <c r="L134" s="277">
        <v>2046</v>
      </c>
      <c r="M134" s="277">
        <v>1.8317600000000001</v>
      </c>
    </row>
    <row r="135" spans="1:13">
      <c r="A135" s="301">
        <v>126</v>
      </c>
      <c r="B135" s="277" t="s">
        <v>135</v>
      </c>
      <c r="C135" s="277">
        <v>286.45</v>
      </c>
      <c r="D135" s="279">
        <v>284.88333333333338</v>
      </c>
      <c r="E135" s="279">
        <v>281.76666666666677</v>
      </c>
      <c r="F135" s="279">
        <v>277.08333333333337</v>
      </c>
      <c r="G135" s="279">
        <v>273.96666666666675</v>
      </c>
      <c r="H135" s="279">
        <v>289.56666666666678</v>
      </c>
      <c r="I135" s="279">
        <v>292.68333333333345</v>
      </c>
      <c r="J135" s="279">
        <v>297.36666666666679</v>
      </c>
      <c r="K135" s="277">
        <v>288</v>
      </c>
      <c r="L135" s="277">
        <v>280.2</v>
      </c>
      <c r="M135" s="277">
        <v>52.582039999999999</v>
      </c>
    </row>
    <row r="136" spans="1:13">
      <c r="A136" s="301">
        <v>127</v>
      </c>
      <c r="B136" s="277" t="s">
        <v>136</v>
      </c>
      <c r="C136" s="277">
        <v>915.2</v>
      </c>
      <c r="D136" s="279">
        <v>906.4666666666667</v>
      </c>
      <c r="E136" s="279">
        <v>895.93333333333339</v>
      </c>
      <c r="F136" s="279">
        <v>876.66666666666674</v>
      </c>
      <c r="G136" s="279">
        <v>866.13333333333344</v>
      </c>
      <c r="H136" s="279">
        <v>925.73333333333335</v>
      </c>
      <c r="I136" s="279">
        <v>936.26666666666665</v>
      </c>
      <c r="J136" s="279">
        <v>955.5333333333333</v>
      </c>
      <c r="K136" s="277">
        <v>917</v>
      </c>
      <c r="L136" s="277">
        <v>887.2</v>
      </c>
      <c r="M136" s="277">
        <v>52.8705</v>
      </c>
    </row>
    <row r="137" spans="1:13">
      <c r="A137" s="301">
        <v>128</v>
      </c>
      <c r="B137" s="277" t="s">
        <v>266</v>
      </c>
      <c r="C137" s="277">
        <v>3330.55</v>
      </c>
      <c r="D137" s="279">
        <v>3358.4166666666665</v>
      </c>
      <c r="E137" s="279">
        <v>3222.1333333333332</v>
      </c>
      <c r="F137" s="279">
        <v>3113.7166666666667</v>
      </c>
      <c r="G137" s="279">
        <v>2977.4333333333334</v>
      </c>
      <c r="H137" s="279">
        <v>3466.833333333333</v>
      </c>
      <c r="I137" s="279">
        <v>3603.1166666666668</v>
      </c>
      <c r="J137" s="279">
        <v>3711.5333333333328</v>
      </c>
      <c r="K137" s="277">
        <v>3494.7</v>
      </c>
      <c r="L137" s="277">
        <v>3250</v>
      </c>
      <c r="M137" s="277">
        <v>16.148479999999999</v>
      </c>
    </row>
    <row r="138" spans="1:13">
      <c r="A138" s="301">
        <v>129</v>
      </c>
      <c r="B138" s="277" t="s">
        <v>265</v>
      </c>
      <c r="C138" s="277">
        <v>1792.95</v>
      </c>
      <c r="D138" s="279">
        <v>1800.7333333333333</v>
      </c>
      <c r="E138" s="279">
        <v>1743.2166666666667</v>
      </c>
      <c r="F138" s="279">
        <v>1693.4833333333333</v>
      </c>
      <c r="G138" s="279">
        <v>1635.9666666666667</v>
      </c>
      <c r="H138" s="279">
        <v>1850.4666666666667</v>
      </c>
      <c r="I138" s="279">
        <v>1907.9833333333336</v>
      </c>
      <c r="J138" s="279">
        <v>1957.7166666666667</v>
      </c>
      <c r="K138" s="277">
        <v>1858.25</v>
      </c>
      <c r="L138" s="277">
        <v>1751</v>
      </c>
      <c r="M138" s="277">
        <v>9.0238300000000002</v>
      </c>
    </row>
    <row r="139" spans="1:13">
      <c r="A139" s="301">
        <v>130</v>
      </c>
      <c r="B139" s="277" t="s">
        <v>137</v>
      </c>
      <c r="C139" s="277">
        <v>1036.2</v>
      </c>
      <c r="D139" s="279">
        <v>1040.0666666666666</v>
      </c>
      <c r="E139" s="279">
        <v>1018.6833333333332</v>
      </c>
      <c r="F139" s="279">
        <v>1001.1666666666665</v>
      </c>
      <c r="G139" s="279">
        <v>979.78333333333308</v>
      </c>
      <c r="H139" s="279">
        <v>1057.5833333333333</v>
      </c>
      <c r="I139" s="279">
        <v>1078.9666666666665</v>
      </c>
      <c r="J139" s="279">
        <v>1096.4833333333333</v>
      </c>
      <c r="K139" s="277">
        <v>1061.45</v>
      </c>
      <c r="L139" s="277">
        <v>1022.55</v>
      </c>
      <c r="M139" s="277">
        <v>34.91057</v>
      </c>
    </row>
    <row r="140" spans="1:13">
      <c r="A140" s="301">
        <v>131</v>
      </c>
      <c r="B140" s="277" t="s">
        <v>138</v>
      </c>
      <c r="C140" s="277">
        <v>623.85</v>
      </c>
      <c r="D140" s="279">
        <v>622.65</v>
      </c>
      <c r="E140" s="279">
        <v>617.5</v>
      </c>
      <c r="F140" s="279">
        <v>611.15</v>
      </c>
      <c r="G140" s="279">
        <v>606</v>
      </c>
      <c r="H140" s="279">
        <v>629</v>
      </c>
      <c r="I140" s="279">
        <v>634.14999999999986</v>
      </c>
      <c r="J140" s="279">
        <v>640.5</v>
      </c>
      <c r="K140" s="277">
        <v>627.79999999999995</v>
      </c>
      <c r="L140" s="277">
        <v>616.29999999999995</v>
      </c>
      <c r="M140" s="277">
        <v>27.769839999999999</v>
      </c>
    </row>
    <row r="141" spans="1:13">
      <c r="A141" s="301">
        <v>132</v>
      </c>
      <c r="B141" s="277" t="s">
        <v>139</v>
      </c>
      <c r="C141" s="277">
        <v>129.55000000000001</v>
      </c>
      <c r="D141" s="279">
        <v>127.76666666666667</v>
      </c>
      <c r="E141" s="279">
        <v>125.53333333333333</v>
      </c>
      <c r="F141" s="279">
        <v>121.51666666666667</v>
      </c>
      <c r="G141" s="279">
        <v>119.28333333333333</v>
      </c>
      <c r="H141" s="279">
        <v>131.78333333333333</v>
      </c>
      <c r="I141" s="279">
        <v>134.01666666666665</v>
      </c>
      <c r="J141" s="279">
        <v>138.03333333333333</v>
      </c>
      <c r="K141" s="277">
        <v>130</v>
      </c>
      <c r="L141" s="277">
        <v>123.75</v>
      </c>
      <c r="M141" s="277">
        <v>64.231960000000001</v>
      </c>
    </row>
    <row r="142" spans="1:13">
      <c r="A142" s="301">
        <v>133</v>
      </c>
      <c r="B142" s="277" t="s">
        <v>140</v>
      </c>
      <c r="C142" s="277">
        <v>166.5</v>
      </c>
      <c r="D142" s="279">
        <v>164.96666666666667</v>
      </c>
      <c r="E142" s="279">
        <v>162.78333333333333</v>
      </c>
      <c r="F142" s="279">
        <v>159.06666666666666</v>
      </c>
      <c r="G142" s="279">
        <v>156.88333333333333</v>
      </c>
      <c r="H142" s="279">
        <v>168.68333333333334</v>
      </c>
      <c r="I142" s="279">
        <v>170.86666666666667</v>
      </c>
      <c r="J142" s="279">
        <v>174.58333333333334</v>
      </c>
      <c r="K142" s="277">
        <v>167.15</v>
      </c>
      <c r="L142" s="277">
        <v>161.25</v>
      </c>
      <c r="M142" s="277">
        <v>47.447220000000002</v>
      </c>
    </row>
    <row r="143" spans="1:13">
      <c r="A143" s="301">
        <v>134</v>
      </c>
      <c r="B143" s="277" t="s">
        <v>141</v>
      </c>
      <c r="C143" s="277">
        <v>361.6</v>
      </c>
      <c r="D143" s="279">
        <v>363.8</v>
      </c>
      <c r="E143" s="279">
        <v>358.40000000000003</v>
      </c>
      <c r="F143" s="279">
        <v>355.20000000000005</v>
      </c>
      <c r="G143" s="279">
        <v>349.80000000000007</v>
      </c>
      <c r="H143" s="279">
        <v>367</v>
      </c>
      <c r="I143" s="279">
        <v>372.4</v>
      </c>
      <c r="J143" s="279">
        <v>375.59999999999997</v>
      </c>
      <c r="K143" s="277">
        <v>369.2</v>
      </c>
      <c r="L143" s="277">
        <v>360.6</v>
      </c>
      <c r="M143" s="277">
        <v>31.68646</v>
      </c>
    </row>
    <row r="144" spans="1:13">
      <c r="A144" s="301">
        <v>135</v>
      </c>
      <c r="B144" s="277" t="s">
        <v>142</v>
      </c>
      <c r="C144" s="277">
        <v>7002.35</v>
      </c>
      <c r="D144" s="279">
        <v>7001.5999999999995</v>
      </c>
      <c r="E144" s="279">
        <v>6928.1999999999989</v>
      </c>
      <c r="F144" s="279">
        <v>6854.0499999999993</v>
      </c>
      <c r="G144" s="279">
        <v>6780.6499999999987</v>
      </c>
      <c r="H144" s="279">
        <v>7075.7499999999991</v>
      </c>
      <c r="I144" s="279">
        <v>7149.1499999999987</v>
      </c>
      <c r="J144" s="279">
        <v>7223.2999999999993</v>
      </c>
      <c r="K144" s="277">
        <v>7075</v>
      </c>
      <c r="L144" s="277">
        <v>6927.45</v>
      </c>
      <c r="M144" s="277">
        <v>7.7963399999999998</v>
      </c>
    </row>
    <row r="145" spans="1:13">
      <c r="A145" s="301">
        <v>136</v>
      </c>
      <c r="B145" s="277" t="s">
        <v>143</v>
      </c>
      <c r="C145" s="277">
        <v>524.04999999999995</v>
      </c>
      <c r="D145" s="279">
        <v>523.4666666666667</v>
      </c>
      <c r="E145" s="279">
        <v>519.08333333333337</v>
      </c>
      <c r="F145" s="279">
        <v>514.11666666666667</v>
      </c>
      <c r="G145" s="279">
        <v>509.73333333333335</v>
      </c>
      <c r="H145" s="279">
        <v>528.43333333333339</v>
      </c>
      <c r="I145" s="279">
        <v>532.81666666666661</v>
      </c>
      <c r="J145" s="279">
        <v>537.78333333333342</v>
      </c>
      <c r="K145" s="277">
        <v>527.85</v>
      </c>
      <c r="L145" s="277">
        <v>518.5</v>
      </c>
      <c r="M145" s="277">
        <v>9.2732600000000005</v>
      </c>
    </row>
    <row r="146" spans="1:13">
      <c r="A146" s="301">
        <v>137</v>
      </c>
      <c r="B146" s="277" t="s">
        <v>144</v>
      </c>
      <c r="C146" s="277">
        <v>595.9</v>
      </c>
      <c r="D146" s="279">
        <v>591.83333333333337</v>
      </c>
      <c r="E146" s="279">
        <v>585.66666666666674</v>
      </c>
      <c r="F146" s="279">
        <v>575.43333333333339</v>
      </c>
      <c r="G146" s="279">
        <v>569.26666666666677</v>
      </c>
      <c r="H146" s="279">
        <v>602.06666666666672</v>
      </c>
      <c r="I146" s="279">
        <v>608.23333333333346</v>
      </c>
      <c r="J146" s="279">
        <v>618.4666666666667</v>
      </c>
      <c r="K146" s="277">
        <v>598</v>
      </c>
      <c r="L146" s="277">
        <v>581.6</v>
      </c>
      <c r="M146" s="277">
        <v>12.51397</v>
      </c>
    </row>
    <row r="147" spans="1:13">
      <c r="A147" s="301">
        <v>138</v>
      </c>
      <c r="B147" s="277" t="s">
        <v>145</v>
      </c>
      <c r="C147" s="277">
        <v>792.7</v>
      </c>
      <c r="D147" s="279">
        <v>789.85</v>
      </c>
      <c r="E147" s="279">
        <v>782.5</v>
      </c>
      <c r="F147" s="279">
        <v>772.3</v>
      </c>
      <c r="G147" s="279">
        <v>764.94999999999993</v>
      </c>
      <c r="H147" s="279">
        <v>800.05000000000007</v>
      </c>
      <c r="I147" s="279">
        <v>807.4000000000002</v>
      </c>
      <c r="J147" s="279">
        <v>817.60000000000014</v>
      </c>
      <c r="K147" s="277">
        <v>797.2</v>
      </c>
      <c r="L147" s="277">
        <v>779.65</v>
      </c>
      <c r="M147" s="277">
        <v>9.8205299999999998</v>
      </c>
    </row>
    <row r="148" spans="1:13">
      <c r="A148" s="301">
        <v>139</v>
      </c>
      <c r="B148" s="277" t="s">
        <v>146</v>
      </c>
      <c r="C148" s="277">
        <v>1551.9</v>
      </c>
      <c r="D148" s="279">
        <v>1566.25</v>
      </c>
      <c r="E148" s="279">
        <v>1526.65</v>
      </c>
      <c r="F148" s="279">
        <v>1501.4</v>
      </c>
      <c r="G148" s="279">
        <v>1461.8000000000002</v>
      </c>
      <c r="H148" s="279">
        <v>1591.5</v>
      </c>
      <c r="I148" s="279">
        <v>1631.1</v>
      </c>
      <c r="J148" s="279">
        <v>1656.35</v>
      </c>
      <c r="K148" s="277">
        <v>1605.85</v>
      </c>
      <c r="L148" s="277">
        <v>1541</v>
      </c>
      <c r="M148" s="277">
        <v>20.426860000000001</v>
      </c>
    </row>
    <row r="149" spans="1:13">
      <c r="A149" s="301">
        <v>140</v>
      </c>
      <c r="B149" s="277" t="s">
        <v>147</v>
      </c>
      <c r="C149" s="277">
        <v>110.55</v>
      </c>
      <c r="D149" s="279">
        <v>110.68333333333334</v>
      </c>
      <c r="E149" s="279">
        <v>109.16666666666667</v>
      </c>
      <c r="F149" s="279">
        <v>107.78333333333333</v>
      </c>
      <c r="G149" s="279">
        <v>106.26666666666667</v>
      </c>
      <c r="H149" s="279">
        <v>112.06666666666668</v>
      </c>
      <c r="I149" s="279">
        <v>113.58333333333333</v>
      </c>
      <c r="J149" s="279">
        <v>114.96666666666668</v>
      </c>
      <c r="K149" s="277">
        <v>112.2</v>
      </c>
      <c r="L149" s="277">
        <v>109.3</v>
      </c>
      <c r="M149" s="277">
        <v>144.37503000000001</v>
      </c>
    </row>
    <row r="150" spans="1:13">
      <c r="A150" s="301">
        <v>141</v>
      </c>
      <c r="B150" s="277" t="s">
        <v>268</v>
      </c>
      <c r="C150" s="277">
        <v>1425.8</v>
      </c>
      <c r="D150" s="279">
        <v>1434.2</v>
      </c>
      <c r="E150" s="279">
        <v>1403.6000000000001</v>
      </c>
      <c r="F150" s="279">
        <v>1381.4</v>
      </c>
      <c r="G150" s="279">
        <v>1350.8000000000002</v>
      </c>
      <c r="H150" s="279">
        <v>1456.4</v>
      </c>
      <c r="I150" s="279">
        <v>1487</v>
      </c>
      <c r="J150" s="279">
        <v>1509.2</v>
      </c>
      <c r="K150" s="277">
        <v>1464.8</v>
      </c>
      <c r="L150" s="277">
        <v>1412</v>
      </c>
      <c r="M150" s="277">
        <v>9.2149400000000004</v>
      </c>
    </row>
    <row r="151" spans="1:13">
      <c r="A151" s="301">
        <v>142</v>
      </c>
      <c r="B151" s="277" t="s">
        <v>148</v>
      </c>
      <c r="C151" s="277">
        <v>58903.55</v>
      </c>
      <c r="D151" s="279">
        <v>58684.183333333327</v>
      </c>
      <c r="E151" s="279">
        <v>58219.366666666654</v>
      </c>
      <c r="F151" s="279">
        <v>57535.183333333327</v>
      </c>
      <c r="G151" s="279">
        <v>57070.366666666654</v>
      </c>
      <c r="H151" s="279">
        <v>59368.366666666654</v>
      </c>
      <c r="I151" s="279">
        <v>59833.18333333332</v>
      </c>
      <c r="J151" s="279">
        <v>60517.366666666654</v>
      </c>
      <c r="K151" s="277">
        <v>59149</v>
      </c>
      <c r="L151" s="277">
        <v>58000</v>
      </c>
      <c r="M151" s="277">
        <v>0.16275000000000001</v>
      </c>
    </row>
    <row r="152" spans="1:13">
      <c r="A152" s="301">
        <v>143</v>
      </c>
      <c r="B152" s="277" t="s">
        <v>267</v>
      </c>
      <c r="C152" s="277">
        <v>25.65</v>
      </c>
      <c r="D152" s="279">
        <v>25.75</v>
      </c>
      <c r="E152" s="279">
        <v>25.4</v>
      </c>
      <c r="F152" s="279">
        <v>25.15</v>
      </c>
      <c r="G152" s="279">
        <v>24.799999999999997</v>
      </c>
      <c r="H152" s="279">
        <v>26</v>
      </c>
      <c r="I152" s="279">
        <v>26.35</v>
      </c>
      <c r="J152" s="279">
        <v>26.6</v>
      </c>
      <c r="K152" s="277">
        <v>26.1</v>
      </c>
      <c r="L152" s="277">
        <v>25.5</v>
      </c>
      <c r="M152" s="277">
        <v>3.7400199999999999</v>
      </c>
    </row>
    <row r="153" spans="1:13">
      <c r="A153" s="301">
        <v>144</v>
      </c>
      <c r="B153" s="277" t="s">
        <v>149</v>
      </c>
      <c r="C153" s="277">
        <v>1156.05</v>
      </c>
      <c r="D153" s="279">
        <v>1144.6333333333332</v>
      </c>
      <c r="E153" s="279">
        <v>1127.8666666666663</v>
      </c>
      <c r="F153" s="279">
        <v>1099.6833333333332</v>
      </c>
      <c r="G153" s="279">
        <v>1082.9166666666663</v>
      </c>
      <c r="H153" s="279">
        <v>1172.8166666666664</v>
      </c>
      <c r="I153" s="279">
        <v>1189.5833333333333</v>
      </c>
      <c r="J153" s="279">
        <v>1217.7666666666664</v>
      </c>
      <c r="K153" s="277">
        <v>1161.4000000000001</v>
      </c>
      <c r="L153" s="277">
        <v>1116.45</v>
      </c>
      <c r="M153" s="277">
        <v>13.01057</v>
      </c>
    </row>
    <row r="154" spans="1:13">
      <c r="A154" s="301">
        <v>145</v>
      </c>
      <c r="B154" s="277" t="s">
        <v>3161</v>
      </c>
      <c r="C154" s="277">
        <v>271.2</v>
      </c>
      <c r="D154" s="279">
        <v>270.03333333333336</v>
      </c>
      <c r="E154" s="279">
        <v>266.56666666666672</v>
      </c>
      <c r="F154" s="279">
        <v>261.93333333333334</v>
      </c>
      <c r="G154" s="279">
        <v>258.4666666666667</v>
      </c>
      <c r="H154" s="279">
        <v>274.66666666666674</v>
      </c>
      <c r="I154" s="279">
        <v>278.13333333333333</v>
      </c>
      <c r="J154" s="279">
        <v>282.76666666666677</v>
      </c>
      <c r="K154" s="277">
        <v>273.5</v>
      </c>
      <c r="L154" s="277">
        <v>265.39999999999998</v>
      </c>
      <c r="M154" s="277">
        <v>4.2166100000000002</v>
      </c>
    </row>
    <row r="155" spans="1:13">
      <c r="A155" s="301">
        <v>146</v>
      </c>
      <c r="B155" s="277" t="s">
        <v>269</v>
      </c>
      <c r="C155" s="277">
        <v>901.2</v>
      </c>
      <c r="D155" s="279">
        <v>912.81666666666661</v>
      </c>
      <c r="E155" s="279">
        <v>880.73333333333323</v>
      </c>
      <c r="F155" s="279">
        <v>860.26666666666665</v>
      </c>
      <c r="G155" s="279">
        <v>828.18333333333328</v>
      </c>
      <c r="H155" s="279">
        <v>933.28333333333319</v>
      </c>
      <c r="I155" s="279">
        <v>965.36666666666667</v>
      </c>
      <c r="J155" s="279">
        <v>985.83333333333314</v>
      </c>
      <c r="K155" s="277">
        <v>944.9</v>
      </c>
      <c r="L155" s="277">
        <v>892.35</v>
      </c>
      <c r="M155" s="277">
        <v>8.17563</v>
      </c>
    </row>
    <row r="156" spans="1:13">
      <c r="A156" s="301">
        <v>147</v>
      </c>
      <c r="B156" s="277" t="s">
        <v>150</v>
      </c>
      <c r="C156" s="277">
        <v>29.8</v>
      </c>
      <c r="D156" s="279">
        <v>29.733333333333334</v>
      </c>
      <c r="E156" s="279">
        <v>29.166666666666668</v>
      </c>
      <c r="F156" s="279">
        <v>28.533333333333335</v>
      </c>
      <c r="G156" s="279">
        <v>27.966666666666669</v>
      </c>
      <c r="H156" s="279">
        <v>30.366666666666667</v>
      </c>
      <c r="I156" s="279">
        <v>30.93333333333333</v>
      </c>
      <c r="J156" s="279">
        <v>31.566666666666666</v>
      </c>
      <c r="K156" s="277">
        <v>30.3</v>
      </c>
      <c r="L156" s="277">
        <v>29.1</v>
      </c>
      <c r="M156" s="277">
        <v>218.02474000000001</v>
      </c>
    </row>
    <row r="157" spans="1:13">
      <c r="A157" s="301">
        <v>148</v>
      </c>
      <c r="B157" s="277" t="s">
        <v>261</v>
      </c>
      <c r="C157" s="277">
        <v>3740.55</v>
      </c>
      <c r="D157" s="279">
        <v>3695.4833333333336</v>
      </c>
      <c r="E157" s="279">
        <v>3605.0666666666671</v>
      </c>
      <c r="F157" s="279">
        <v>3469.5833333333335</v>
      </c>
      <c r="G157" s="279">
        <v>3379.166666666667</v>
      </c>
      <c r="H157" s="279">
        <v>3830.9666666666672</v>
      </c>
      <c r="I157" s="279">
        <v>3921.3833333333332</v>
      </c>
      <c r="J157" s="279">
        <v>4056.8666666666672</v>
      </c>
      <c r="K157" s="277">
        <v>3785.9</v>
      </c>
      <c r="L157" s="277">
        <v>3560</v>
      </c>
      <c r="M157" s="277">
        <v>13.321960000000001</v>
      </c>
    </row>
    <row r="158" spans="1:13">
      <c r="A158" s="301">
        <v>149</v>
      </c>
      <c r="B158" s="277" t="s">
        <v>153</v>
      </c>
      <c r="C158" s="277">
        <v>15673.05</v>
      </c>
      <c r="D158" s="279">
        <v>15681.016666666668</v>
      </c>
      <c r="E158" s="279">
        <v>15542.033333333336</v>
      </c>
      <c r="F158" s="279">
        <v>15411.016666666668</v>
      </c>
      <c r="G158" s="279">
        <v>15272.033333333336</v>
      </c>
      <c r="H158" s="279">
        <v>15812.033333333336</v>
      </c>
      <c r="I158" s="279">
        <v>15951.01666666667</v>
      </c>
      <c r="J158" s="279">
        <v>16082.033333333336</v>
      </c>
      <c r="K158" s="277">
        <v>15820</v>
      </c>
      <c r="L158" s="277">
        <v>15550</v>
      </c>
      <c r="M158" s="277">
        <v>0.66595000000000004</v>
      </c>
    </row>
    <row r="159" spans="1:13">
      <c r="A159" s="301">
        <v>150</v>
      </c>
      <c r="B159" s="277" t="s">
        <v>270</v>
      </c>
      <c r="C159" s="277">
        <v>19.850000000000001</v>
      </c>
      <c r="D159" s="279">
        <v>19.95</v>
      </c>
      <c r="E159" s="279">
        <v>19.649999999999999</v>
      </c>
      <c r="F159" s="279">
        <v>19.45</v>
      </c>
      <c r="G159" s="279">
        <v>19.149999999999999</v>
      </c>
      <c r="H159" s="279">
        <v>20.149999999999999</v>
      </c>
      <c r="I159" s="279">
        <v>20.450000000000003</v>
      </c>
      <c r="J159" s="279">
        <v>20.65</v>
      </c>
      <c r="K159" s="277">
        <v>20.25</v>
      </c>
      <c r="L159" s="277">
        <v>19.75</v>
      </c>
      <c r="M159" s="277">
        <v>98.659909999999996</v>
      </c>
    </row>
    <row r="160" spans="1:13">
      <c r="A160" s="301">
        <v>151</v>
      </c>
      <c r="B160" s="277" t="s">
        <v>155</v>
      </c>
      <c r="C160" s="277">
        <v>79.95</v>
      </c>
      <c r="D160" s="279">
        <v>79.866666666666674</v>
      </c>
      <c r="E160" s="279">
        <v>78.033333333333346</v>
      </c>
      <c r="F160" s="279">
        <v>76.116666666666674</v>
      </c>
      <c r="G160" s="279">
        <v>74.283333333333346</v>
      </c>
      <c r="H160" s="279">
        <v>81.783333333333346</v>
      </c>
      <c r="I160" s="279">
        <v>83.61666666666666</v>
      </c>
      <c r="J160" s="279">
        <v>85.533333333333346</v>
      </c>
      <c r="K160" s="277">
        <v>81.7</v>
      </c>
      <c r="L160" s="277">
        <v>77.95</v>
      </c>
      <c r="M160" s="277">
        <v>129.11698000000001</v>
      </c>
    </row>
    <row r="161" spans="1:13">
      <c r="A161" s="301">
        <v>152</v>
      </c>
      <c r="B161" s="277" t="s">
        <v>156</v>
      </c>
      <c r="C161" s="277">
        <v>79.099999999999994</v>
      </c>
      <c r="D161" s="279">
        <v>80.083333333333329</v>
      </c>
      <c r="E161" s="279">
        <v>77.11666666666666</v>
      </c>
      <c r="F161" s="279">
        <v>75.133333333333326</v>
      </c>
      <c r="G161" s="279">
        <v>72.166666666666657</v>
      </c>
      <c r="H161" s="279">
        <v>82.066666666666663</v>
      </c>
      <c r="I161" s="279">
        <v>85.033333333333331</v>
      </c>
      <c r="J161" s="279">
        <v>87.016666666666666</v>
      </c>
      <c r="K161" s="277">
        <v>83.05</v>
      </c>
      <c r="L161" s="277">
        <v>78.099999999999994</v>
      </c>
      <c r="M161" s="277">
        <v>471.14567</v>
      </c>
    </row>
    <row r="162" spans="1:13">
      <c r="A162" s="301">
        <v>153</v>
      </c>
      <c r="B162" s="277" t="s">
        <v>271</v>
      </c>
      <c r="C162" s="277">
        <v>390.2</v>
      </c>
      <c r="D162" s="279">
        <v>387.90000000000003</v>
      </c>
      <c r="E162" s="279">
        <v>383.30000000000007</v>
      </c>
      <c r="F162" s="279">
        <v>376.40000000000003</v>
      </c>
      <c r="G162" s="279">
        <v>371.80000000000007</v>
      </c>
      <c r="H162" s="279">
        <v>394.80000000000007</v>
      </c>
      <c r="I162" s="279">
        <v>399.40000000000009</v>
      </c>
      <c r="J162" s="279">
        <v>406.30000000000007</v>
      </c>
      <c r="K162" s="277">
        <v>392.5</v>
      </c>
      <c r="L162" s="277">
        <v>381</v>
      </c>
      <c r="M162" s="277">
        <v>4.0671400000000002</v>
      </c>
    </row>
    <row r="163" spans="1:13">
      <c r="A163" s="301">
        <v>154</v>
      </c>
      <c r="B163" s="277" t="s">
        <v>272</v>
      </c>
      <c r="C163" s="277">
        <v>3145.95</v>
      </c>
      <c r="D163" s="279">
        <v>3138.2833333333333</v>
      </c>
      <c r="E163" s="279">
        <v>3052.8166666666666</v>
      </c>
      <c r="F163" s="279">
        <v>2959.6833333333334</v>
      </c>
      <c r="G163" s="279">
        <v>2874.2166666666667</v>
      </c>
      <c r="H163" s="279">
        <v>3231.4166666666665</v>
      </c>
      <c r="I163" s="279">
        <v>3316.8833333333328</v>
      </c>
      <c r="J163" s="279">
        <v>3410.0166666666664</v>
      </c>
      <c r="K163" s="277">
        <v>3223.75</v>
      </c>
      <c r="L163" s="277">
        <v>3045.15</v>
      </c>
      <c r="M163" s="277">
        <v>3.4705699999999999</v>
      </c>
    </row>
    <row r="164" spans="1:13">
      <c r="A164" s="301">
        <v>155</v>
      </c>
      <c r="B164" s="277" t="s">
        <v>157</v>
      </c>
      <c r="C164" s="277">
        <v>84.35</v>
      </c>
      <c r="D164" s="279">
        <v>85.166666666666671</v>
      </c>
      <c r="E164" s="279">
        <v>83.333333333333343</v>
      </c>
      <c r="F164" s="279">
        <v>82.316666666666677</v>
      </c>
      <c r="G164" s="279">
        <v>80.483333333333348</v>
      </c>
      <c r="H164" s="279">
        <v>86.183333333333337</v>
      </c>
      <c r="I164" s="279">
        <v>88.01666666666668</v>
      </c>
      <c r="J164" s="279">
        <v>89.033333333333331</v>
      </c>
      <c r="K164" s="277">
        <v>87</v>
      </c>
      <c r="L164" s="277">
        <v>84.15</v>
      </c>
      <c r="M164" s="277">
        <v>12.33062</v>
      </c>
    </row>
    <row r="165" spans="1:13">
      <c r="A165" s="301">
        <v>156</v>
      </c>
      <c r="B165" s="277" t="s">
        <v>158</v>
      </c>
      <c r="C165" s="277">
        <v>67</v>
      </c>
      <c r="D165" s="279">
        <v>67.483333333333334</v>
      </c>
      <c r="E165" s="279">
        <v>66.166666666666671</v>
      </c>
      <c r="F165" s="279">
        <v>65.333333333333343</v>
      </c>
      <c r="G165" s="279">
        <v>64.01666666666668</v>
      </c>
      <c r="H165" s="279">
        <v>68.316666666666663</v>
      </c>
      <c r="I165" s="279">
        <v>69.633333333333326</v>
      </c>
      <c r="J165" s="279">
        <v>70.466666666666654</v>
      </c>
      <c r="K165" s="277">
        <v>68.8</v>
      </c>
      <c r="L165" s="277">
        <v>66.650000000000006</v>
      </c>
      <c r="M165" s="277">
        <v>248.28155000000001</v>
      </c>
    </row>
    <row r="166" spans="1:13">
      <c r="A166" s="301">
        <v>157</v>
      </c>
      <c r="B166" s="277" t="s">
        <v>159</v>
      </c>
      <c r="C166" s="277">
        <v>20677.349999999999</v>
      </c>
      <c r="D166" s="279">
        <v>20524.616666666665</v>
      </c>
      <c r="E166" s="279">
        <v>20188.73333333333</v>
      </c>
      <c r="F166" s="279">
        <v>19700.116666666665</v>
      </c>
      <c r="G166" s="279">
        <v>19364.23333333333</v>
      </c>
      <c r="H166" s="279">
        <v>21013.23333333333</v>
      </c>
      <c r="I166" s="279">
        <v>21349.116666666669</v>
      </c>
      <c r="J166" s="279">
        <v>21837.73333333333</v>
      </c>
      <c r="K166" s="277">
        <v>20860.5</v>
      </c>
      <c r="L166" s="277">
        <v>20036</v>
      </c>
      <c r="M166" s="277">
        <v>0.76254999999999995</v>
      </c>
    </row>
    <row r="167" spans="1:13">
      <c r="A167" s="301">
        <v>158</v>
      </c>
      <c r="B167" s="277" t="s">
        <v>160</v>
      </c>
      <c r="C167" s="277">
        <v>1299.6500000000001</v>
      </c>
      <c r="D167" s="279">
        <v>1287.25</v>
      </c>
      <c r="E167" s="279">
        <v>1266.6500000000001</v>
      </c>
      <c r="F167" s="279">
        <v>1233.6500000000001</v>
      </c>
      <c r="G167" s="279">
        <v>1213.0500000000002</v>
      </c>
      <c r="H167" s="279">
        <v>1320.25</v>
      </c>
      <c r="I167" s="279">
        <v>1340.85</v>
      </c>
      <c r="J167" s="279">
        <v>1373.85</v>
      </c>
      <c r="K167" s="277">
        <v>1307.8499999999999</v>
      </c>
      <c r="L167" s="277">
        <v>1254.25</v>
      </c>
      <c r="M167" s="277">
        <v>10.87323</v>
      </c>
    </row>
    <row r="168" spans="1:13">
      <c r="A168" s="301">
        <v>159</v>
      </c>
      <c r="B168" s="277" t="s">
        <v>161</v>
      </c>
      <c r="C168" s="277">
        <v>210.2</v>
      </c>
      <c r="D168" s="279">
        <v>211.04999999999998</v>
      </c>
      <c r="E168" s="279">
        <v>206.39999999999998</v>
      </c>
      <c r="F168" s="279">
        <v>202.6</v>
      </c>
      <c r="G168" s="279">
        <v>197.95</v>
      </c>
      <c r="H168" s="279">
        <v>214.84999999999997</v>
      </c>
      <c r="I168" s="279">
        <v>219.5</v>
      </c>
      <c r="J168" s="279">
        <v>223.29999999999995</v>
      </c>
      <c r="K168" s="277">
        <v>215.7</v>
      </c>
      <c r="L168" s="277">
        <v>207.25</v>
      </c>
      <c r="M168" s="277">
        <v>52.936149999999998</v>
      </c>
    </row>
    <row r="169" spans="1:13">
      <c r="A169" s="301">
        <v>160</v>
      </c>
      <c r="B169" s="277" t="s">
        <v>162</v>
      </c>
      <c r="C169" s="277">
        <v>86.2</v>
      </c>
      <c r="D169" s="279">
        <v>85.399999999999991</v>
      </c>
      <c r="E169" s="279">
        <v>84.299999999999983</v>
      </c>
      <c r="F169" s="279">
        <v>82.399999999999991</v>
      </c>
      <c r="G169" s="279">
        <v>81.299999999999983</v>
      </c>
      <c r="H169" s="279">
        <v>87.299999999999983</v>
      </c>
      <c r="I169" s="279">
        <v>88.399999999999977</v>
      </c>
      <c r="J169" s="279">
        <v>90.299999999999983</v>
      </c>
      <c r="K169" s="277">
        <v>86.5</v>
      </c>
      <c r="L169" s="277">
        <v>83.5</v>
      </c>
      <c r="M169" s="277">
        <v>56.80809</v>
      </c>
    </row>
    <row r="170" spans="1:13">
      <c r="A170" s="301">
        <v>161</v>
      </c>
      <c r="B170" s="277" t="s">
        <v>275</v>
      </c>
      <c r="C170" s="277">
        <v>5004.1000000000004</v>
      </c>
      <c r="D170" s="279">
        <v>4991.7333333333336</v>
      </c>
      <c r="E170" s="279">
        <v>4963.4666666666672</v>
      </c>
      <c r="F170" s="279">
        <v>4922.8333333333339</v>
      </c>
      <c r="G170" s="279">
        <v>4894.5666666666675</v>
      </c>
      <c r="H170" s="279">
        <v>5032.3666666666668</v>
      </c>
      <c r="I170" s="279">
        <v>5060.6333333333332</v>
      </c>
      <c r="J170" s="279">
        <v>5101.2666666666664</v>
      </c>
      <c r="K170" s="277">
        <v>5020</v>
      </c>
      <c r="L170" s="277">
        <v>4951.1000000000004</v>
      </c>
      <c r="M170" s="277">
        <v>0.28699999999999998</v>
      </c>
    </row>
    <row r="171" spans="1:13">
      <c r="A171" s="301">
        <v>162</v>
      </c>
      <c r="B171" s="277" t="s">
        <v>277</v>
      </c>
      <c r="C171" s="277">
        <v>10098.049999999999</v>
      </c>
      <c r="D171" s="279">
        <v>10088.133333333333</v>
      </c>
      <c r="E171" s="279">
        <v>10027.916666666666</v>
      </c>
      <c r="F171" s="279">
        <v>9957.7833333333328</v>
      </c>
      <c r="G171" s="279">
        <v>9897.5666666666657</v>
      </c>
      <c r="H171" s="279">
        <v>10158.266666666666</v>
      </c>
      <c r="I171" s="279">
        <v>10218.483333333334</v>
      </c>
      <c r="J171" s="279">
        <v>10288.616666666667</v>
      </c>
      <c r="K171" s="277">
        <v>10148.35</v>
      </c>
      <c r="L171" s="277">
        <v>10018</v>
      </c>
      <c r="M171" s="277">
        <v>4.2959999999999998E-2</v>
      </c>
    </row>
    <row r="172" spans="1:13">
      <c r="A172" s="301">
        <v>163</v>
      </c>
      <c r="B172" s="277" t="s">
        <v>163</v>
      </c>
      <c r="C172" s="277">
        <v>1486.7</v>
      </c>
      <c r="D172" s="279">
        <v>1485.55</v>
      </c>
      <c r="E172" s="279">
        <v>1476.6499999999999</v>
      </c>
      <c r="F172" s="279">
        <v>1466.6</v>
      </c>
      <c r="G172" s="279">
        <v>1457.6999999999998</v>
      </c>
      <c r="H172" s="279">
        <v>1495.6</v>
      </c>
      <c r="I172" s="279">
        <v>1504.5</v>
      </c>
      <c r="J172" s="279">
        <v>1514.55</v>
      </c>
      <c r="K172" s="277">
        <v>1494.45</v>
      </c>
      <c r="L172" s="277">
        <v>1475.5</v>
      </c>
      <c r="M172" s="277">
        <v>5.1944600000000003</v>
      </c>
    </row>
    <row r="173" spans="1:13">
      <c r="A173" s="301">
        <v>164</v>
      </c>
      <c r="B173" s="277" t="s">
        <v>273</v>
      </c>
      <c r="C173" s="277">
        <v>2037.9</v>
      </c>
      <c r="D173" s="279">
        <v>2034.6666666666667</v>
      </c>
      <c r="E173" s="279">
        <v>2019.3333333333335</v>
      </c>
      <c r="F173" s="279">
        <v>2000.7666666666667</v>
      </c>
      <c r="G173" s="279">
        <v>1985.4333333333334</v>
      </c>
      <c r="H173" s="279">
        <v>2053.2333333333336</v>
      </c>
      <c r="I173" s="279">
        <v>2068.5666666666671</v>
      </c>
      <c r="J173" s="279">
        <v>2087.1333333333337</v>
      </c>
      <c r="K173" s="277">
        <v>2050</v>
      </c>
      <c r="L173" s="277">
        <v>2016.1</v>
      </c>
      <c r="M173" s="277">
        <v>1.9327300000000001</v>
      </c>
    </row>
    <row r="174" spans="1:13">
      <c r="A174" s="301">
        <v>165</v>
      </c>
      <c r="B174" s="277" t="s">
        <v>164</v>
      </c>
      <c r="C174" s="277">
        <v>28.15</v>
      </c>
      <c r="D174" s="279">
        <v>28</v>
      </c>
      <c r="E174" s="279">
        <v>27.65</v>
      </c>
      <c r="F174" s="279">
        <v>27.15</v>
      </c>
      <c r="G174" s="279">
        <v>26.799999999999997</v>
      </c>
      <c r="H174" s="279">
        <v>28.5</v>
      </c>
      <c r="I174" s="279">
        <v>28.85</v>
      </c>
      <c r="J174" s="279">
        <v>29.35</v>
      </c>
      <c r="K174" s="277">
        <v>28.35</v>
      </c>
      <c r="L174" s="277">
        <v>27.5</v>
      </c>
      <c r="M174" s="277">
        <v>323.32342999999997</v>
      </c>
    </row>
    <row r="175" spans="1:13">
      <c r="A175" s="301">
        <v>166</v>
      </c>
      <c r="B175" s="277" t="s">
        <v>274</v>
      </c>
      <c r="C175" s="277">
        <v>367.95</v>
      </c>
      <c r="D175" s="279">
        <v>363.56666666666666</v>
      </c>
      <c r="E175" s="279">
        <v>356.88333333333333</v>
      </c>
      <c r="F175" s="279">
        <v>345.81666666666666</v>
      </c>
      <c r="G175" s="279">
        <v>339.13333333333333</v>
      </c>
      <c r="H175" s="279">
        <v>374.63333333333333</v>
      </c>
      <c r="I175" s="279">
        <v>381.31666666666661</v>
      </c>
      <c r="J175" s="279">
        <v>392.38333333333333</v>
      </c>
      <c r="K175" s="277">
        <v>370.25</v>
      </c>
      <c r="L175" s="277">
        <v>352.5</v>
      </c>
      <c r="M175" s="277">
        <v>5.1936900000000001</v>
      </c>
    </row>
    <row r="176" spans="1:13">
      <c r="A176" s="301">
        <v>167</v>
      </c>
      <c r="B176" s="277" t="s">
        <v>491</v>
      </c>
      <c r="C176" s="277">
        <v>809.75</v>
      </c>
      <c r="D176" s="279">
        <v>811.9</v>
      </c>
      <c r="E176" s="279">
        <v>799.84999999999991</v>
      </c>
      <c r="F176" s="279">
        <v>789.94999999999993</v>
      </c>
      <c r="G176" s="279">
        <v>777.89999999999986</v>
      </c>
      <c r="H176" s="279">
        <v>821.8</v>
      </c>
      <c r="I176" s="279">
        <v>833.84999999999991</v>
      </c>
      <c r="J176" s="279">
        <v>843.75</v>
      </c>
      <c r="K176" s="277">
        <v>823.95</v>
      </c>
      <c r="L176" s="277">
        <v>802</v>
      </c>
      <c r="M176" s="277">
        <v>0.94276000000000004</v>
      </c>
    </row>
    <row r="177" spans="1:13">
      <c r="A177" s="301">
        <v>168</v>
      </c>
      <c r="B177" s="277" t="s">
        <v>165</v>
      </c>
      <c r="C177" s="277">
        <v>157.05000000000001</v>
      </c>
      <c r="D177" s="279">
        <v>158.05000000000001</v>
      </c>
      <c r="E177" s="279">
        <v>155.30000000000001</v>
      </c>
      <c r="F177" s="279">
        <v>153.55000000000001</v>
      </c>
      <c r="G177" s="279">
        <v>150.80000000000001</v>
      </c>
      <c r="H177" s="279">
        <v>159.80000000000001</v>
      </c>
      <c r="I177" s="279">
        <v>162.55000000000001</v>
      </c>
      <c r="J177" s="279">
        <v>164.3</v>
      </c>
      <c r="K177" s="277">
        <v>160.80000000000001</v>
      </c>
      <c r="L177" s="277">
        <v>156.30000000000001</v>
      </c>
      <c r="M177" s="277">
        <v>75.163619999999995</v>
      </c>
    </row>
    <row r="178" spans="1:13">
      <c r="A178" s="301">
        <v>169</v>
      </c>
      <c r="B178" s="277" t="s">
        <v>276</v>
      </c>
      <c r="C178" s="277">
        <v>260.89999999999998</v>
      </c>
      <c r="D178" s="279">
        <v>256.66666666666669</v>
      </c>
      <c r="E178" s="279">
        <v>251.33333333333337</v>
      </c>
      <c r="F178" s="279">
        <v>241.76666666666668</v>
      </c>
      <c r="G178" s="279">
        <v>236.43333333333337</v>
      </c>
      <c r="H178" s="279">
        <v>266.23333333333335</v>
      </c>
      <c r="I178" s="279">
        <v>271.56666666666672</v>
      </c>
      <c r="J178" s="279">
        <v>281.13333333333338</v>
      </c>
      <c r="K178" s="277">
        <v>262</v>
      </c>
      <c r="L178" s="277">
        <v>247.1</v>
      </c>
      <c r="M178" s="277">
        <v>4.61653</v>
      </c>
    </row>
    <row r="179" spans="1:13">
      <c r="A179" s="301">
        <v>170</v>
      </c>
      <c r="B179" s="277" t="s">
        <v>278</v>
      </c>
      <c r="C179" s="277">
        <v>409.75</v>
      </c>
      <c r="D179" s="279">
        <v>408.91666666666669</v>
      </c>
      <c r="E179" s="279">
        <v>405.83333333333337</v>
      </c>
      <c r="F179" s="279">
        <v>401.91666666666669</v>
      </c>
      <c r="G179" s="279">
        <v>398.83333333333337</v>
      </c>
      <c r="H179" s="279">
        <v>412.83333333333337</v>
      </c>
      <c r="I179" s="279">
        <v>415.91666666666674</v>
      </c>
      <c r="J179" s="279">
        <v>419.83333333333337</v>
      </c>
      <c r="K179" s="277">
        <v>412</v>
      </c>
      <c r="L179" s="277">
        <v>405</v>
      </c>
      <c r="M179" s="277">
        <v>1.3043400000000001</v>
      </c>
    </row>
    <row r="180" spans="1:13">
      <c r="A180" s="301">
        <v>171</v>
      </c>
      <c r="B180" s="277" t="s">
        <v>279</v>
      </c>
      <c r="C180" s="277">
        <v>445.95</v>
      </c>
      <c r="D180" s="279">
        <v>447.09999999999997</v>
      </c>
      <c r="E180" s="279">
        <v>443.84999999999991</v>
      </c>
      <c r="F180" s="279">
        <v>441.74999999999994</v>
      </c>
      <c r="G180" s="279">
        <v>438.49999999999989</v>
      </c>
      <c r="H180" s="279">
        <v>449.19999999999993</v>
      </c>
      <c r="I180" s="279">
        <v>452.45000000000005</v>
      </c>
      <c r="J180" s="279">
        <v>454.54999999999995</v>
      </c>
      <c r="K180" s="277">
        <v>450.35</v>
      </c>
      <c r="L180" s="277">
        <v>445</v>
      </c>
      <c r="M180" s="277">
        <v>1.23837</v>
      </c>
    </row>
    <row r="181" spans="1:13">
      <c r="A181" s="301">
        <v>172</v>
      </c>
      <c r="B181" s="277" t="s">
        <v>167</v>
      </c>
      <c r="C181" s="277">
        <v>769.5</v>
      </c>
      <c r="D181" s="279">
        <v>764.94999999999993</v>
      </c>
      <c r="E181" s="279">
        <v>755.09999999999991</v>
      </c>
      <c r="F181" s="279">
        <v>740.69999999999993</v>
      </c>
      <c r="G181" s="279">
        <v>730.84999999999991</v>
      </c>
      <c r="H181" s="279">
        <v>779.34999999999991</v>
      </c>
      <c r="I181" s="279">
        <v>789.2</v>
      </c>
      <c r="J181" s="279">
        <v>803.59999999999991</v>
      </c>
      <c r="K181" s="277">
        <v>774.8</v>
      </c>
      <c r="L181" s="277">
        <v>750.55</v>
      </c>
      <c r="M181" s="277">
        <v>10.770250000000001</v>
      </c>
    </row>
    <row r="182" spans="1:13">
      <c r="A182" s="301">
        <v>173</v>
      </c>
      <c r="B182" s="277" t="s">
        <v>168</v>
      </c>
      <c r="C182" s="277">
        <v>172.9</v>
      </c>
      <c r="D182" s="279">
        <v>170.9</v>
      </c>
      <c r="E182" s="279">
        <v>167.8</v>
      </c>
      <c r="F182" s="279">
        <v>162.70000000000002</v>
      </c>
      <c r="G182" s="279">
        <v>159.60000000000002</v>
      </c>
      <c r="H182" s="279">
        <v>176</v>
      </c>
      <c r="I182" s="279">
        <v>179.09999999999997</v>
      </c>
      <c r="J182" s="279">
        <v>184.2</v>
      </c>
      <c r="K182" s="277">
        <v>174</v>
      </c>
      <c r="L182" s="277">
        <v>165.8</v>
      </c>
      <c r="M182" s="277">
        <v>147.98666</v>
      </c>
    </row>
    <row r="183" spans="1:13">
      <c r="A183" s="301">
        <v>174</v>
      </c>
      <c r="B183" s="277" t="s">
        <v>169</v>
      </c>
      <c r="C183" s="277">
        <v>95.45</v>
      </c>
      <c r="D183" s="279">
        <v>94.383333333333326</v>
      </c>
      <c r="E183" s="279">
        <v>93.016666666666652</v>
      </c>
      <c r="F183" s="279">
        <v>90.583333333333329</v>
      </c>
      <c r="G183" s="279">
        <v>89.216666666666654</v>
      </c>
      <c r="H183" s="279">
        <v>96.816666666666649</v>
      </c>
      <c r="I183" s="279">
        <v>98.183333333333323</v>
      </c>
      <c r="J183" s="279">
        <v>100.61666666666665</v>
      </c>
      <c r="K183" s="277">
        <v>95.75</v>
      </c>
      <c r="L183" s="277">
        <v>91.95</v>
      </c>
      <c r="M183" s="277">
        <v>84.33417</v>
      </c>
    </row>
    <row r="184" spans="1:13">
      <c r="A184" s="301">
        <v>175</v>
      </c>
      <c r="B184" s="277" t="s">
        <v>170</v>
      </c>
      <c r="C184" s="277">
        <v>2287.5</v>
      </c>
      <c r="D184" s="279">
        <v>2286.6666666666665</v>
      </c>
      <c r="E184" s="279">
        <v>2269.333333333333</v>
      </c>
      <c r="F184" s="279">
        <v>2251.1666666666665</v>
      </c>
      <c r="G184" s="279">
        <v>2233.833333333333</v>
      </c>
      <c r="H184" s="279">
        <v>2304.833333333333</v>
      </c>
      <c r="I184" s="279">
        <v>2322.1666666666661</v>
      </c>
      <c r="J184" s="279">
        <v>2340.333333333333</v>
      </c>
      <c r="K184" s="277">
        <v>2304</v>
      </c>
      <c r="L184" s="277">
        <v>2268.5</v>
      </c>
      <c r="M184" s="277">
        <v>123.41486999999999</v>
      </c>
    </row>
    <row r="185" spans="1:13">
      <c r="A185" s="301">
        <v>176</v>
      </c>
      <c r="B185" s="277" t="s">
        <v>171</v>
      </c>
      <c r="C185" s="277">
        <v>32.950000000000003</v>
      </c>
      <c r="D185" s="279">
        <v>33.016666666666666</v>
      </c>
      <c r="E185" s="279">
        <v>32.633333333333333</v>
      </c>
      <c r="F185" s="279">
        <v>32.31666666666667</v>
      </c>
      <c r="G185" s="279">
        <v>31.933333333333337</v>
      </c>
      <c r="H185" s="279">
        <v>33.333333333333329</v>
      </c>
      <c r="I185" s="279">
        <v>33.716666666666654</v>
      </c>
      <c r="J185" s="279">
        <v>34.033333333333324</v>
      </c>
      <c r="K185" s="277">
        <v>33.4</v>
      </c>
      <c r="L185" s="277">
        <v>32.700000000000003</v>
      </c>
      <c r="M185" s="277">
        <v>135.96473</v>
      </c>
    </row>
    <row r="186" spans="1:13">
      <c r="A186" s="301">
        <v>177</v>
      </c>
      <c r="B186" s="277" t="s">
        <v>3523</v>
      </c>
      <c r="C186" s="277">
        <v>892.15</v>
      </c>
      <c r="D186" s="279">
        <v>882.55000000000007</v>
      </c>
      <c r="E186" s="279">
        <v>869.60000000000014</v>
      </c>
      <c r="F186" s="279">
        <v>847.05000000000007</v>
      </c>
      <c r="G186" s="279">
        <v>834.10000000000014</v>
      </c>
      <c r="H186" s="279">
        <v>905.10000000000014</v>
      </c>
      <c r="I186" s="279">
        <v>918.05000000000018</v>
      </c>
      <c r="J186" s="279">
        <v>940.60000000000014</v>
      </c>
      <c r="K186" s="277">
        <v>895.5</v>
      </c>
      <c r="L186" s="277">
        <v>860</v>
      </c>
      <c r="M186" s="277">
        <v>53.459359999999997</v>
      </c>
    </row>
    <row r="187" spans="1:13">
      <c r="A187" s="301">
        <v>178</v>
      </c>
      <c r="B187" s="277" t="s">
        <v>280</v>
      </c>
      <c r="C187" s="277">
        <v>810.6</v>
      </c>
      <c r="D187" s="279">
        <v>800.30000000000007</v>
      </c>
      <c r="E187" s="279">
        <v>786.95000000000016</v>
      </c>
      <c r="F187" s="279">
        <v>763.30000000000007</v>
      </c>
      <c r="G187" s="279">
        <v>749.95000000000016</v>
      </c>
      <c r="H187" s="279">
        <v>823.95000000000016</v>
      </c>
      <c r="I187" s="279">
        <v>837.30000000000007</v>
      </c>
      <c r="J187" s="279">
        <v>860.95000000000016</v>
      </c>
      <c r="K187" s="277">
        <v>813.65</v>
      </c>
      <c r="L187" s="277">
        <v>776.65</v>
      </c>
      <c r="M187" s="277">
        <v>21.464230000000001</v>
      </c>
    </row>
    <row r="188" spans="1:13">
      <c r="A188" s="301">
        <v>179</v>
      </c>
      <c r="B188" s="277" t="s">
        <v>172</v>
      </c>
      <c r="C188" s="277">
        <v>200.05</v>
      </c>
      <c r="D188" s="279">
        <v>198</v>
      </c>
      <c r="E188" s="279">
        <v>195.1</v>
      </c>
      <c r="F188" s="279">
        <v>190.15</v>
      </c>
      <c r="G188" s="279">
        <v>187.25</v>
      </c>
      <c r="H188" s="279">
        <v>202.95</v>
      </c>
      <c r="I188" s="279">
        <v>205.84999999999997</v>
      </c>
      <c r="J188" s="279">
        <v>210.79999999999998</v>
      </c>
      <c r="K188" s="277">
        <v>200.9</v>
      </c>
      <c r="L188" s="277">
        <v>193.05</v>
      </c>
      <c r="M188" s="277">
        <v>405.50062000000003</v>
      </c>
    </row>
    <row r="189" spans="1:13">
      <c r="A189" s="301">
        <v>180</v>
      </c>
      <c r="B189" s="277" t="s">
        <v>173</v>
      </c>
      <c r="C189" s="277">
        <v>21135.9</v>
      </c>
      <c r="D189" s="279">
        <v>21035.766666666666</v>
      </c>
      <c r="E189" s="279">
        <v>20751.533333333333</v>
      </c>
      <c r="F189" s="279">
        <v>20367.166666666668</v>
      </c>
      <c r="G189" s="279">
        <v>20082.933333333334</v>
      </c>
      <c r="H189" s="279">
        <v>21420.133333333331</v>
      </c>
      <c r="I189" s="279">
        <v>21704.366666666661</v>
      </c>
      <c r="J189" s="279">
        <v>22088.73333333333</v>
      </c>
      <c r="K189" s="277">
        <v>21320</v>
      </c>
      <c r="L189" s="277">
        <v>20651.400000000001</v>
      </c>
      <c r="M189" s="277">
        <v>0.69325999999999999</v>
      </c>
    </row>
    <row r="190" spans="1:13">
      <c r="A190" s="301">
        <v>181</v>
      </c>
      <c r="B190" s="277" t="s">
        <v>174</v>
      </c>
      <c r="C190" s="277">
        <v>1234.8</v>
      </c>
      <c r="D190" s="279">
        <v>1229.75</v>
      </c>
      <c r="E190" s="279">
        <v>1220.95</v>
      </c>
      <c r="F190" s="279">
        <v>1207.1000000000001</v>
      </c>
      <c r="G190" s="279">
        <v>1198.3000000000002</v>
      </c>
      <c r="H190" s="279">
        <v>1243.5999999999999</v>
      </c>
      <c r="I190" s="279">
        <v>1252.4000000000001</v>
      </c>
      <c r="J190" s="279">
        <v>1266.2499999999998</v>
      </c>
      <c r="K190" s="277">
        <v>1238.55</v>
      </c>
      <c r="L190" s="277">
        <v>1215.9000000000001</v>
      </c>
      <c r="M190" s="277">
        <v>3.9890300000000001</v>
      </c>
    </row>
    <row r="191" spans="1:13">
      <c r="A191" s="301">
        <v>182</v>
      </c>
      <c r="B191" s="277" t="s">
        <v>175</v>
      </c>
      <c r="C191" s="277">
        <v>4371.75</v>
      </c>
      <c r="D191" s="279">
        <v>4356.7</v>
      </c>
      <c r="E191" s="279">
        <v>4304.6499999999996</v>
      </c>
      <c r="F191" s="279">
        <v>4237.55</v>
      </c>
      <c r="G191" s="279">
        <v>4185.5</v>
      </c>
      <c r="H191" s="279">
        <v>4423.7999999999993</v>
      </c>
      <c r="I191" s="279">
        <v>4475.8500000000004</v>
      </c>
      <c r="J191" s="279">
        <v>4542.9499999999989</v>
      </c>
      <c r="K191" s="277">
        <v>4408.75</v>
      </c>
      <c r="L191" s="277">
        <v>4289.6000000000004</v>
      </c>
      <c r="M191" s="277">
        <v>3.7076199999999999</v>
      </c>
    </row>
    <row r="192" spans="1:13">
      <c r="A192" s="301">
        <v>183</v>
      </c>
      <c r="B192" s="277" t="s">
        <v>176</v>
      </c>
      <c r="C192" s="277">
        <v>665.2</v>
      </c>
      <c r="D192" s="279">
        <v>659.01666666666677</v>
      </c>
      <c r="E192" s="279">
        <v>646.03333333333353</v>
      </c>
      <c r="F192" s="279">
        <v>626.86666666666679</v>
      </c>
      <c r="G192" s="279">
        <v>613.88333333333355</v>
      </c>
      <c r="H192" s="279">
        <v>678.18333333333351</v>
      </c>
      <c r="I192" s="279">
        <v>691.16666666666686</v>
      </c>
      <c r="J192" s="279">
        <v>710.33333333333348</v>
      </c>
      <c r="K192" s="277">
        <v>672</v>
      </c>
      <c r="L192" s="277">
        <v>639.85</v>
      </c>
      <c r="M192" s="277">
        <v>33.657440000000001</v>
      </c>
    </row>
    <row r="193" spans="1:13">
      <c r="A193" s="301">
        <v>184</v>
      </c>
      <c r="B193" s="277" t="s">
        <v>178</v>
      </c>
      <c r="C193" s="277">
        <v>502.2</v>
      </c>
      <c r="D193" s="279">
        <v>501</v>
      </c>
      <c r="E193" s="279">
        <v>494.5</v>
      </c>
      <c r="F193" s="279">
        <v>486.8</v>
      </c>
      <c r="G193" s="279">
        <v>480.3</v>
      </c>
      <c r="H193" s="279">
        <v>508.7</v>
      </c>
      <c r="I193" s="279">
        <v>515.20000000000005</v>
      </c>
      <c r="J193" s="279">
        <v>522.9</v>
      </c>
      <c r="K193" s="277">
        <v>507.5</v>
      </c>
      <c r="L193" s="277">
        <v>493.3</v>
      </c>
      <c r="M193" s="277">
        <v>76.4041</v>
      </c>
    </row>
    <row r="194" spans="1:13">
      <c r="A194" s="301">
        <v>185</v>
      </c>
      <c r="B194" s="277" t="s">
        <v>179</v>
      </c>
      <c r="C194" s="277">
        <v>439.45</v>
      </c>
      <c r="D194" s="279">
        <v>439.2833333333333</v>
      </c>
      <c r="E194" s="279">
        <v>432.76666666666659</v>
      </c>
      <c r="F194" s="279">
        <v>426.08333333333331</v>
      </c>
      <c r="G194" s="279">
        <v>419.56666666666661</v>
      </c>
      <c r="H194" s="279">
        <v>445.96666666666658</v>
      </c>
      <c r="I194" s="279">
        <v>452.48333333333323</v>
      </c>
      <c r="J194" s="279">
        <v>459.16666666666657</v>
      </c>
      <c r="K194" s="277">
        <v>445.8</v>
      </c>
      <c r="L194" s="277">
        <v>432.6</v>
      </c>
      <c r="M194" s="277">
        <v>12.396430000000001</v>
      </c>
    </row>
    <row r="195" spans="1:13">
      <c r="A195" s="301">
        <v>186</v>
      </c>
      <c r="B195" s="277" t="s">
        <v>282</v>
      </c>
      <c r="C195" s="277">
        <v>552.35</v>
      </c>
      <c r="D195" s="279">
        <v>553.91666666666663</v>
      </c>
      <c r="E195" s="279">
        <v>548.43333333333328</v>
      </c>
      <c r="F195" s="279">
        <v>544.51666666666665</v>
      </c>
      <c r="G195" s="279">
        <v>539.0333333333333</v>
      </c>
      <c r="H195" s="279">
        <v>557.83333333333326</v>
      </c>
      <c r="I195" s="279">
        <v>563.31666666666661</v>
      </c>
      <c r="J195" s="279">
        <v>567.23333333333323</v>
      </c>
      <c r="K195" s="277">
        <v>559.4</v>
      </c>
      <c r="L195" s="277">
        <v>550</v>
      </c>
      <c r="M195" s="277">
        <v>5.5010899999999996</v>
      </c>
    </row>
    <row r="196" spans="1:13">
      <c r="A196" s="301">
        <v>187</v>
      </c>
      <c r="B196" s="277" t="s">
        <v>3464</v>
      </c>
      <c r="C196" s="277">
        <v>489.8</v>
      </c>
      <c r="D196" s="279">
        <v>481.58333333333331</v>
      </c>
      <c r="E196" s="279">
        <v>471.76666666666665</v>
      </c>
      <c r="F196" s="279">
        <v>453.73333333333335</v>
      </c>
      <c r="G196" s="279">
        <v>443.91666666666669</v>
      </c>
      <c r="H196" s="279">
        <v>499.61666666666662</v>
      </c>
      <c r="I196" s="279">
        <v>509.43333333333334</v>
      </c>
      <c r="J196" s="279">
        <v>527.46666666666658</v>
      </c>
      <c r="K196" s="277">
        <v>491.4</v>
      </c>
      <c r="L196" s="277">
        <v>463.55</v>
      </c>
      <c r="M196" s="277">
        <v>80.216610000000003</v>
      </c>
    </row>
    <row r="197" spans="1:13">
      <c r="A197" s="301">
        <v>188</v>
      </c>
      <c r="B197" s="268" t="s">
        <v>183</v>
      </c>
      <c r="C197" s="268">
        <v>130.69999999999999</v>
      </c>
      <c r="D197" s="308">
        <v>131.38333333333335</v>
      </c>
      <c r="E197" s="308">
        <v>128.1166666666667</v>
      </c>
      <c r="F197" s="308">
        <v>125.53333333333336</v>
      </c>
      <c r="G197" s="308">
        <v>122.26666666666671</v>
      </c>
      <c r="H197" s="308">
        <v>133.9666666666667</v>
      </c>
      <c r="I197" s="308">
        <v>137.23333333333335</v>
      </c>
      <c r="J197" s="308">
        <v>139.81666666666669</v>
      </c>
      <c r="K197" s="268">
        <v>134.65</v>
      </c>
      <c r="L197" s="268">
        <v>128.80000000000001</v>
      </c>
      <c r="M197" s="268">
        <v>457.92723000000001</v>
      </c>
    </row>
    <row r="198" spans="1:13">
      <c r="A198" s="301">
        <v>189</v>
      </c>
      <c r="B198" s="268" t="s">
        <v>185</v>
      </c>
      <c r="C198" s="268">
        <v>52.95</v>
      </c>
      <c r="D198" s="308">
        <v>53.066666666666663</v>
      </c>
      <c r="E198" s="308">
        <v>52.133333333333326</v>
      </c>
      <c r="F198" s="308">
        <v>51.316666666666663</v>
      </c>
      <c r="G198" s="308">
        <v>50.383333333333326</v>
      </c>
      <c r="H198" s="308">
        <v>53.883333333333326</v>
      </c>
      <c r="I198" s="308">
        <v>54.816666666666663</v>
      </c>
      <c r="J198" s="308">
        <v>55.633333333333326</v>
      </c>
      <c r="K198" s="268">
        <v>54</v>
      </c>
      <c r="L198" s="268">
        <v>52.25</v>
      </c>
      <c r="M198" s="268">
        <v>154.51785000000001</v>
      </c>
    </row>
    <row r="199" spans="1:13">
      <c r="A199" s="301">
        <v>190</v>
      </c>
      <c r="B199" s="268" t="s">
        <v>186</v>
      </c>
      <c r="C199" s="268">
        <v>375.55</v>
      </c>
      <c r="D199" s="308">
        <v>374.11666666666662</v>
      </c>
      <c r="E199" s="308">
        <v>370.98333333333323</v>
      </c>
      <c r="F199" s="308">
        <v>366.41666666666663</v>
      </c>
      <c r="G199" s="308">
        <v>363.28333333333325</v>
      </c>
      <c r="H199" s="308">
        <v>378.68333333333322</v>
      </c>
      <c r="I199" s="308">
        <v>381.81666666666655</v>
      </c>
      <c r="J199" s="308">
        <v>386.38333333333321</v>
      </c>
      <c r="K199" s="268">
        <v>377.25</v>
      </c>
      <c r="L199" s="268">
        <v>369.55</v>
      </c>
      <c r="M199" s="268">
        <v>148.92187999999999</v>
      </c>
    </row>
    <row r="200" spans="1:13">
      <c r="A200" s="301">
        <v>191</v>
      </c>
      <c r="B200" s="268" t="s">
        <v>187</v>
      </c>
      <c r="C200" s="268">
        <v>2809.6</v>
      </c>
      <c r="D200" s="308">
        <v>2813.0500000000006</v>
      </c>
      <c r="E200" s="308">
        <v>2784.1000000000013</v>
      </c>
      <c r="F200" s="308">
        <v>2758.6000000000008</v>
      </c>
      <c r="G200" s="308">
        <v>2729.6500000000015</v>
      </c>
      <c r="H200" s="308">
        <v>2838.5500000000011</v>
      </c>
      <c r="I200" s="308">
        <v>2867.5000000000009</v>
      </c>
      <c r="J200" s="308">
        <v>2893.0000000000009</v>
      </c>
      <c r="K200" s="268">
        <v>2842</v>
      </c>
      <c r="L200" s="268">
        <v>2787.55</v>
      </c>
      <c r="M200" s="268">
        <v>43.959789999999998</v>
      </c>
    </row>
    <row r="201" spans="1:13">
      <c r="A201" s="301">
        <v>192</v>
      </c>
      <c r="B201" s="268" t="s">
        <v>188</v>
      </c>
      <c r="C201" s="268">
        <v>848.85</v>
      </c>
      <c r="D201" s="308">
        <v>856.08333333333337</v>
      </c>
      <c r="E201" s="308">
        <v>838.36666666666679</v>
      </c>
      <c r="F201" s="308">
        <v>827.88333333333344</v>
      </c>
      <c r="G201" s="308">
        <v>810.16666666666686</v>
      </c>
      <c r="H201" s="308">
        <v>866.56666666666672</v>
      </c>
      <c r="I201" s="308">
        <v>884.28333333333319</v>
      </c>
      <c r="J201" s="308">
        <v>894.76666666666665</v>
      </c>
      <c r="K201" s="268">
        <v>873.8</v>
      </c>
      <c r="L201" s="268">
        <v>845.6</v>
      </c>
      <c r="M201" s="268">
        <v>53.466189999999997</v>
      </c>
    </row>
    <row r="202" spans="1:13">
      <c r="A202" s="301">
        <v>193</v>
      </c>
      <c r="B202" s="268" t="s">
        <v>189</v>
      </c>
      <c r="C202" s="268">
        <v>1223.45</v>
      </c>
      <c r="D202" s="308">
        <v>1230.3166666666666</v>
      </c>
      <c r="E202" s="308">
        <v>1211.6833333333332</v>
      </c>
      <c r="F202" s="308">
        <v>1199.9166666666665</v>
      </c>
      <c r="G202" s="308">
        <v>1181.2833333333331</v>
      </c>
      <c r="H202" s="308">
        <v>1242.0833333333333</v>
      </c>
      <c r="I202" s="308">
        <v>1260.7166666666665</v>
      </c>
      <c r="J202" s="308">
        <v>1272.4833333333333</v>
      </c>
      <c r="K202" s="268">
        <v>1248.95</v>
      </c>
      <c r="L202" s="268">
        <v>1218.55</v>
      </c>
      <c r="M202" s="268">
        <v>40.96716</v>
      </c>
    </row>
    <row r="203" spans="1:13">
      <c r="A203" s="301">
        <v>194</v>
      </c>
      <c r="B203" s="268" t="s">
        <v>190</v>
      </c>
      <c r="C203" s="268">
        <v>2758.45</v>
      </c>
      <c r="D203" s="308">
        <v>2777.35</v>
      </c>
      <c r="E203" s="308">
        <v>2727.1499999999996</v>
      </c>
      <c r="F203" s="308">
        <v>2695.85</v>
      </c>
      <c r="G203" s="308">
        <v>2645.6499999999996</v>
      </c>
      <c r="H203" s="308">
        <v>2808.6499999999996</v>
      </c>
      <c r="I203" s="308">
        <v>2858.8499999999995</v>
      </c>
      <c r="J203" s="308">
        <v>2890.1499999999996</v>
      </c>
      <c r="K203" s="268">
        <v>2827.55</v>
      </c>
      <c r="L203" s="268">
        <v>2746.05</v>
      </c>
      <c r="M203" s="268">
        <v>4.37622</v>
      </c>
    </row>
    <row r="204" spans="1:13">
      <c r="A204" s="301">
        <v>195</v>
      </c>
      <c r="B204" s="268" t="s">
        <v>191</v>
      </c>
      <c r="C204" s="268">
        <v>297.60000000000002</v>
      </c>
      <c r="D204" s="308">
        <v>296.59999999999997</v>
      </c>
      <c r="E204" s="308">
        <v>294.19999999999993</v>
      </c>
      <c r="F204" s="308">
        <v>290.79999999999995</v>
      </c>
      <c r="G204" s="308">
        <v>288.39999999999992</v>
      </c>
      <c r="H204" s="308">
        <v>299.99999999999994</v>
      </c>
      <c r="I204" s="308">
        <v>302.39999999999992</v>
      </c>
      <c r="J204" s="308">
        <v>305.79999999999995</v>
      </c>
      <c r="K204" s="268">
        <v>299</v>
      </c>
      <c r="L204" s="268">
        <v>293.2</v>
      </c>
      <c r="M204" s="268">
        <v>4.9024999999999999</v>
      </c>
    </row>
    <row r="205" spans="1:13">
      <c r="A205" s="301">
        <v>196</v>
      </c>
      <c r="B205" s="268" t="s">
        <v>550</v>
      </c>
      <c r="C205" s="268">
        <v>670.1</v>
      </c>
      <c r="D205" s="308">
        <v>662.55</v>
      </c>
      <c r="E205" s="308">
        <v>634.34999999999991</v>
      </c>
      <c r="F205" s="308">
        <v>598.59999999999991</v>
      </c>
      <c r="G205" s="308">
        <v>570.39999999999986</v>
      </c>
      <c r="H205" s="308">
        <v>698.3</v>
      </c>
      <c r="I205" s="308">
        <v>726.5</v>
      </c>
      <c r="J205" s="308">
        <v>762.25</v>
      </c>
      <c r="K205" s="268">
        <v>690.75</v>
      </c>
      <c r="L205" s="268">
        <v>626.79999999999995</v>
      </c>
      <c r="M205" s="268">
        <v>5.9360600000000003</v>
      </c>
    </row>
    <row r="206" spans="1:13">
      <c r="A206" s="301">
        <v>197</v>
      </c>
      <c r="B206" s="268" t="s">
        <v>192</v>
      </c>
      <c r="C206" s="268">
        <v>461.55</v>
      </c>
      <c r="D206" s="308">
        <v>460.18333333333334</v>
      </c>
      <c r="E206" s="308">
        <v>455.36666666666667</v>
      </c>
      <c r="F206" s="308">
        <v>449.18333333333334</v>
      </c>
      <c r="G206" s="308">
        <v>444.36666666666667</v>
      </c>
      <c r="H206" s="308">
        <v>466.36666666666667</v>
      </c>
      <c r="I206" s="308">
        <v>471.18333333333339</v>
      </c>
      <c r="J206" s="308">
        <v>477.36666666666667</v>
      </c>
      <c r="K206" s="268">
        <v>465</v>
      </c>
      <c r="L206" s="268">
        <v>454</v>
      </c>
      <c r="M206" s="268">
        <v>27.96838</v>
      </c>
    </row>
    <row r="207" spans="1:13">
      <c r="A207" s="301">
        <v>198</v>
      </c>
      <c r="B207" s="268" t="s">
        <v>193</v>
      </c>
      <c r="C207" s="268">
        <v>971.1</v>
      </c>
      <c r="D207" s="308">
        <v>969.11666666666679</v>
      </c>
      <c r="E207" s="308">
        <v>960.03333333333353</v>
      </c>
      <c r="F207" s="308">
        <v>948.9666666666667</v>
      </c>
      <c r="G207" s="308">
        <v>939.88333333333344</v>
      </c>
      <c r="H207" s="308">
        <v>980.18333333333362</v>
      </c>
      <c r="I207" s="308">
        <v>989.26666666666688</v>
      </c>
      <c r="J207" s="308">
        <v>1000.3333333333337</v>
      </c>
      <c r="K207" s="268">
        <v>978.2</v>
      </c>
      <c r="L207" s="268">
        <v>958.05</v>
      </c>
      <c r="M207" s="268">
        <v>5.5327999999999999</v>
      </c>
    </row>
    <row r="208" spans="1:13">
      <c r="A208" s="301">
        <v>199</v>
      </c>
      <c r="B208" s="268" t="s">
        <v>195</v>
      </c>
      <c r="C208" s="268">
        <v>4442.8500000000004</v>
      </c>
      <c r="D208" s="308">
        <v>4405.6166666666668</v>
      </c>
      <c r="E208" s="308">
        <v>4352.2333333333336</v>
      </c>
      <c r="F208" s="308">
        <v>4261.6166666666668</v>
      </c>
      <c r="G208" s="308">
        <v>4208.2333333333336</v>
      </c>
      <c r="H208" s="308">
        <v>4496.2333333333336</v>
      </c>
      <c r="I208" s="308">
        <v>4549.6166666666668</v>
      </c>
      <c r="J208" s="308">
        <v>4640.2333333333336</v>
      </c>
      <c r="K208" s="268">
        <v>4459</v>
      </c>
      <c r="L208" s="268">
        <v>4315</v>
      </c>
      <c r="M208" s="268">
        <v>8.1755399999999998</v>
      </c>
    </row>
    <row r="209" spans="1:13">
      <c r="A209" s="301">
        <v>200</v>
      </c>
      <c r="B209" s="268" t="s">
        <v>196</v>
      </c>
      <c r="C209" s="268">
        <v>24.1</v>
      </c>
      <c r="D209" s="308">
        <v>24.133333333333336</v>
      </c>
      <c r="E209" s="308">
        <v>23.866666666666674</v>
      </c>
      <c r="F209" s="308">
        <v>23.633333333333336</v>
      </c>
      <c r="G209" s="308">
        <v>23.366666666666674</v>
      </c>
      <c r="H209" s="308">
        <v>24.366666666666674</v>
      </c>
      <c r="I209" s="308">
        <v>24.633333333333333</v>
      </c>
      <c r="J209" s="308">
        <v>24.866666666666674</v>
      </c>
      <c r="K209" s="268">
        <v>24.4</v>
      </c>
      <c r="L209" s="268">
        <v>23.9</v>
      </c>
      <c r="M209" s="268">
        <v>43.89311</v>
      </c>
    </row>
    <row r="210" spans="1:13">
      <c r="A210" s="301">
        <v>201</v>
      </c>
      <c r="B210" s="268" t="s">
        <v>197</v>
      </c>
      <c r="C210" s="268">
        <v>510.9</v>
      </c>
      <c r="D210" s="308">
        <v>506.40000000000003</v>
      </c>
      <c r="E210" s="308">
        <v>499.80000000000007</v>
      </c>
      <c r="F210" s="308">
        <v>488.70000000000005</v>
      </c>
      <c r="G210" s="308">
        <v>482.10000000000008</v>
      </c>
      <c r="H210" s="308">
        <v>517.5</v>
      </c>
      <c r="I210" s="308">
        <v>524.10000000000014</v>
      </c>
      <c r="J210" s="308">
        <v>535.20000000000005</v>
      </c>
      <c r="K210" s="268">
        <v>513</v>
      </c>
      <c r="L210" s="268">
        <v>495.3</v>
      </c>
      <c r="M210" s="268">
        <v>34.24315</v>
      </c>
    </row>
    <row r="211" spans="1:13">
      <c r="A211" s="301">
        <v>202</v>
      </c>
      <c r="B211" s="268" t="s">
        <v>563</v>
      </c>
      <c r="C211" s="268">
        <v>670.95</v>
      </c>
      <c r="D211" s="308">
        <v>675.98333333333335</v>
      </c>
      <c r="E211" s="308">
        <v>659.9666666666667</v>
      </c>
      <c r="F211" s="308">
        <v>648.98333333333335</v>
      </c>
      <c r="G211" s="308">
        <v>632.9666666666667</v>
      </c>
      <c r="H211" s="308">
        <v>686.9666666666667</v>
      </c>
      <c r="I211" s="308">
        <v>702.98333333333335</v>
      </c>
      <c r="J211" s="308">
        <v>713.9666666666667</v>
      </c>
      <c r="K211" s="268">
        <v>692</v>
      </c>
      <c r="L211" s="268">
        <v>665</v>
      </c>
      <c r="M211" s="268">
        <v>5.3905700000000003</v>
      </c>
    </row>
    <row r="212" spans="1:13">
      <c r="A212" s="301">
        <v>203</v>
      </c>
      <c r="B212" s="268" t="s">
        <v>284</v>
      </c>
      <c r="C212" s="268">
        <v>166</v>
      </c>
      <c r="D212" s="308">
        <v>165.73333333333332</v>
      </c>
      <c r="E212" s="308">
        <v>164.46666666666664</v>
      </c>
      <c r="F212" s="308">
        <v>162.93333333333331</v>
      </c>
      <c r="G212" s="308">
        <v>161.66666666666663</v>
      </c>
      <c r="H212" s="308">
        <v>167.26666666666665</v>
      </c>
      <c r="I212" s="308">
        <v>168.53333333333336</v>
      </c>
      <c r="J212" s="308">
        <v>170.06666666666666</v>
      </c>
      <c r="K212" s="268">
        <v>167</v>
      </c>
      <c r="L212" s="268">
        <v>164.2</v>
      </c>
      <c r="M212" s="268">
        <v>4.0009800000000002</v>
      </c>
    </row>
    <row r="213" spans="1:13">
      <c r="A213" s="301">
        <v>204</v>
      </c>
      <c r="B213" s="268" t="s">
        <v>199</v>
      </c>
      <c r="C213" s="268">
        <v>672.3</v>
      </c>
      <c r="D213" s="308">
        <v>667.86666666666667</v>
      </c>
      <c r="E213" s="308">
        <v>660.7833333333333</v>
      </c>
      <c r="F213" s="308">
        <v>649.26666666666665</v>
      </c>
      <c r="G213" s="308">
        <v>642.18333333333328</v>
      </c>
      <c r="H213" s="308">
        <v>679.38333333333333</v>
      </c>
      <c r="I213" s="308">
        <v>686.46666666666658</v>
      </c>
      <c r="J213" s="308">
        <v>697.98333333333335</v>
      </c>
      <c r="K213" s="268">
        <v>674.95</v>
      </c>
      <c r="L213" s="268">
        <v>656.35</v>
      </c>
      <c r="M213" s="268">
        <v>18.179880000000001</v>
      </c>
    </row>
    <row r="214" spans="1:13">
      <c r="A214" s="301">
        <v>205</v>
      </c>
      <c r="B214" s="268" t="s">
        <v>569</v>
      </c>
      <c r="C214" s="268">
        <v>2140.1</v>
      </c>
      <c r="D214" s="308">
        <v>2140.8333333333335</v>
      </c>
      <c r="E214" s="308">
        <v>2119.2666666666669</v>
      </c>
      <c r="F214" s="308">
        <v>2098.4333333333334</v>
      </c>
      <c r="G214" s="308">
        <v>2076.8666666666668</v>
      </c>
      <c r="H214" s="308">
        <v>2161.666666666667</v>
      </c>
      <c r="I214" s="308">
        <v>2183.2333333333336</v>
      </c>
      <c r="J214" s="308">
        <v>2204.0666666666671</v>
      </c>
      <c r="K214" s="268">
        <v>2162.4</v>
      </c>
      <c r="L214" s="268">
        <v>2120</v>
      </c>
      <c r="M214" s="268">
        <v>0.63902999999999999</v>
      </c>
    </row>
    <row r="215" spans="1:13">
      <c r="A215" s="301">
        <v>206</v>
      </c>
      <c r="B215" s="268" t="s">
        <v>200</v>
      </c>
      <c r="C215" s="308">
        <v>350.45</v>
      </c>
      <c r="D215" s="308">
        <v>354.58333333333331</v>
      </c>
      <c r="E215" s="308">
        <v>344.16666666666663</v>
      </c>
      <c r="F215" s="308">
        <v>337.88333333333333</v>
      </c>
      <c r="G215" s="308">
        <v>327.46666666666664</v>
      </c>
      <c r="H215" s="308">
        <v>360.86666666666662</v>
      </c>
      <c r="I215" s="308">
        <v>371.28333333333325</v>
      </c>
      <c r="J215" s="308">
        <v>377.56666666666661</v>
      </c>
      <c r="K215" s="308">
        <v>365</v>
      </c>
      <c r="L215" s="308">
        <v>348.3</v>
      </c>
      <c r="M215" s="308">
        <v>741.38274999999999</v>
      </c>
    </row>
    <row r="216" spans="1:13">
      <c r="A216" s="301">
        <v>207</v>
      </c>
      <c r="B216" s="268" t="s">
        <v>202</v>
      </c>
      <c r="C216" s="308">
        <v>186.2</v>
      </c>
      <c r="D216" s="308">
        <v>184.33333333333334</v>
      </c>
      <c r="E216" s="308">
        <v>180.4666666666667</v>
      </c>
      <c r="F216" s="308">
        <v>174.73333333333335</v>
      </c>
      <c r="G216" s="308">
        <v>170.8666666666667</v>
      </c>
      <c r="H216" s="308">
        <v>190.06666666666669</v>
      </c>
      <c r="I216" s="308">
        <v>193.93333333333331</v>
      </c>
      <c r="J216" s="308">
        <v>199.66666666666669</v>
      </c>
      <c r="K216" s="308">
        <v>188.2</v>
      </c>
      <c r="L216" s="308">
        <v>178.6</v>
      </c>
      <c r="M216" s="308">
        <v>357.31900999999999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G24" sqref="G2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40"/>
      <c r="B1" s="540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44119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37" t="s">
        <v>16</v>
      </c>
      <c r="B9" s="538" t="s">
        <v>18</v>
      </c>
      <c r="C9" s="536" t="s">
        <v>19</v>
      </c>
      <c r="D9" s="536" t="s">
        <v>20</v>
      </c>
      <c r="E9" s="536" t="s">
        <v>21</v>
      </c>
      <c r="F9" s="536"/>
      <c r="G9" s="536"/>
      <c r="H9" s="536" t="s">
        <v>22</v>
      </c>
      <c r="I9" s="536"/>
      <c r="J9" s="536"/>
      <c r="K9" s="274"/>
      <c r="L9" s="281"/>
      <c r="M9" s="282"/>
    </row>
    <row r="10" spans="1:15" ht="42.75" customHeight="1">
      <c r="A10" s="532"/>
      <c r="B10" s="534"/>
      <c r="C10" s="539" t="s">
        <v>23</v>
      </c>
      <c r="D10" s="539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19034.5</v>
      </c>
      <c r="D11" s="279">
        <v>19005.233333333334</v>
      </c>
      <c r="E11" s="279">
        <v>18630.466666666667</v>
      </c>
      <c r="F11" s="279">
        <v>18226.433333333334</v>
      </c>
      <c r="G11" s="279">
        <v>17851.666666666668</v>
      </c>
      <c r="H11" s="279">
        <v>19409.266666666666</v>
      </c>
      <c r="I11" s="279">
        <v>19784.033333333336</v>
      </c>
      <c r="J11" s="279">
        <v>20188.066666666666</v>
      </c>
      <c r="K11" s="277">
        <v>19380</v>
      </c>
      <c r="L11" s="277">
        <v>18601.2</v>
      </c>
      <c r="M11" s="277">
        <v>3.9140000000000001E-2</v>
      </c>
    </row>
    <row r="12" spans="1:15" ht="12" customHeight="1">
      <c r="A12" s="268">
        <v>2</v>
      </c>
      <c r="B12" s="277" t="s">
        <v>802</v>
      </c>
      <c r="C12" s="278">
        <v>970.8</v>
      </c>
      <c r="D12" s="279">
        <v>977.83333333333337</v>
      </c>
      <c r="E12" s="279">
        <v>960.9666666666667</v>
      </c>
      <c r="F12" s="279">
        <v>951.13333333333333</v>
      </c>
      <c r="G12" s="279">
        <v>934.26666666666665</v>
      </c>
      <c r="H12" s="279">
        <v>987.66666666666674</v>
      </c>
      <c r="I12" s="279">
        <v>1004.5333333333333</v>
      </c>
      <c r="J12" s="279">
        <v>1014.3666666666668</v>
      </c>
      <c r="K12" s="277">
        <v>994.7</v>
      </c>
      <c r="L12" s="277">
        <v>968</v>
      </c>
      <c r="M12" s="277">
        <v>2.77346</v>
      </c>
    </row>
    <row r="13" spans="1:15" ht="12" customHeight="1">
      <c r="A13" s="268">
        <v>3</v>
      </c>
      <c r="B13" s="277" t="s">
        <v>294</v>
      </c>
      <c r="C13" s="278">
        <v>1456.45</v>
      </c>
      <c r="D13" s="279">
        <v>1459.5833333333333</v>
      </c>
      <c r="E13" s="279">
        <v>1444.1666666666665</v>
      </c>
      <c r="F13" s="279">
        <v>1431.8833333333332</v>
      </c>
      <c r="G13" s="279">
        <v>1416.4666666666665</v>
      </c>
      <c r="H13" s="279">
        <v>1471.8666666666666</v>
      </c>
      <c r="I13" s="279">
        <v>1487.2833333333331</v>
      </c>
      <c r="J13" s="279">
        <v>1499.5666666666666</v>
      </c>
      <c r="K13" s="277">
        <v>1475</v>
      </c>
      <c r="L13" s="277">
        <v>1447.3</v>
      </c>
      <c r="M13" s="277">
        <v>0.28804000000000002</v>
      </c>
    </row>
    <row r="14" spans="1:15" ht="12" customHeight="1">
      <c r="A14" s="268">
        <v>4</v>
      </c>
      <c r="B14" s="277" t="s">
        <v>3119</v>
      </c>
      <c r="C14" s="278">
        <v>859.2</v>
      </c>
      <c r="D14" s="279">
        <v>858.30000000000007</v>
      </c>
      <c r="E14" s="279">
        <v>848.90000000000009</v>
      </c>
      <c r="F14" s="279">
        <v>838.6</v>
      </c>
      <c r="G14" s="279">
        <v>829.2</v>
      </c>
      <c r="H14" s="279">
        <v>868.60000000000014</v>
      </c>
      <c r="I14" s="279">
        <v>878</v>
      </c>
      <c r="J14" s="279">
        <v>888.30000000000018</v>
      </c>
      <c r="K14" s="277">
        <v>867.7</v>
      </c>
      <c r="L14" s="277">
        <v>848</v>
      </c>
      <c r="M14" s="277">
        <v>0.82811999999999997</v>
      </c>
    </row>
    <row r="15" spans="1:15" ht="12" customHeight="1">
      <c r="A15" s="268">
        <v>5</v>
      </c>
      <c r="B15" s="277" t="s">
        <v>295</v>
      </c>
      <c r="C15" s="278">
        <v>16004.2</v>
      </c>
      <c r="D15" s="279">
        <v>16061.433333333334</v>
      </c>
      <c r="E15" s="279">
        <v>15892.766666666668</v>
      </c>
      <c r="F15" s="279">
        <v>15781.333333333334</v>
      </c>
      <c r="G15" s="279">
        <v>15612.666666666668</v>
      </c>
      <c r="H15" s="279">
        <v>16172.866666666669</v>
      </c>
      <c r="I15" s="279">
        <v>16341.533333333333</v>
      </c>
      <c r="J15" s="279">
        <v>16452.966666666667</v>
      </c>
      <c r="K15" s="277">
        <v>16230.1</v>
      </c>
      <c r="L15" s="277">
        <v>15950</v>
      </c>
      <c r="M15" s="277">
        <v>4.0719999999999999E-2</v>
      </c>
    </row>
    <row r="16" spans="1:15" ht="12" customHeight="1">
      <c r="A16" s="268">
        <v>6</v>
      </c>
      <c r="B16" s="277" t="s">
        <v>227</v>
      </c>
      <c r="C16" s="278">
        <v>61.85</v>
      </c>
      <c r="D16" s="279">
        <v>61.95000000000001</v>
      </c>
      <c r="E16" s="279">
        <v>60.950000000000017</v>
      </c>
      <c r="F16" s="279">
        <v>60.050000000000004</v>
      </c>
      <c r="G16" s="279">
        <v>59.050000000000011</v>
      </c>
      <c r="H16" s="279">
        <v>62.850000000000023</v>
      </c>
      <c r="I16" s="279">
        <v>63.850000000000009</v>
      </c>
      <c r="J16" s="279">
        <v>64.750000000000028</v>
      </c>
      <c r="K16" s="277">
        <v>62.95</v>
      </c>
      <c r="L16" s="277">
        <v>61.05</v>
      </c>
      <c r="M16" s="277">
        <v>12.5593</v>
      </c>
    </row>
    <row r="17" spans="1:13" ht="12" customHeight="1">
      <c r="A17" s="268">
        <v>7</v>
      </c>
      <c r="B17" s="277" t="s">
        <v>228</v>
      </c>
      <c r="C17" s="278">
        <v>132.30000000000001</v>
      </c>
      <c r="D17" s="279">
        <v>131.71666666666667</v>
      </c>
      <c r="E17" s="279">
        <v>128.13333333333333</v>
      </c>
      <c r="F17" s="279">
        <v>123.96666666666665</v>
      </c>
      <c r="G17" s="279">
        <v>120.38333333333331</v>
      </c>
      <c r="H17" s="279">
        <v>135.88333333333333</v>
      </c>
      <c r="I17" s="279">
        <v>139.46666666666664</v>
      </c>
      <c r="J17" s="279">
        <v>143.63333333333335</v>
      </c>
      <c r="K17" s="277">
        <v>135.30000000000001</v>
      </c>
      <c r="L17" s="277">
        <v>127.55</v>
      </c>
      <c r="M17" s="277">
        <v>18.87745</v>
      </c>
    </row>
    <row r="18" spans="1:13" ht="12" customHeight="1">
      <c r="A18" s="268">
        <v>8</v>
      </c>
      <c r="B18" s="277" t="s">
        <v>38</v>
      </c>
      <c r="C18" s="278">
        <v>1549.5</v>
      </c>
      <c r="D18" s="279">
        <v>1537.45</v>
      </c>
      <c r="E18" s="279">
        <v>1519.25</v>
      </c>
      <c r="F18" s="279">
        <v>1489</v>
      </c>
      <c r="G18" s="279">
        <v>1470.8</v>
      </c>
      <c r="H18" s="279">
        <v>1567.7</v>
      </c>
      <c r="I18" s="279">
        <v>1585.9000000000003</v>
      </c>
      <c r="J18" s="279">
        <v>1616.15</v>
      </c>
      <c r="K18" s="277">
        <v>1555.65</v>
      </c>
      <c r="L18" s="277">
        <v>1507.2</v>
      </c>
      <c r="M18" s="277">
        <v>13.87898</v>
      </c>
    </row>
    <row r="19" spans="1:13" ht="12" customHeight="1">
      <c r="A19" s="268">
        <v>9</v>
      </c>
      <c r="B19" s="277" t="s">
        <v>296</v>
      </c>
      <c r="C19" s="278">
        <v>185.75</v>
      </c>
      <c r="D19" s="279">
        <v>186.5333333333333</v>
      </c>
      <c r="E19" s="279">
        <v>181.9166666666666</v>
      </c>
      <c r="F19" s="279">
        <v>178.08333333333329</v>
      </c>
      <c r="G19" s="279">
        <v>173.46666666666658</v>
      </c>
      <c r="H19" s="279">
        <v>190.36666666666662</v>
      </c>
      <c r="I19" s="279">
        <v>194.98333333333329</v>
      </c>
      <c r="J19" s="279">
        <v>198.81666666666663</v>
      </c>
      <c r="K19" s="277">
        <v>191.15</v>
      </c>
      <c r="L19" s="277">
        <v>182.7</v>
      </c>
      <c r="M19" s="277">
        <v>13.228999999999999</v>
      </c>
    </row>
    <row r="20" spans="1:13" ht="12" customHeight="1">
      <c r="A20" s="268">
        <v>10</v>
      </c>
      <c r="B20" s="277" t="s">
        <v>297</v>
      </c>
      <c r="C20" s="278">
        <v>725.45</v>
      </c>
      <c r="D20" s="279">
        <v>721.85</v>
      </c>
      <c r="E20" s="279">
        <v>708.7</v>
      </c>
      <c r="F20" s="279">
        <v>691.95</v>
      </c>
      <c r="G20" s="279">
        <v>678.80000000000007</v>
      </c>
      <c r="H20" s="279">
        <v>738.6</v>
      </c>
      <c r="I20" s="279">
        <v>751.74999999999989</v>
      </c>
      <c r="J20" s="279">
        <v>768.5</v>
      </c>
      <c r="K20" s="277">
        <v>735</v>
      </c>
      <c r="L20" s="277">
        <v>705.1</v>
      </c>
      <c r="M20" s="277">
        <v>12.294779999999999</v>
      </c>
    </row>
    <row r="21" spans="1:13" ht="12" customHeight="1">
      <c r="A21" s="268">
        <v>11</v>
      </c>
      <c r="B21" s="277" t="s">
        <v>41</v>
      </c>
      <c r="C21" s="278">
        <v>348.95</v>
      </c>
      <c r="D21" s="279">
        <v>348.2833333333333</v>
      </c>
      <c r="E21" s="279">
        <v>345.36666666666662</v>
      </c>
      <c r="F21" s="279">
        <v>341.7833333333333</v>
      </c>
      <c r="G21" s="279">
        <v>338.86666666666662</v>
      </c>
      <c r="H21" s="279">
        <v>351.86666666666662</v>
      </c>
      <c r="I21" s="279">
        <v>354.78333333333336</v>
      </c>
      <c r="J21" s="279">
        <v>358.36666666666662</v>
      </c>
      <c r="K21" s="277">
        <v>351.2</v>
      </c>
      <c r="L21" s="277">
        <v>344.7</v>
      </c>
      <c r="M21" s="277">
        <v>23.63439</v>
      </c>
    </row>
    <row r="22" spans="1:13" ht="12" customHeight="1">
      <c r="A22" s="268">
        <v>12</v>
      </c>
      <c r="B22" s="277" t="s">
        <v>43</v>
      </c>
      <c r="C22" s="278">
        <v>36.1</v>
      </c>
      <c r="D22" s="279">
        <v>36.200000000000003</v>
      </c>
      <c r="E22" s="279">
        <v>35.850000000000009</v>
      </c>
      <c r="F22" s="279">
        <v>35.600000000000009</v>
      </c>
      <c r="G22" s="279">
        <v>35.250000000000014</v>
      </c>
      <c r="H22" s="279">
        <v>36.450000000000003</v>
      </c>
      <c r="I22" s="279">
        <v>36.799999999999997</v>
      </c>
      <c r="J22" s="279">
        <v>37.049999999999997</v>
      </c>
      <c r="K22" s="277">
        <v>36.549999999999997</v>
      </c>
      <c r="L22" s="277">
        <v>35.950000000000003</v>
      </c>
      <c r="M22" s="277">
        <v>11.806649999999999</v>
      </c>
    </row>
    <row r="23" spans="1:13">
      <c r="A23" s="268">
        <v>13</v>
      </c>
      <c r="B23" s="277" t="s">
        <v>298</v>
      </c>
      <c r="C23" s="278">
        <v>294.60000000000002</v>
      </c>
      <c r="D23" s="279">
        <v>295.01666666666671</v>
      </c>
      <c r="E23" s="279">
        <v>290.73333333333341</v>
      </c>
      <c r="F23" s="279">
        <v>286.86666666666667</v>
      </c>
      <c r="G23" s="279">
        <v>282.58333333333337</v>
      </c>
      <c r="H23" s="279">
        <v>298.88333333333344</v>
      </c>
      <c r="I23" s="279">
        <v>303.16666666666674</v>
      </c>
      <c r="J23" s="279">
        <v>307.03333333333347</v>
      </c>
      <c r="K23" s="277">
        <v>299.3</v>
      </c>
      <c r="L23" s="277">
        <v>291.14999999999998</v>
      </c>
      <c r="M23" s="277">
        <v>5.00068</v>
      </c>
    </row>
    <row r="24" spans="1:13">
      <c r="A24" s="268">
        <v>14</v>
      </c>
      <c r="B24" s="277" t="s">
        <v>299</v>
      </c>
      <c r="C24" s="278">
        <v>348.45</v>
      </c>
      <c r="D24" s="279">
        <v>346.91666666666669</v>
      </c>
      <c r="E24" s="279">
        <v>338.98333333333335</v>
      </c>
      <c r="F24" s="279">
        <v>329.51666666666665</v>
      </c>
      <c r="G24" s="279">
        <v>321.58333333333331</v>
      </c>
      <c r="H24" s="279">
        <v>356.38333333333338</v>
      </c>
      <c r="I24" s="279">
        <v>364.31666666666666</v>
      </c>
      <c r="J24" s="279">
        <v>373.78333333333342</v>
      </c>
      <c r="K24" s="277">
        <v>354.85</v>
      </c>
      <c r="L24" s="277">
        <v>337.45</v>
      </c>
      <c r="M24" s="277">
        <v>5.6638400000000004</v>
      </c>
    </row>
    <row r="25" spans="1:13">
      <c r="A25" s="268">
        <v>15</v>
      </c>
      <c r="B25" s="277" t="s">
        <v>300</v>
      </c>
      <c r="C25" s="278">
        <v>216.75</v>
      </c>
      <c r="D25" s="279">
        <v>216.73333333333335</v>
      </c>
      <c r="E25" s="279">
        <v>212.01666666666671</v>
      </c>
      <c r="F25" s="279">
        <v>207.28333333333336</v>
      </c>
      <c r="G25" s="279">
        <v>202.56666666666672</v>
      </c>
      <c r="H25" s="279">
        <v>221.4666666666667</v>
      </c>
      <c r="I25" s="279">
        <v>226.18333333333334</v>
      </c>
      <c r="J25" s="279">
        <v>230.91666666666669</v>
      </c>
      <c r="K25" s="277">
        <v>221.45</v>
      </c>
      <c r="L25" s="277">
        <v>212</v>
      </c>
      <c r="M25" s="277">
        <v>2.2694200000000002</v>
      </c>
    </row>
    <row r="26" spans="1:13">
      <c r="A26" s="268">
        <v>16</v>
      </c>
      <c r="B26" s="277" t="s">
        <v>832</v>
      </c>
      <c r="C26" s="278">
        <v>2717.65</v>
      </c>
      <c r="D26" s="279">
        <v>2735.8833333333332</v>
      </c>
      <c r="E26" s="279">
        <v>2661.7666666666664</v>
      </c>
      <c r="F26" s="279">
        <v>2605.8833333333332</v>
      </c>
      <c r="G26" s="279">
        <v>2531.7666666666664</v>
      </c>
      <c r="H26" s="279">
        <v>2791.7666666666664</v>
      </c>
      <c r="I26" s="279">
        <v>2865.8833333333332</v>
      </c>
      <c r="J26" s="279">
        <v>2921.7666666666664</v>
      </c>
      <c r="K26" s="277">
        <v>2810</v>
      </c>
      <c r="L26" s="277">
        <v>2680</v>
      </c>
      <c r="M26" s="277">
        <v>0.21532999999999999</v>
      </c>
    </row>
    <row r="27" spans="1:13">
      <c r="A27" s="268">
        <v>17</v>
      </c>
      <c r="B27" s="277" t="s">
        <v>292</v>
      </c>
      <c r="C27" s="278">
        <v>1733.65</v>
      </c>
      <c r="D27" s="279">
        <v>1736.2166666666665</v>
      </c>
      <c r="E27" s="279">
        <v>1717.4333333333329</v>
      </c>
      <c r="F27" s="279">
        <v>1701.2166666666665</v>
      </c>
      <c r="G27" s="279">
        <v>1682.4333333333329</v>
      </c>
      <c r="H27" s="279">
        <v>1752.4333333333329</v>
      </c>
      <c r="I27" s="279">
        <v>1771.2166666666662</v>
      </c>
      <c r="J27" s="279">
        <v>1787.4333333333329</v>
      </c>
      <c r="K27" s="277">
        <v>1755</v>
      </c>
      <c r="L27" s="277">
        <v>1720</v>
      </c>
      <c r="M27" s="277">
        <v>0.53132000000000001</v>
      </c>
    </row>
    <row r="28" spans="1:13">
      <c r="A28" s="268">
        <v>18</v>
      </c>
      <c r="B28" s="277" t="s">
        <v>229</v>
      </c>
      <c r="C28" s="278">
        <v>1564.9</v>
      </c>
      <c r="D28" s="279">
        <v>1566.2833333333335</v>
      </c>
      <c r="E28" s="279">
        <v>1548.5666666666671</v>
      </c>
      <c r="F28" s="279">
        <v>1532.2333333333336</v>
      </c>
      <c r="G28" s="279">
        <v>1514.5166666666671</v>
      </c>
      <c r="H28" s="279">
        <v>1582.616666666667</v>
      </c>
      <c r="I28" s="279">
        <v>1600.3333333333337</v>
      </c>
      <c r="J28" s="279">
        <v>1616.666666666667</v>
      </c>
      <c r="K28" s="277">
        <v>1584</v>
      </c>
      <c r="L28" s="277">
        <v>1549.95</v>
      </c>
      <c r="M28" s="277">
        <v>1.2806599999999999</v>
      </c>
    </row>
    <row r="29" spans="1:13">
      <c r="A29" s="268">
        <v>19</v>
      </c>
      <c r="B29" s="277" t="s">
        <v>301</v>
      </c>
      <c r="C29" s="278">
        <v>2010.6</v>
      </c>
      <c r="D29" s="279">
        <v>2021.8666666666668</v>
      </c>
      <c r="E29" s="279">
        <v>1993.7333333333336</v>
      </c>
      <c r="F29" s="279">
        <v>1976.8666666666668</v>
      </c>
      <c r="G29" s="279">
        <v>1948.7333333333336</v>
      </c>
      <c r="H29" s="279">
        <v>2038.7333333333336</v>
      </c>
      <c r="I29" s="279">
        <v>2066.8666666666668</v>
      </c>
      <c r="J29" s="279">
        <v>2083.7333333333336</v>
      </c>
      <c r="K29" s="277">
        <v>2050</v>
      </c>
      <c r="L29" s="277">
        <v>2005</v>
      </c>
      <c r="M29" s="277">
        <v>9.1319999999999998E-2</v>
      </c>
    </row>
    <row r="30" spans="1:13">
      <c r="A30" s="268">
        <v>20</v>
      </c>
      <c r="B30" s="277" t="s">
        <v>230</v>
      </c>
      <c r="C30" s="278">
        <v>2675.95</v>
      </c>
      <c r="D30" s="279">
        <v>2682.3999999999996</v>
      </c>
      <c r="E30" s="279">
        <v>2649.4499999999994</v>
      </c>
      <c r="F30" s="279">
        <v>2622.95</v>
      </c>
      <c r="G30" s="279">
        <v>2589.9999999999995</v>
      </c>
      <c r="H30" s="279">
        <v>2708.8999999999992</v>
      </c>
      <c r="I30" s="279">
        <v>2741.85</v>
      </c>
      <c r="J30" s="279">
        <v>2768.349999999999</v>
      </c>
      <c r="K30" s="277">
        <v>2715.35</v>
      </c>
      <c r="L30" s="277">
        <v>2655.9</v>
      </c>
      <c r="M30" s="277">
        <v>1.2799700000000001</v>
      </c>
    </row>
    <row r="31" spans="1:13">
      <c r="A31" s="268">
        <v>21</v>
      </c>
      <c r="B31" s="277" t="s">
        <v>870</v>
      </c>
      <c r="C31" s="278">
        <v>3178.95</v>
      </c>
      <c r="D31" s="279">
        <v>3134.65</v>
      </c>
      <c r="E31" s="279">
        <v>3081.3</v>
      </c>
      <c r="F31" s="279">
        <v>2983.65</v>
      </c>
      <c r="G31" s="279">
        <v>2930.3</v>
      </c>
      <c r="H31" s="279">
        <v>3232.3</v>
      </c>
      <c r="I31" s="279">
        <v>3285.6499999999996</v>
      </c>
      <c r="J31" s="279">
        <v>3383.3</v>
      </c>
      <c r="K31" s="277">
        <v>3188</v>
      </c>
      <c r="L31" s="277">
        <v>3037</v>
      </c>
      <c r="M31" s="277">
        <v>0.32938000000000001</v>
      </c>
    </row>
    <row r="32" spans="1:13">
      <c r="A32" s="268">
        <v>22</v>
      </c>
      <c r="B32" s="277" t="s">
        <v>303</v>
      </c>
      <c r="C32" s="278">
        <v>116.95</v>
      </c>
      <c r="D32" s="279">
        <v>116.66666666666667</v>
      </c>
      <c r="E32" s="279">
        <v>115.78333333333335</v>
      </c>
      <c r="F32" s="279">
        <v>114.61666666666667</v>
      </c>
      <c r="G32" s="279">
        <v>113.73333333333335</v>
      </c>
      <c r="H32" s="279">
        <v>117.83333333333334</v>
      </c>
      <c r="I32" s="279">
        <v>118.71666666666667</v>
      </c>
      <c r="J32" s="279">
        <v>119.88333333333334</v>
      </c>
      <c r="K32" s="277">
        <v>117.55</v>
      </c>
      <c r="L32" s="277">
        <v>115.5</v>
      </c>
      <c r="M32" s="277">
        <v>2.1171899999999999</v>
      </c>
    </row>
    <row r="33" spans="1:13">
      <c r="A33" s="268">
        <v>23</v>
      </c>
      <c r="B33" s="277" t="s">
        <v>45</v>
      </c>
      <c r="C33" s="278">
        <v>729.55</v>
      </c>
      <c r="D33" s="279">
        <v>732.5333333333333</v>
      </c>
      <c r="E33" s="279">
        <v>722.11666666666656</v>
      </c>
      <c r="F33" s="279">
        <v>714.68333333333328</v>
      </c>
      <c r="G33" s="279">
        <v>704.26666666666654</v>
      </c>
      <c r="H33" s="279">
        <v>739.96666666666658</v>
      </c>
      <c r="I33" s="279">
        <v>750.38333333333333</v>
      </c>
      <c r="J33" s="279">
        <v>757.81666666666661</v>
      </c>
      <c r="K33" s="277">
        <v>742.95</v>
      </c>
      <c r="L33" s="277">
        <v>725.1</v>
      </c>
      <c r="M33" s="277">
        <v>7.7793799999999997</v>
      </c>
    </row>
    <row r="34" spans="1:13">
      <c r="A34" s="268">
        <v>24</v>
      </c>
      <c r="B34" s="277" t="s">
        <v>304</v>
      </c>
      <c r="C34" s="278">
        <v>1980.85</v>
      </c>
      <c r="D34" s="279">
        <v>1974.4833333333333</v>
      </c>
      <c r="E34" s="279">
        <v>1959.4166666666667</v>
      </c>
      <c r="F34" s="279">
        <v>1937.9833333333333</v>
      </c>
      <c r="G34" s="279">
        <v>1922.9166666666667</v>
      </c>
      <c r="H34" s="279">
        <v>1995.9166666666667</v>
      </c>
      <c r="I34" s="279">
        <v>2010.9833333333333</v>
      </c>
      <c r="J34" s="279">
        <v>2032.4166666666667</v>
      </c>
      <c r="K34" s="277">
        <v>1989.55</v>
      </c>
      <c r="L34" s="277">
        <v>1953.05</v>
      </c>
      <c r="M34" s="277">
        <v>0.87851999999999997</v>
      </c>
    </row>
    <row r="35" spans="1:13">
      <c r="A35" s="268">
        <v>25</v>
      </c>
      <c r="B35" s="277" t="s">
        <v>46</v>
      </c>
      <c r="C35" s="278">
        <v>246.6</v>
      </c>
      <c r="D35" s="279">
        <v>244.91666666666666</v>
      </c>
      <c r="E35" s="279">
        <v>241.83333333333331</v>
      </c>
      <c r="F35" s="279">
        <v>237.06666666666666</v>
      </c>
      <c r="G35" s="279">
        <v>233.98333333333332</v>
      </c>
      <c r="H35" s="279">
        <v>249.68333333333331</v>
      </c>
      <c r="I35" s="279">
        <v>252.76666666666662</v>
      </c>
      <c r="J35" s="279">
        <v>257.5333333333333</v>
      </c>
      <c r="K35" s="277">
        <v>248</v>
      </c>
      <c r="L35" s="277">
        <v>240.15</v>
      </c>
      <c r="M35" s="277">
        <v>103.84793000000001</v>
      </c>
    </row>
    <row r="36" spans="1:13">
      <c r="A36" s="268">
        <v>26</v>
      </c>
      <c r="B36" s="277" t="s">
        <v>293</v>
      </c>
      <c r="C36" s="278">
        <v>2745.45</v>
      </c>
      <c r="D36" s="279">
        <v>2781.8166666666671</v>
      </c>
      <c r="E36" s="279">
        <v>2688.6333333333341</v>
      </c>
      <c r="F36" s="279">
        <v>2631.8166666666671</v>
      </c>
      <c r="G36" s="279">
        <v>2538.6333333333341</v>
      </c>
      <c r="H36" s="279">
        <v>2838.6333333333341</v>
      </c>
      <c r="I36" s="279">
        <v>2931.8166666666675</v>
      </c>
      <c r="J36" s="279">
        <v>2988.6333333333341</v>
      </c>
      <c r="K36" s="277">
        <v>2875</v>
      </c>
      <c r="L36" s="277">
        <v>2725</v>
      </c>
      <c r="M36" s="277">
        <v>0.35293000000000002</v>
      </c>
    </row>
    <row r="37" spans="1:13">
      <c r="A37" s="268">
        <v>27</v>
      </c>
      <c r="B37" s="277" t="s">
        <v>302</v>
      </c>
      <c r="C37" s="278">
        <v>957.75</v>
      </c>
      <c r="D37" s="279">
        <v>958.2833333333333</v>
      </c>
      <c r="E37" s="279">
        <v>944.56666666666661</v>
      </c>
      <c r="F37" s="279">
        <v>931.38333333333333</v>
      </c>
      <c r="G37" s="279">
        <v>917.66666666666663</v>
      </c>
      <c r="H37" s="279">
        <v>971.46666666666658</v>
      </c>
      <c r="I37" s="279">
        <v>985.18333333333328</v>
      </c>
      <c r="J37" s="279">
        <v>998.36666666666656</v>
      </c>
      <c r="K37" s="277">
        <v>972</v>
      </c>
      <c r="L37" s="277">
        <v>945.1</v>
      </c>
      <c r="M37" s="277">
        <v>2.35345</v>
      </c>
    </row>
    <row r="38" spans="1:13">
      <c r="A38" s="268">
        <v>28</v>
      </c>
      <c r="B38" s="277" t="s">
        <v>47</v>
      </c>
      <c r="C38" s="278">
        <v>2227.6999999999998</v>
      </c>
      <c r="D38" s="279">
        <v>2237.2833333333333</v>
      </c>
      <c r="E38" s="279">
        <v>2200.6166666666668</v>
      </c>
      <c r="F38" s="279">
        <v>2173.5333333333333</v>
      </c>
      <c r="G38" s="279">
        <v>2136.8666666666668</v>
      </c>
      <c r="H38" s="279">
        <v>2264.3666666666668</v>
      </c>
      <c r="I38" s="279">
        <v>2301.0333333333338</v>
      </c>
      <c r="J38" s="279">
        <v>2328.1166666666668</v>
      </c>
      <c r="K38" s="277">
        <v>2273.9499999999998</v>
      </c>
      <c r="L38" s="277">
        <v>2210.1999999999998</v>
      </c>
      <c r="M38" s="277">
        <v>14.05987</v>
      </c>
    </row>
    <row r="39" spans="1:13">
      <c r="A39" s="268">
        <v>29</v>
      </c>
      <c r="B39" s="277" t="s">
        <v>48</v>
      </c>
      <c r="C39" s="278">
        <v>128.65</v>
      </c>
      <c r="D39" s="279">
        <v>129.06666666666666</v>
      </c>
      <c r="E39" s="279">
        <v>126.28333333333333</v>
      </c>
      <c r="F39" s="279">
        <v>123.91666666666667</v>
      </c>
      <c r="G39" s="279">
        <v>121.13333333333334</v>
      </c>
      <c r="H39" s="279">
        <v>131.43333333333334</v>
      </c>
      <c r="I39" s="279">
        <v>134.21666666666664</v>
      </c>
      <c r="J39" s="279">
        <v>136.58333333333331</v>
      </c>
      <c r="K39" s="277">
        <v>131.85</v>
      </c>
      <c r="L39" s="277">
        <v>126.7</v>
      </c>
      <c r="M39" s="277">
        <v>37.303899999999999</v>
      </c>
    </row>
    <row r="40" spans="1:13">
      <c r="A40" s="268">
        <v>30</v>
      </c>
      <c r="B40" s="277" t="s">
        <v>305</v>
      </c>
      <c r="C40" s="278">
        <v>124.95</v>
      </c>
      <c r="D40" s="279">
        <v>125.38333333333334</v>
      </c>
      <c r="E40" s="279">
        <v>123.61666666666667</v>
      </c>
      <c r="F40" s="279">
        <v>122.28333333333333</v>
      </c>
      <c r="G40" s="279">
        <v>120.51666666666667</v>
      </c>
      <c r="H40" s="279">
        <v>126.71666666666668</v>
      </c>
      <c r="I40" s="279">
        <v>128.48333333333335</v>
      </c>
      <c r="J40" s="279">
        <v>129.81666666666669</v>
      </c>
      <c r="K40" s="277">
        <v>127.15</v>
      </c>
      <c r="L40" s="277">
        <v>124.05</v>
      </c>
      <c r="M40" s="277">
        <v>1.0030399999999999</v>
      </c>
    </row>
    <row r="41" spans="1:13">
      <c r="A41" s="268">
        <v>31</v>
      </c>
      <c r="B41" s="277" t="s">
        <v>937</v>
      </c>
      <c r="C41" s="278">
        <v>224.1</v>
      </c>
      <c r="D41" s="279">
        <v>223.70000000000002</v>
      </c>
      <c r="E41" s="279">
        <v>220.40000000000003</v>
      </c>
      <c r="F41" s="279">
        <v>216.70000000000002</v>
      </c>
      <c r="G41" s="279">
        <v>213.40000000000003</v>
      </c>
      <c r="H41" s="279">
        <v>227.40000000000003</v>
      </c>
      <c r="I41" s="279">
        <v>230.70000000000005</v>
      </c>
      <c r="J41" s="279">
        <v>234.40000000000003</v>
      </c>
      <c r="K41" s="277">
        <v>227</v>
      </c>
      <c r="L41" s="277">
        <v>220</v>
      </c>
      <c r="M41" s="277">
        <v>0.33878000000000003</v>
      </c>
    </row>
    <row r="42" spans="1:13">
      <c r="A42" s="268">
        <v>32</v>
      </c>
      <c r="B42" s="277" t="s">
        <v>306</v>
      </c>
      <c r="C42" s="278">
        <v>61.65</v>
      </c>
      <c r="D42" s="279">
        <v>61.550000000000004</v>
      </c>
      <c r="E42" s="279">
        <v>60.600000000000009</v>
      </c>
      <c r="F42" s="279">
        <v>59.550000000000004</v>
      </c>
      <c r="G42" s="279">
        <v>58.600000000000009</v>
      </c>
      <c r="H42" s="279">
        <v>62.600000000000009</v>
      </c>
      <c r="I42" s="279">
        <v>63.550000000000011</v>
      </c>
      <c r="J42" s="279">
        <v>64.600000000000009</v>
      </c>
      <c r="K42" s="277">
        <v>62.5</v>
      </c>
      <c r="L42" s="277">
        <v>60.5</v>
      </c>
      <c r="M42" s="277">
        <v>7.0358900000000002</v>
      </c>
    </row>
    <row r="43" spans="1:13">
      <c r="A43" s="268">
        <v>33</v>
      </c>
      <c r="B43" s="277" t="s">
        <v>49</v>
      </c>
      <c r="C43" s="278">
        <v>73.2</v>
      </c>
      <c r="D43" s="279">
        <v>73.13333333333334</v>
      </c>
      <c r="E43" s="279">
        <v>72.066666666666677</v>
      </c>
      <c r="F43" s="279">
        <v>70.933333333333337</v>
      </c>
      <c r="G43" s="279">
        <v>69.866666666666674</v>
      </c>
      <c r="H43" s="279">
        <v>74.26666666666668</v>
      </c>
      <c r="I43" s="279">
        <v>75.333333333333343</v>
      </c>
      <c r="J43" s="279">
        <v>76.466666666666683</v>
      </c>
      <c r="K43" s="277">
        <v>74.2</v>
      </c>
      <c r="L43" s="277">
        <v>72</v>
      </c>
      <c r="M43" s="277">
        <v>273.19414</v>
      </c>
    </row>
    <row r="44" spans="1:13">
      <c r="A44" s="268">
        <v>34</v>
      </c>
      <c r="B44" s="277" t="s">
        <v>51</v>
      </c>
      <c r="C44" s="278">
        <v>2071.35</v>
      </c>
      <c r="D44" s="279">
        <v>2070.6166666666668</v>
      </c>
      <c r="E44" s="279">
        <v>2055.7333333333336</v>
      </c>
      <c r="F44" s="279">
        <v>2040.1166666666668</v>
      </c>
      <c r="G44" s="279">
        <v>2025.2333333333336</v>
      </c>
      <c r="H44" s="279">
        <v>2086.2333333333336</v>
      </c>
      <c r="I44" s="279">
        <v>2101.1166666666668</v>
      </c>
      <c r="J44" s="279">
        <v>2116.7333333333336</v>
      </c>
      <c r="K44" s="277">
        <v>2085.5</v>
      </c>
      <c r="L44" s="277">
        <v>2055</v>
      </c>
      <c r="M44" s="277">
        <v>15.305669999999999</v>
      </c>
    </row>
    <row r="45" spans="1:13">
      <c r="A45" s="268">
        <v>35</v>
      </c>
      <c r="B45" s="277" t="s">
        <v>307</v>
      </c>
      <c r="C45" s="278">
        <v>132.9</v>
      </c>
      <c r="D45" s="279">
        <v>133</v>
      </c>
      <c r="E45" s="279">
        <v>131.15</v>
      </c>
      <c r="F45" s="279">
        <v>129.4</v>
      </c>
      <c r="G45" s="279">
        <v>127.55000000000001</v>
      </c>
      <c r="H45" s="279">
        <v>134.75</v>
      </c>
      <c r="I45" s="279">
        <v>136.60000000000002</v>
      </c>
      <c r="J45" s="279">
        <v>138.35</v>
      </c>
      <c r="K45" s="277">
        <v>134.85</v>
      </c>
      <c r="L45" s="277">
        <v>131.25</v>
      </c>
      <c r="M45" s="277">
        <v>0.92064000000000001</v>
      </c>
    </row>
    <row r="46" spans="1:13">
      <c r="A46" s="268">
        <v>36</v>
      </c>
      <c r="B46" s="277" t="s">
        <v>309</v>
      </c>
      <c r="C46" s="278">
        <v>1150.9000000000001</v>
      </c>
      <c r="D46" s="279">
        <v>1152.3</v>
      </c>
      <c r="E46" s="279">
        <v>1138.5999999999999</v>
      </c>
      <c r="F46" s="279">
        <v>1126.3</v>
      </c>
      <c r="G46" s="279">
        <v>1112.5999999999999</v>
      </c>
      <c r="H46" s="279">
        <v>1164.5999999999999</v>
      </c>
      <c r="I46" s="279">
        <v>1178.3000000000002</v>
      </c>
      <c r="J46" s="279">
        <v>1190.5999999999999</v>
      </c>
      <c r="K46" s="277">
        <v>1166</v>
      </c>
      <c r="L46" s="277">
        <v>1140</v>
      </c>
      <c r="M46" s="277">
        <v>0.76578000000000002</v>
      </c>
    </row>
    <row r="47" spans="1:13">
      <c r="A47" s="268">
        <v>37</v>
      </c>
      <c r="B47" s="277" t="s">
        <v>308</v>
      </c>
      <c r="C47" s="278">
        <v>4283.45</v>
      </c>
      <c r="D47" s="279">
        <v>4277.3666666666668</v>
      </c>
      <c r="E47" s="279">
        <v>4245.7333333333336</v>
      </c>
      <c r="F47" s="279">
        <v>4208.0166666666664</v>
      </c>
      <c r="G47" s="279">
        <v>4176.3833333333332</v>
      </c>
      <c r="H47" s="279">
        <v>4315.0833333333339</v>
      </c>
      <c r="I47" s="279">
        <v>4346.7166666666672</v>
      </c>
      <c r="J47" s="279">
        <v>4384.4333333333343</v>
      </c>
      <c r="K47" s="277">
        <v>4309</v>
      </c>
      <c r="L47" s="277">
        <v>4239.6499999999996</v>
      </c>
      <c r="M47" s="277">
        <v>0.21601999999999999</v>
      </c>
    </row>
    <row r="48" spans="1:13">
      <c r="A48" s="268">
        <v>38</v>
      </c>
      <c r="B48" s="277" t="s">
        <v>310</v>
      </c>
      <c r="C48" s="278">
        <v>5920.9</v>
      </c>
      <c r="D48" s="279">
        <v>5959</v>
      </c>
      <c r="E48" s="279">
        <v>5870</v>
      </c>
      <c r="F48" s="279">
        <v>5819.1</v>
      </c>
      <c r="G48" s="279">
        <v>5730.1</v>
      </c>
      <c r="H48" s="279">
        <v>6009.9</v>
      </c>
      <c r="I48" s="279">
        <v>6098.9</v>
      </c>
      <c r="J48" s="279">
        <v>6149.7999999999993</v>
      </c>
      <c r="K48" s="277">
        <v>6048</v>
      </c>
      <c r="L48" s="277">
        <v>5908.1</v>
      </c>
      <c r="M48" s="277">
        <v>0.24104</v>
      </c>
    </row>
    <row r="49" spans="1:13">
      <c r="A49" s="268">
        <v>39</v>
      </c>
      <c r="B49" s="277" t="s">
        <v>226</v>
      </c>
      <c r="C49" s="278">
        <v>736.8</v>
      </c>
      <c r="D49" s="279">
        <v>734.01666666666677</v>
      </c>
      <c r="E49" s="279">
        <v>718.03333333333353</v>
      </c>
      <c r="F49" s="279">
        <v>699.26666666666677</v>
      </c>
      <c r="G49" s="279">
        <v>683.28333333333353</v>
      </c>
      <c r="H49" s="279">
        <v>752.78333333333353</v>
      </c>
      <c r="I49" s="279">
        <v>768.76666666666688</v>
      </c>
      <c r="J49" s="279">
        <v>787.53333333333353</v>
      </c>
      <c r="K49" s="277">
        <v>750</v>
      </c>
      <c r="L49" s="277">
        <v>715.25</v>
      </c>
      <c r="M49" s="277">
        <v>6.9028799999999997</v>
      </c>
    </row>
    <row r="50" spans="1:13">
      <c r="A50" s="268">
        <v>40</v>
      </c>
      <c r="B50" s="277" t="s">
        <v>53</v>
      </c>
      <c r="C50" s="278">
        <v>810.4</v>
      </c>
      <c r="D50" s="279">
        <v>806.55000000000007</v>
      </c>
      <c r="E50" s="279">
        <v>797.10000000000014</v>
      </c>
      <c r="F50" s="279">
        <v>783.80000000000007</v>
      </c>
      <c r="G50" s="279">
        <v>774.35000000000014</v>
      </c>
      <c r="H50" s="279">
        <v>819.85000000000014</v>
      </c>
      <c r="I50" s="279">
        <v>829.30000000000018</v>
      </c>
      <c r="J50" s="279">
        <v>842.60000000000014</v>
      </c>
      <c r="K50" s="277">
        <v>816</v>
      </c>
      <c r="L50" s="277">
        <v>793.25</v>
      </c>
      <c r="M50" s="277">
        <v>32.996810000000004</v>
      </c>
    </row>
    <row r="51" spans="1:13">
      <c r="A51" s="268">
        <v>41</v>
      </c>
      <c r="B51" s="277" t="s">
        <v>311</v>
      </c>
      <c r="C51" s="278">
        <v>511.25</v>
      </c>
      <c r="D51" s="279">
        <v>515.44999999999993</v>
      </c>
      <c r="E51" s="279">
        <v>500.89999999999986</v>
      </c>
      <c r="F51" s="279">
        <v>490.54999999999995</v>
      </c>
      <c r="G51" s="279">
        <v>475.99999999999989</v>
      </c>
      <c r="H51" s="279">
        <v>525.79999999999984</v>
      </c>
      <c r="I51" s="279">
        <v>540.3499999999998</v>
      </c>
      <c r="J51" s="279">
        <v>550.69999999999982</v>
      </c>
      <c r="K51" s="277">
        <v>530</v>
      </c>
      <c r="L51" s="277">
        <v>505.1</v>
      </c>
      <c r="M51" s="277">
        <v>9.4846599999999999</v>
      </c>
    </row>
    <row r="52" spans="1:13">
      <c r="A52" s="268">
        <v>42</v>
      </c>
      <c r="B52" s="277" t="s">
        <v>55</v>
      </c>
      <c r="C52" s="278">
        <v>471.3</v>
      </c>
      <c r="D52" s="279">
        <v>466.65000000000003</v>
      </c>
      <c r="E52" s="279">
        <v>458.65000000000009</v>
      </c>
      <c r="F52" s="279">
        <v>446.00000000000006</v>
      </c>
      <c r="G52" s="279">
        <v>438.00000000000011</v>
      </c>
      <c r="H52" s="279">
        <v>479.30000000000007</v>
      </c>
      <c r="I52" s="279">
        <v>487.29999999999995</v>
      </c>
      <c r="J52" s="279">
        <v>499.95000000000005</v>
      </c>
      <c r="K52" s="277">
        <v>474.65</v>
      </c>
      <c r="L52" s="277">
        <v>454</v>
      </c>
      <c r="M52" s="277">
        <v>139.84719000000001</v>
      </c>
    </row>
    <row r="53" spans="1:13">
      <c r="A53" s="268">
        <v>43</v>
      </c>
      <c r="B53" s="277" t="s">
        <v>56</v>
      </c>
      <c r="C53" s="278">
        <v>3054.15</v>
      </c>
      <c r="D53" s="279">
        <v>3049.7166666666667</v>
      </c>
      <c r="E53" s="279">
        <v>3024.4333333333334</v>
      </c>
      <c r="F53" s="279">
        <v>2994.7166666666667</v>
      </c>
      <c r="G53" s="279">
        <v>2969.4333333333334</v>
      </c>
      <c r="H53" s="279">
        <v>3079.4333333333334</v>
      </c>
      <c r="I53" s="279">
        <v>3104.7166666666672</v>
      </c>
      <c r="J53" s="279">
        <v>3134.4333333333334</v>
      </c>
      <c r="K53" s="277">
        <v>3075</v>
      </c>
      <c r="L53" s="277">
        <v>3020</v>
      </c>
      <c r="M53" s="277">
        <v>8.2255500000000001</v>
      </c>
    </row>
    <row r="54" spans="1:13">
      <c r="A54" s="268">
        <v>44</v>
      </c>
      <c r="B54" s="277" t="s">
        <v>315</v>
      </c>
      <c r="C54" s="278">
        <v>180.9</v>
      </c>
      <c r="D54" s="279">
        <v>180.38333333333335</v>
      </c>
      <c r="E54" s="279">
        <v>178.06666666666672</v>
      </c>
      <c r="F54" s="279">
        <v>175.23333333333338</v>
      </c>
      <c r="G54" s="279">
        <v>172.91666666666674</v>
      </c>
      <c r="H54" s="279">
        <v>183.2166666666667</v>
      </c>
      <c r="I54" s="279">
        <v>185.53333333333336</v>
      </c>
      <c r="J54" s="279">
        <v>188.36666666666667</v>
      </c>
      <c r="K54" s="277">
        <v>182.7</v>
      </c>
      <c r="L54" s="277">
        <v>177.55</v>
      </c>
      <c r="M54" s="277">
        <v>2.64913</v>
      </c>
    </row>
    <row r="55" spans="1:13">
      <c r="A55" s="268">
        <v>45</v>
      </c>
      <c r="B55" s="277" t="s">
        <v>316</v>
      </c>
      <c r="C55" s="278">
        <v>518.75</v>
      </c>
      <c r="D55" s="279">
        <v>514.9</v>
      </c>
      <c r="E55" s="279">
        <v>503.84999999999991</v>
      </c>
      <c r="F55" s="279">
        <v>488.94999999999993</v>
      </c>
      <c r="G55" s="279">
        <v>477.89999999999986</v>
      </c>
      <c r="H55" s="279">
        <v>529.79999999999995</v>
      </c>
      <c r="I55" s="279">
        <v>540.84999999999991</v>
      </c>
      <c r="J55" s="279">
        <v>555.75</v>
      </c>
      <c r="K55" s="277">
        <v>525.95000000000005</v>
      </c>
      <c r="L55" s="277">
        <v>500</v>
      </c>
      <c r="M55" s="277">
        <v>2.8829199999999999</v>
      </c>
    </row>
    <row r="56" spans="1:13">
      <c r="A56" s="268">
        <v>46</v>
      </c>
      <c r="B56" s="277" t="s">
        <v>58</v>
      </c>
      <c r="C56" s="278">
        <v>6100.05</v>
      </c>
      <c r="D56" s="279">
        <v>6033.3666666666659</v>
      </c>
      <c r="E56" s="279">
        <v>5921.7333333333318</v>
      </c>
      <c r="F56" s="279">
        <v>5743.4166666666661</v>
      </c>
      <c r="G56" s="279">
        <v>5631.7833333333319</v>
      </c>
      <c r="H56" s="279">
        <v>6211.6833333333316</v>
      </c>
      <c r="I56" s="279">
        <v>6323.3166666666648</v>
      </c>
      <c r="J56" s="279">
        <v>6501.6333333333314</v>
      </c>
      <c r="K56" s="277">
        <v>6145</v>
      </c>
      <c r="L56" s="277">
        <v>5855.05</v>
      </c>
      <c r="M56" s="277">
        <v>10.295360000000001</v>
      </c>
    </row>
    <row r="57" spans="1:13">
      <c r="A57" s="268">
        <v>47</v>
      </c>
      <c r="B57" s="277" t="s">
        <v>232</v>
      </c>
      <c r="C57" s="278">
        <v>2405</v>
      </c>
      <c r="D57" s="279">
        <v>2403.8333333333335</v>
      </c>
      <c r="E57" s="279">
        <v>2387.666666666667</v>
      </c>
      <c r="F57" s="279">
        <v>2370.3333333333335</v>
      </c>
      <c r="G57" s="279">
        <v>2354.166666666667</v>
      </c>
      <c r="H57" s="279">
        <v>2421.166666666667</v>
      </c>
      <c r="I57" s="279">
        <v>2437.3333333333339</v>
      </c>
      <c r="J57" s="279">
        <v>2454.666666666667</v>
      </c>
      <c r="K57" s="277">
        <v>2420</v>
      </c>
      <c r="L57" s="277">
        <v>2386.5</v>
      </c>
      <c r="M57" s="277">
        <v>1.0614399999999999</v>
      </c>
    </row>
    <row r="58" spans="1:13">
      <c r="A58" s="268">
        <v>48</v>
      </c>
      <c r="B58" s="277" t="s">
        <v>59</v>
      </c>
      <c r="C58" s="278">
        <v>3372.05</v>
      </c>
      <c r="D58" s="279">
        <v>3329.0333333333328</v>
      </c>
      <c r="E58" s="279">
        <v>3275.7166666666658</v>
      </c>
      <c r="F58" s="279">
        <v>3179.3833333333328</v>
      </c>
      <c r="G58" s="279">
        <v>3126.0666666666657</v>
      </c>
      <c r="H58" s="279">
        <v>3425.3666666666659</v>
      </c>
      <c r="I58" s="279">
        <v>3478.6833333333334</v>
      </c>
      <c r="J58" s="279">
        <v>3575.016666666666</v>
      </c>
      <c r="K58" s="277">
        <v>3382.35</v>
      </c>
      <c r="L58" s="277">
        <v>3232.7</v>
      </c>
      <c r="M58" s="277">
        <v>53.044469999999997</v>
      </c>
    </row>
    <row r="59" spans="1:13">
      <c r="A59" s="268">
        <v>49</v>
      </c>
      <c r="B59" s="277" t="s">
        <v>60</v>
      </c>
      <c r="C59" s="278">
        <v>1379.6</v>
      </c>
      <c r="D59" s="279">
        <v>1382.7166666666665</v>
      </c>
      <c r="E59" s="279">
        <v>1357.9833333333329</v>
      </c>
      <c r="F59" s="279">
        <v>1336.3666666666663</v>
      </c>
      <c r="G59" s="279">
        <v>1311.6333333333328</v>
      </c>
      <c r="H59" s="279">
        <v>1404.333333333333</v>
      </c>
      <c r="I59" s="279">
        <v>1429.0666666666666</v>
      </c>
      <c r="J59" s="279">
        <v>1450.6833333333332</v>
      </c>
      <c r="K59" s="277">
        <v>1407.45</v>
      </c>
      <c r="L59" s="277">
        <v>1361.1</v>
      </c>
      <c r="M59" s="277">
        <v>6.6543700000000001</v>
      </c>
    </row>
    <row r="60" spans="1:13" ht="12" customHeight="1">
      <c r="A60" s="268">
        <v>50</v>
      </c>
      <c r="B60" s="277" t="s">
        <v>317</v>
      </c>
      <c r="C60" s="278">
        <v>103.85</v>
      </c>
      <c r="D60" s="279">
        <v>104.11666666666667</v>
      </c>
      <c r="E60" s="279">
        <v>102.28333333333335</v>
      </c>
      <c r="F60" s="279">
        <v>100.71666666666667</v>
      </c>
      <c r="G60" s="279">
        <v>98.88333333333334</v>
      </c>
      <c r="H60" s="279">
        <v>105.68333333333335</v>
      </c>
      <c r="I60" s="279">
        <v>107.51666666666667</v>
      </c>
      <c r="J60" s="279">
        <v>109.08333333333336</v>
      </c>
      <c r="K60" s="277">
        <v>105.95</v>
      </c>
      <c r="L60" s="277">
        <v>102.55</v>
      </c>
      <c r="M60" s="277">
        <v>8.0639800000000008</v>
      </c>
    </row>
    <row r="61" spans="1:13">
      <c r="A61" s="268">
        <v>51</v>
      </c>
      <c r="B61" s="277" t="s">
        <v>318</v>
      </c>
      <c r="C61" s="278">
        <v>157.35</v>
      </c>
      <c r="D61" s="279">
        <v>156.75</v>
      </c>
      <c r="E61" s="279">
        <v>155.1</v>
      </c>
      <c r="F61" s="279">
        <v>152.85</v>
      </c>
      <c r="G61" s="279">
        <v>151.19999999999999</v>
      </c>
      <c r="H61" s="279">
        <v>159</v>
      </c>
      <c r="I61" s="279">
        <v>160.64999999999998</v>
      </c>
      <c r="J61" s="279">
        <v>162.9</v>
      </c>
      <c r="K61" s="277">
        <v>158.4</v>
      </c>
      <c r="L61" s="277">
        <v>154.5</v>
      </c>
      <c r="M61" s="277">
        <v>5.0064399999999996</v>
      </c>
    </row>
    <row r="62" spans="1:13">
      <c r="A62" s="268">
        <v>52</v>
      </c>
      <c r="B62" s="277" t="s">
        <v>233</v>
      </c>
      <c r="C62" s="278">
        <v>320.75</v>
      </c>
      <c r="D62" s="279">
        <v>318.18333333333334</v>
      </c>
      <c r="E62" s="279">
        <v>313.9666666666667</v>
      </c>
      <c r="F62" s="279">
        <v>307.18333333333334</v>
      </c>
      <c r="G62" s="279">
        <v>302.9666666666667</v>
      </c>
      <c r="H62" s="279">
        <v>324.9666666666667</v>
      </c>
      <c r="I62" s="279">
        <v>329.18333333333328</v>
      </c>
      <c r="J62" s="279">
        <v>335.9666666666667</v>
      </c>
      <c r="K62" s="277">
        <v>322.39999999999998</v>
      </c>
      <c r="L62" s="277">
        <v>311.39999999999998</v>
      </c>
      <c r="M62" s="277">
        <v>73.682689999999994</v>
      </c>
    </row>
    <row r="63" spans="1:13">
      <c r="A63" s="268">
        <v>53</v>
      </c>
      <c r="B63" s="277" t="s">
        <v>61</v>
      </c>
      <c r="C63" s="278">
        <v>42.05</v>
      </c>
      <c r="D63" s="279">
        <v>41.550000000000004</v>
      </c>
      <c r="E63" s="279">
        <v>40.850000000000009</v>
      </c>
      <c r="F63" s="279">
        <v>39.650000000000006</v>
      </c>
      <c r="G63" s="279">
        <v>38.95000000000001</v>
      </c>
      <c r="H63" s="279">
        <v>42.750000000000007</v>
      </c>
      <c r="I63" s="279">
        <v>43.45000000000001</v>
      </c>
      <c r="J63" s="279">
        <v>44.650000000000006</v>
      </c>
      <c r="K63" s="277">
        <v>42.25</v>
      </c>
      <c r="L63" s="277">
        <v>40.35</v>
      </c>
      <c r="M63" s="277">
        <v>177.07254</v>
      </c>
    </row>
    <row r="64" spans="1:13">
      <c r="A64" s="268">
        <v>54</v>
      </c>
      <c r="B64" s="277" t="s">
        <v>62</v>
      </c>
      <c r="C64" s="278">
        <v>40.299999999999997</v>
      </c>
      <c r="D64" s="279">
        <v>40.233333333333327</v>
      </c>
      <c r="E64" s="279">
        <v>39.666666666666657</v>
      </c>
      <c r="F64" s="279">
        <v>39.033333333333331</v>
      </c>
      <c r="G64" s="279">
        <v>38.466666666666661</v>
      </c>
      <c r="H64" s="279">
        <v>40.866666666666653</v>
      </c>
      <c r="I64" s="279">
        <v>41.43333333333333</v>
      </c>
      <c r="J64" s="279">
        <v>42.066666666666649</v>
      </c>
      <c r="K64" s="277">
        <v>40.799999999999997</v>
      </c>
      <c r="L64" s="277">
        <v>39.6</v>
      </c>
      <c r="M64" s="277">
        <v>23.53471</v>
      </c>
    </row>
    <row r="65" spans="1:13">
      <c r="A65" s="268">
        <v>55</v>
      </c>
      <c r="B65" s="277" t="s">
        <v>312</v>
      </c>
      <c r="C65" s="278">
        <v>1431.5</v>
      </c>
      <c r="D65" s="279">
        <v>1435.5333333333335</v>
      </c>
      <c r="E65" s="279">
        <v>1423.9666666666672</v>
      </c>
      <c r="F65" s="279">
        <v>1416.4333333333336</v>
      </c>
      <c r="G65" s="279">
        <v>1404.8666666666672</v>
      </c>
      <c r="H65" s="279">
        <v>1443.0666666666671</v>
      </c>
      <c r="I65" s="279">
        <v>1454.6333333333332</v>
      </c>
      <c r="J65" s="279">
        <v>1462.166666666667</v>
      </c>
      <c r="K65" s="277">
        <v>1447.1</v>
      </c>
      <c r="L65" s="277">
        <v>1428</v>
      </c>
      <c r="M65" s="277">
        <v>0.13109999999999999</v>
      </c>
    </row>
    <row r="66" spans="1:13">
      <c r="A66" s="268">
        <v>56</v>
      </c>
      <c r="B66" s="277" t="s">
        <v>63</v>
      </c>
      <c r="C66" s="278">
        <v>1364.75</v>
      </c>
      <c r="D66" s="279">
        <v>1361.1333333333334</v>
      </c>
      <c r="E66" s="279">
        <v>1345.5166666666669</v>
      </c>
      <c r="F66" s="279">
        <v>1326.2833333333335</v>
      </c>
      <c r="G66" s="279">
        <v>1310.666666666667</v>
      </c>
      <c r="H66" s="279">
        <v>1380.3666666666668</v>
      </c>
      <c r="I66" s="279">
        <v>1395.9833333333331</v>
      </c>
      <c r="J66" s="279">
        <v>1415.2166666666667</v>
      </c>
      <c r="K66" s="277">
        <v>1376.75</v>
      </c>
      <c r="L66" s="277">
        <v>1341.9</v>
      </c>
      <c r="M66" s="277">
        <v>8.8956999999999997</v>
      </c>
    </row>
    <row r="67" spans="1:13">
      <c r="A67" s="268">
        <v>57</v>
      </c>
      <c r="B67" s="277" t="s">
        <v>320</v>
      </c>
      <c r="C67" s="278">
        <v>5655.35</v>
      </c>
      <c r="D67" s="279">
        <v>5668.7833333333328</v>
      </c>
      <c r="E67" s="279">
        <v>5621.5666666666657</v>
      </c>
      <c r="F67" s="279">
        <v>5587.7833333333328</v>
      </c>
      <c r="G67" s="279">
        <v>5540.5666666666657</v>
      </c>
      <c r="H67" s="279">
        <v>5702.5666666666657</v>
      </c>
      <c r="I67" s="279">
        <v>5749.7833333333328</v>
      </c>
      <c r="J67" s="279">
        <v>5783.5666666666657</v>
      </c>
      <c r="K67" s="277">
        <v>5716</v>
      </c>
      <c r="L67" s="277">
        <v>5635</v>
      </c>
      <c r="M67" s="277">
        <v>0.19073999999999999</v>
      </c>
    </row>
    <row r="68" spans="1:13">
      <c r="A68" s="268">
        <v>58</v>
      </c>
      <c r="B68" s="277" t="s">
        <v>234</v>
      </c>
      <c r="C68" s="278">
        <v>1247.25</v>
      </c>
      <c r="D68" s="279">
        <v>1246.9166666666667</v>
      </c>
      <c r="E68" s="279">
        <v>1222.8333333333335</v>
      </c>
      <c r="F68" s="279">
        <v>1198.4166666666667</v>
      </c>
      <c r="G68" s="279">
        <v>1174.3333333333335</v>
      </c>
      <c r="H68" s="279">
        <v>1271.3333333333335</v>
      </c>
      <c r="I68" s="279">
        <v>1295.416666666667</v>
      </c>
      <c r="J68" s="279">
        <v>1319.8333333333335</v>
      </c>
      <c r="K68" s="277">
        <v>1271</v>
      </c>
      <c r="L68" s="277">
        <v>1222.5</v>
      </c>
      <c r="M68" s="277">
        <v>0.48813000000000001</v>
      </c>
    </row>
    <row r="69" spans="1:13">
      <c r="A69" s="268">
        <v>59</v>
      </c>
      <c r="B69" s="277" t="s">
        <v>321</v>
      </c>
      <c r="C69" s="278">
        <v>296.75</v>
      </c>
      <c r="D69" s="279">
        <v>299.06666666666666</v>
      </c>
      <c r="E69" s="279">
        <v>292.68333333333334</v>
      </c>
      <c r="F69" s="279">
        <v>288.61666666666667</v>
      </c>
      <c r="G69" s="279">
        <v>282.23333333333335</v>
      </c>
      <c r="H69" s="279">
        <v>303.13333333333333</v>
      </c>
      <c r="I69" s="279">
        <v>309.51666666666665</v>
      </c>
      <c r="J69" s="279">
        <v>313.58333333333331</v>
      </c>
      <c r="K69" s="277">
        <v>305.45</v>
      </c>
      <c r="L69" s="277">
        <v>295</v>
      </c>
      <c r="M69" s="277">
        <v>4.0744899999999999</v>
      </c>
    </row>
    <row r="70" spans="1:13">
      <c r="A70" s="268">
        <v>60</v>
      </c>
      <c r="B70" s="277" t="s">
        <v>65</v>
      </c>
      <c r="C70" s="278">
        <v>91.55</v>
      </c>
      <c r="D70" s="279">
        <v>92.15000000000002</v>
      </c>
      <c r="E70" s="279">
        <v>90.55000000000004</v>
      </c>
      <c r="F70" s="279">
        <v>89.550000000000026</v>
      </c>
      <c r="G70" s="279">
        <v>87.950000000000045</v>
      </c>
      <c r="H70" s="279">
        <v>93.150000000000034</v>
      </c>
      <c r="I70" s="279">
        <v>94.750000000000028</v>
      </c>
      <c r="J70" s="279">
        <v>95.750000000000028</v>
      </c>
      <c r="K70" s="277">
        <v>93.75</v>
      </c>
      <c r="L70" s="277">
        <v>91.15</v>
      </c>
      <c r="M70" s="277">
        <v>74.40616</v>
      </c>
    </row>
    <row r="71" spans="1:13">
      <c r="A71" s="268">
        <v>61</v>
      </c>
      <c r="B71" s="277" t="s">
        <v>313</v>
      </c>
      <c r="C71" s="278">
        <v>610.70000000000005</v>
      </c>
      <c r="D71" s="279">
        <v>614.7166666666667</v>
      </c>
      <c r="E71" s="279">
        <v>602.43333333333339</v>
      </c>
      <c r="F71" s="279">
        <v>594.16666666666674</v>
      </c>
      <c r="G71" s="279">
        <v>581.88333333333344</v>
      </c>
      <c r="H71" s="279">
        <v>622.98333333333335</v>
      </c>
      <c r="I71" s="279">
        <v>635.26666666666665</v>
      </c>
      <c r="J71" s="279">
        <v>643.5333333333333</v>
      </c>
      <c r="K71" s="277">
        <v>627</v>
      </c>
      <c r="L71" s="277">
        <v>606.45000000000005</v>
      </c>
      <c r="M71" s="277">
        <v>2.8422299999999998</v>
      </c>
    </row>
    <row r="72" spans="1:13">
      <c r="A72" s="268">
        <v>62</v>
      </c>
      <c r="B72" s="277" t="s">
        <v>66</v>
      </c>
      <c r="C72" s="278">
        <v>605.85</v>
      </c>
      <c r="D72" s="279">
        <v>607.13333333333333</v>
      </c>
      <c r="E72" s="279">
        <v>601.91666666666663</v>
      </c>
      <c r="F72" s="279">
        <v>597.98333333333335</v>
      </c>
      <c r="G72" s="279">
        <v>592.76666666666665</v>
      </c>
      <c r="H72" s="279">
        <v>611.06666666666661</v>
      </c>
      <c r="I72" s="279">
        <v>616.2833333333333</v>
      </c>
      <c r="J72" s="279">
        <v>620.21666666666658</v>
      </c>
      <c r="K72" s="277">
        <v>612.35</v>
      </c>
      <c r="L72" s="277">
        <v>603.20000000000005</v>
      </c>
      <c r="M72" s="277">
        <v>10.05935</v>
      </c>
    </row>
    <row r="73" spans="1:13">
      <c r="A73" s="268">
        <v>63</v>
      </c>
      <c r="B73" s="277" t="s">
        <v>67</v>
      </c>
      <c r="C73" s="278">
        <v>443.5</v>
      </c>
      <c r="D73" s="279">
        <v>446.65000000000003</v>
      </c>
      <c r="E73" s="279">
        <v>436.35000000000008</v>
      </c>
      <c r="F73" s="279">
        <v>429.20000000000005</v>
      </c>
      <c r="G73" s="279">
        <v>418.90000000000009</v>
      </c>
      <c r="H73" s="279">
        <v>453.80000000000007</v>
      </c>
      <c r="I73" s="279">
        <v>464.1</v>
      </c>
      <c r="J73" s="279">
        <v>471.25000000000006</v>
      </c>
      <c r="K73" s="277">
        <v>456.95</v>
      </c>
      <c r="L73" s="277">
        <v>439.5</v>
      </c>
      <c r="M73" s="277">
        <v>27.930420000000002</v>
      </c>
    </row>
    <row r="74" spans="1:13">
      <c r="A74" s="268">
        <v>64</v>
      </c>
      <c r="B74" s="277" t="s">
        <v>1045</v>
      </c>
      <c r="C74" s="278">
        <v>8805.5</v>
      </c>
      <c r="D74" s="279">
        <v>8841.1</v>
      </c>
      <c r="E74" s="279">
        <v>8732.25</v>
      </c>
      <c r="F74" s="279">
        <v>8659</v>
      </c>
      <c r="G74" s="279">
        <v>8550.15</v>
      </c>
      <c r="H74" s="279">
        <v>8914.35</v>
      </c>
      <c r="I74" s="279">
        <v>9023.2000000000025</v>
      </c>
      <c r="J74" s="279">
        <v>9096.4500000000007</v>
      </c>
      <c r="K74" s="277">
        <v>8949.9500000000007</v>
      </c>
      <c r="L74" s="277">
        <v>8767.85</v>
      </c>
      <c r="M74" s="277">
        <v>1.958E-2</v>
      </c>
    </row>
    <row r="75" spans="1:13">
      <c r="A75" s="268">
        <v>65</v>
      </c>
      <c r="B75" s="277" t="s">
        <v>69</v>
      </c>
      <c r="C75" s="278">
        <v>413.25</v>
      </c>
      <c r="D75" s="279">
        <v>414.68333333333334</v>
      </c>
      <c r="E75" s="279">
        <v>409.86666666666667</v>
      </c>
      <c r="F75" s="279">
        <v>406.48333333333335</v>
      </c>
      <c r="G75" s="279">
        <v>401.66666666666669</v>
      </c>
      <c r="H75" s="279">
        <v>418.06666666666666</v>
      </c>
      <c r="I75" s="279">
        <v>422.88333333333338</v>
      </c>
      <c r="J75" s="279">
        <v>426.26666666666665</v>
      </c>
      <c r="K75" s="277">
        <v>419.5</v>
      </c>
      <c r="L75" s="277">
        <v>411.3</v>
      </c>
      <c r="M75" s="277">
        <v>141.10038</v>
      </c>
    </row>
    <row r="76" spans="1:13" s="16" customFormat="1">
      <c r="A76" s="268">
        <v>66</v>
      </c>
      <c r="B76" s="277" t="s">
        <v>70</v>
      </c>
      <c r="C76" s="278">
        <v>27.95</v>
      </c>
      <c r="D76" s="279">
        <v>27.916666666666668</v>
      </c>
      <c r="E76" s="279">
        <v>27.683333333333337</v>
      </c>
      <c r="F76" s="279">
        <v>27.416666666666668</v>
      </c>
      <c r="G76" s="279">
        <v>27.183333333333337</v>
      </c>
      <c r="H76" s="279">
        <v>28.183333333333337</v>
      </c>
      <c r="I76" s="279">
        <v>28.416666666666664</v>
      </c>
      <c r="J76" s="279">
        <v>28.683333333333337</v>
      </c>
      <c r="K76" s="277">
        <v>28.15</v>
      </c>
      <c r="L76" s="277">
        <v>27.65</v>
      </c>
      <c r="M76" s="277">
        <v>127.02809999999999</v>
      </c>
    </row>
    <row r="77" spans="1:13" s="16" customFormat="1">
      <c r="A77" s="268">
        <v>67</v>
      </c>
      <c r="B77" s="277" t="s">
        <v>71</v>
      </c>
      <c r="C77" s="278">
        <v>446.7</v>
      </c>
      <c r="D77" s="279">
        <v>448.26666666666665</v>
      </c>
      <c r="E77" s="279">
        <v>443.08333333333331</v>
      </c>
      <c r="F77" s="279">
        <v>439.46666666666664</v>
      </c>
      <c r="G77" s="279">
        <v>434.2833333333333</v>
      </c>
      <c r="H77" s="279">
        <v>451.88333333333333</v>
      </c>
      <c r="I77" s="279">
        <v>457.06666666666672</v>
      </c>
      <c r="J77" s="279">
        <v>460.68333333333334</v>
      </c>
      <c r="K77" s="277">
        <v>453.45</v>
      </c>
      <c r="L77" s="277">
        <v>444.65</v>
      </c>
      <c r="M77" s="277">
        <v>30.733789999999999</v>
      </c>
    </row>
    <row r="78" spans="1:13" s="16" customFormat="1">
      <c r="A78" s="268">
        <v>68</v>
      </c>
      <c r="B78" s="277" t="s">
        <v>322</v>
      </c>
      <c r="C78" s="278">
        <v>650.6</v>
      </c>
      <c r="D78" s="279">
        <v>645.23333333333323</v>
      </c>
      <c r="E78" s="279">
        <v>636.46666666666647</v>
      </c>
      <c r="F78" s="279">
        <v>622.33333333333326</v>
      </c>
      <c r="G78" s="279">
        <v>613.56666666666649</v>
      </c>
      <c r="H78" s="279">
        <v>659.36666666666645</v>
      </c>
      <c r="I78" s="279">
        <v>668.1333333333331</v>
      </c>
      <c r="J78" s="279">
        <v>682.26666666666642</v>
      </c>
      <c r="K78" s="277">
        <v>654</v>
      </c>
      <c r="L78" s="277">
        <v>631.1</v>
      </c>
      <c r="M78" s="277">
        <v>2.1559200000000001</v>
      </c>
    </row>
    <row r="79" spans="1:13" s="16" customFormat="1">
      <c r="A79" s="268">
        <v>69</v>
      </c>
      <c r="B79" s="277" t="s">
        <v>324</v>
      </c>
      <c r="C79" s="278">
        <v>173.05</v>
      </c>
      <c r="D79" s="279">
        <v>171.08333333333334</v>
      </c>
      <c r="E79" s="279">
        <v>168.9666666666667</v>
      </c>
      <c r="F79" s="279">
        <v>164.88333333333335</v>
      </c>
      <c r="G79" s="279">
        <v>162.76666666666671</v>
      </c>
      <c r="H79" s="279">
        <v>175.16666666666669</v>
      </c>
      <c r="I79" s="279">
        <v>177.2833333333333</v>
      </c>
      <c r="J79" s="279">
        <v>181.36666666666667</v>
      </c>
      <c r="K79" s="277">
        <v>173.2</v>
      </c>
      <c r="L79" s="277">
        <v>167</v>
      </c>
      <c r="M79" s="277">
        <v>5.32681</v>
      </c>
    </row>
    <row r="80" spans="1:13" s="16" customFormat="1">
      <c r="A80" s="268">
        <v>70</v>
      </c>
      <c r="B80" s="277" t="s">
        <v>325</v>
      </c>
      <c r="C80" s="278">
        <v>2977.6</v>
      </c>
      <c r="D80" s="279">
        <v>2999.0666666666671</v>
      </c>
      <c r="E80" s="279">
        <v>2939.1333333333341</v>
      </c>
      <c r="F80" s="279">
        <v>2900.666666666667</v>
      </c>
      <c r="G80" s="279">
        <v>2840.733333333334</v>
      </c>
      <c r="H80" s="279">
        <v>3037.5333333333342</v>
      </c>
      <c r="I80" s="279">
        <v>3097.4666666666676</v>
      </c>
      <c r="J80" s="279">
        <v>3135.9333333333343</v>
      </c>
      <c r="K80" s="277">
        <v>3059</v>
      </c>
      <c r="L80" s="277">
        <v>2960.6</v>
      </c>
      <c r="M80" s="277">
        <v>0.24424000000000001</v>
      </c>
    </row>
    <row r="81" spans="1:13" s="16" customFormat="1">
      <c r="A81" s="268">
        <v>71</v>
      </c>
      <c r="B81" s="277" t="s">
        <v>326</v>
      </c>
      <c r="C81" s="278">
        <v>623.95000000000005</v>
      </c>
      <c r="D81" s="279">
        <v>620.01666666666677</v>
      </c>
      <c r="E81" s="279">
        <v>610.03333333333353</v>
      </c>
      <c r="F81" s="279">
        <v>596.11666666666679</v>
      </c>
      <c r="G81" s="279">
        <v>586.13333333333355</v>
      </c>
      <c r="H81" s="279">
        <v>633.93333333333351</v>
      </c>
      <c r="I81" s="279">
        <v>643.91666666666686</v>
      </c>
      <c r="J81" s="279">
        <v>657.83333333333348</v>
      </c>
      <c r="K81" s="277">
        <v>630</v>
      </c>
      <c r="L81" s="277">
        <v>606.1</v>
      </c>
      <c r="M81" s="277">
        <v>1.16706</v>
      </c>
    </row>
    <row r="82" spans="1:13" s="16" customFormat="1">
      <c r="A82" s="268">
        <v>72</v>
      </c>
      <c r="B82" s="277" t="s">
        <v>327</v>
      </c>
      <c r="C82" s="278">
        <v>65.5</v>
      </c>
      <c r="D82" s="279">
        <v>64.266666666666666</v>
      </c>
      <c r="E82" s="279">
        <v>62.533333333333331</v>
      </c>
      <c r="F82" s="279">
        <v>59.566666666666663</v>
      </c>
      <c r="G82" s="279">
        <v>57.833333333333329</v>
      </c>
      <c r="H82" s="279">
        <v>67.233333333333334</v>
      </c>
      <c r="I82" s="279">
        <v>68.966666666666654</v>
      </c>
      <c r="J82" s="279">
        <v>71.933333333333337</v>
      </c>
      <c r="K82" s="277">
        <v>66</v>
      </c>
      <c r="L82" s="277">
        <v>61.3</v>
      </c>
      <c r="M82" s="277">
        <v>13.526999999999999</v>
      </c>
    </row>
    <row r="83" spans="1:13" s="16" customFormat="1">
      <c r="A83" s="268">
        <v>73</v>
      </c>
      <c r="B83" s="277" t="s">
        <v>72</v>
      </c>
      <c r="C83" s="278">
        <v>12075.45</v>
      </c>
      <c r="D83" s="279">
        <v>12157.733333333332</v>
      </c>
      <c r="E83" s="279">
        <v>11923.266666666663</v>
      </c>
      <c r="F83" s="279">
        <v>11771.08333333333</v>
      </c>
      <c r="G83" s="279">
        <v>11536.616666666661</v>
      </c>
      <c r="H83" s="279">
        <v>12309.916666666664</v>
      </c>
      <c r="I83" s="279">
        <v>12544.383333333335</v>
      </c>
      <c r="J83" s="279">
        <v>12696.566666666666</v>
      </c>
      <c r="K83" s="277">
        <v>12392.2</v>
      </c>
      <c r="L83" s="277">
        <v>12005.55</v>
      </c>
      <c r="M83" s="277">
        <v>0.62663999999999997</v>
      </c>
    </row>
    <row r="84" spans="1:13" s="16" customFormat="1">
      <c r="A84" s="268">
        <v>74</v>
      </c>
      <c r="B84" s="277" t="s">
        <v>74</v>
      </c>
      <c r="C84" s="278">
        <v>332.9</v>
      </c>
      <c r="D84" s="279">
        <v>333.43333333333334</v>
      </c>
      <c r="E84" s="279">
        <v>327.9666666666667</v>
      </c>
      <c r="F84" s="279">
        <v>323.03333333333336</v>
      </c>
      <c r="G84" s="279">
        <v>317.56666666666672</v>
      </c>
      <c r="H84" s="279">
        <v>338.36666666666667</v>
      </c>
      <c r="I84" s="279">
        <v>343.83333333333326</v>
      </c>
      <c r="J84" s="279">
        <v>348.76666666666665</v>
      </c>
      <c r="K84" s="277">
        <v>338.9</v>
      </c>
      <c r="L84" s="277">
        <v>328.5</v>
      </c>
      <c r="M84" s="277">
        <v>80.895120000000006</v>
      </c>
    </row>
    <row r="85" spans="1:13" s="16" customFormat="1">
      <c r="A85" s="268">
        <v>75</v>
      </c>
      <c r="B85" s="277" t="s">
        <v>328</v>
      </c>
      <c r="C85" s="278">
        <v>161.9</v>
      </c>
      <c r="D85" s="279">
        <v>163.01666666666668</v>
      </c>
      <c r="E85" s="279">
        <v>160.23333333333335</v>
      </c>
      <c r="F85" s="279">
        <v>158.56666666666666</v>
      </c>
      <c r="G85" s="279">
        <v>155.78333333333333</v>
      </c>
      <c r="H85" s="279">
        <v>164.68333333333337</v>
      </c>
      <c r="I85" s="279">
        <v>167.46666666666673</v>
      </c>
      <c r="J85" s="279">
        <v>169.13333333333338</v>
      </c>
      <c r="K85" s="277">
        <v>165.8</v>
      </c>
      <c r="L85" s="277">
        <v>161.35</v>
      </c>
      <c r="M85" s="277">
        <v>0.28621999999999997</v>
      </c>
    </row>
    <row r="86" spans="1:13" s="16" customFormat="1">
      <c r="A86" s="268">
        <v>76</v>
      </c>
      <c r="B86" s="277" t="s">
        <v>75</v>
      </c>
      <c r="C86" s="278">
        <v>3789.8</v>
      </c>
      <c r="D86" s="279">
        <v>3777.2000000000003</v>
      </c>
      <c r="E86" s="279">
        <v>3752.6000000000004</v>
      </c>
      <c r="F86" s="279">
        <v>3715.4</v>
      </c>
      <c r="G86" s="279">
        <v>3690.8</v>
      </c>
      <c r="H86" s="279">
        <v>3814.4000000000005</v>
      </c>
      <c r="I86" s="279">
        <v>3839</v>
      </c>
      <c r="J86" s="279">
        <v>3876.2000000000007</v>
      </c>
      <c r="K86" s="277">
        <v>3801.8</v>
      </c>
      <c r="L86" s="277">
        <v>3740</v>
      </c>
      <c r="M86" s="277">
        <v>5.4591099999999999</v>
      </c>
    </row>
    <row r="87" spans="1:13" s="16" customFormat="1">
      <c r="A87" s="268">
        <v>77</v>
      </c>
      <c r="B87" s="277" t="s">
        <v>314</v>
      </c>
      <c r="C87" s="278">
        <v>524.4</v>
      </c>
      <c r="D87" s="279">
        <v>523.98333333333335</v>
      </c>
      <c r="E87" s="279">
        <v>518.36666666666667</v>
      </c>
      <c r="F87" s="279">
        <v>512.33333333333337</v>
      </c>
      <c r="G87" s="279">
        <v>506.7166666666667</v>
      </c>
      <c r="H87" s="279">
        <v>530.01666666666665</v>
      </c>
      <c r="I87" s="279">
        <v>535.63333333333344</v>
      </c>
      <c r="J87" s="279">
        <v>541.66666666666663</v>
      </c>
      <c r="K87" s="277">
        <v>529.6</v>
      </c>
      <c r="L87" s="277">
        <v>517.95000000000005</v>
      </c>
      <c r="M87" s="277">
        <v>1.77677</v>
      </c>
    </row>
    <row r="88" spans="1:13" s="16" customFormat="1">
      <c r="A88" s="268">
        <v>78</v>
      </c>
      <c r="B88" s="277" t="s">
        <v>323</v>
      </c>
      <c r="C88" s="278">
        <v>200.15</v>
      </c>
      <c r="D88" s="279">
        <v>201.08333333333334</v>
      </c>
      <c r="E88" s="279">
        <v>197.41666666666669</v>
      </c>
      <c r="F88" s="279">
        <v>194.68333333333334</v>
      </c>
      <c r="G88" s="279">
        <v>191.01666666666668</v>
      </c>
      <c r="H88" s="279">
        <v>203.81666666666669</v>
      </c>
      <c r="I88" s="279">
        <v>207.48333333333338</v>
      </c>
      <c r="J88" s="279">
        <v>210.2166666666667</v>
      </c>
      <c r="K88" s="277">
        <v>204.75</v>
      </c>
      <c r="L88" s="277">
        <v>198.35</v>
      </c>
      <c r="M88" s="277">
        <v>12.13766</v>
      </c>
    </row>
    <row r="89" spans="1:13" s="16" customFormat="1">
      <c r="A89" s="268">
        <v>79</v>
      </c>
      <c r="B89" s="277" t="s">
        <v>76</v>
      </c>
      <c r="C89" s="278">
        <v>430.55</v>
      </c>
      <c r="D89" s="279">
        <v>428.83333333333331</v>
      </c>
      <c r="E89" s="279">
        <v>424.06666666666661</v>
      </c>
      <c r="F89" s="279">
        <v>417.58333333333331</v>
      </c>
      <c r="G89" s="279">
        <v>412.81666666666661</v>
      </c>
      <c r="H89" s="279">
        <v>435.31666666666661</v>
      </c>
      <c r="I89" s="279">
        <v>440.08333333333337</v>
      </c>
      <c r="J89" s="279">
        <v>446.56666666666661</v>
      </c>
      <c r="K89" s="277">
        <v>433.6</v>
      </c>
      <c r="L89" s="277">
        <v>422.35</v>
      </c>
      <c r="M89" s="277">
        <v>39.741239999999998</v>
      </c>
    </row>
    <row r="90" spans="1:13" s="16" customFormat="1">
      <c r="A90" s="268">
        <v>80</v>
      </c>
      <c r="B90" s="277" t="s">
        <v>77</v>
      </c>
      <c r="C90" s="278">
        <v>88.55</v>
      </c>
      <c r="D90" s="279">
        <v>88.61666666666666</v>
      </c>
      <c r="E90" s="279">
        <v>87.633333333333326</v>
      </c>
      <c r="F90" s="279">
        <v>86.716666666666669</v>
      </c>
      <c r="G90" s="279">
        <v>85.733333333333334</v>
      </c>
      <c r="H90" s="279">
        <v>89.533333333333317</v>
      </c>
      <c r="I90" s="279">
        <v>90.516666666666637</v>
      </c>
      <c r="J90" s="279">
        <v>91.433333333333309</v>
      </c>
      <c r="K90" s="277">
        <v>89.6</v>
      </c>
      <c r="L90" s="277">
        <v>87.7</v>
      </c>
      <c r="M90" s="277">
        <v>55.731569999999998</v>
      </c>
    </row>
    <row r="91" spans="1:13" s="16" customFormat="1">
      <c r="A91" s="268">
        <v>81</v>
      </c>
      <c r="B91" s="277" t="s">
        <v>332</v>
      </c>
      <c r="C91" s="278">
        <v>470.5</v>
      </c>
      <c r="D91" s="279">
        <v>470.91666666666669</v>
      </c>
      <c r="E91" s="279">
        <v>464.13333333333338</v>
      </c>
      <c r="F91" s="279">
        <v>457.76666666666671</v>
      </c>
      <c r="G91" s="279">
        <v>450.98333333333341</v>
      </c>
      <c r="H91" s="279">
        <v>477.28333333333336</v>
      </c>
      <c r="I91" s="279">
        <v>484.06666666666666</v>
      </c>
      <c r="J91" s="279">
        <v>490.43333333333334</v>
      </c>
      <c r="K91" s="277">
        <v>477.7</v>
      </c>
      <c r="L91" s="277">
        <v>464.55</v>
      </c>
      <c r="M91" s="277">
        <v>4.7477499999999999</v>
      </c>
    </row>
    <row r="92" spans="1:13" s="16" customFormat="1">
      <c r="A92" s="268">
        <v>82</v>
      </c>
      <c r="B92" s="277" t="s">
        <v>333</v>
      </c>
      <c r="C92" s="278">
        <v>548</v>
      </c>
      <c r="D92" s="279">
        <v>550.68333333333339</v>
      </c>
      <c r="E92" s="279">
        <v>538.66666666666674</v>
      </c>
      <c r="F92" s="279">
        <v>529.33333333333337</v>
      </c>
      <c r="G92" s="279">
        <v>517.31666666666672</v>
      </c>
      <c r="H92" s="279">
        <v>560.01666666666677</v>
      </c>
      <c r="I92" s="279">
        <v>572.03333333333342</v>
      </c>
      <c r="J92" s="279">
        <v>581.36666666666679</v>
      </c>
      <c r="K92" s="277">
        <v>562.70000000000005</v>
      </c>
      <c r="L92" s="277">
        <v>541.35</v>
      </c>
      <c r="M92" s="277">
        <v>0.97252000000000005</v>
      </c>
    </row>
    <row r="93" spans="1:13" s="16" customFormat="1">
      <c r="A93" s="268">
        <v>83</v>
      </c>
      <c r="B93" s="277" t="s">
        <v>335</v>
      </c>
      <c r="C93" s="278">
        <v>241.4</v>
      </c>
      <c r="D93" s="279">
        <v>242.13333333333333</v>
      </c>
      <c r="E93" s="279">
        <v>238.51666666666665</v>
      </c>
      <c r="F93" s="279">
        <v>235.63333333333333</v>
      </c>
      <c r="G93" s="279">
        <v>232.01666666666665</v>
      </c>
      <c r="H93" s="279">
        <v>245.01666666666665</v>
      </c>
      <c r="I93" s="279">
        <v>248.63333333333333</v>
      </c>
      <c r="J93" s="279">
        <v>251.51666666666665</v>
      </c>
      <c r="K93" s="277">
        <v>245.75</v>
      </c>
      <c r="L93" s="277">
        <v>239.25</v>
      </c>
      <c r="M93" s="277">
        <v>0.74380999999999997</v>
      </c>
    </row>
    <row r="94" spans="1:13" s="16" customFormat="1">
      <c r="A94" s="268">
        <v>84</v>
      </c>
      <c r="B94" s="277" t="s">
        <v>329</v>
      </c>
      <c r="C94" s="278">
        <v>330.65</v>
      </c>
      <c r="D94" s="279">
        <v>335.8</v>
      </c>
      <c r="E94" s="279">
        <v>322.85000000000002</v>
      </c>
      <c r="F94" s="279">
        <v>315.05</v>
      </c>
      <c r="G94" s="279">
        <v>302.10000000000002</v>
      </c>
      <c r="H94" s="279">
        <v>343.6</v>
      </c>
      <c r="I94" s="279">
        <v>356.54999999999995</v>
      </c>
      <c r="J94" s="279">
        <v>364.35</v>
      </c>
      <c r="K94" s="277">
        <v>348.75</v>
      </c>
      <c r="L94" s="277">
        <v>328</v>
      </c>
      <c r="M94" s="277">
        <v>1.65937</v>
      </c>
    </row>
    <row r="95" spans="1:13" s="16" customFormat="1">
      <c r="A95" s="268">
        <v>85</v>
      </c>
      <c r="B95" s="277" t="s">
        <v>78</v>
      </c>
      <c r="C95" s="278">
        <v>105.8</v>
      </c>
      <c r="D95" s="279">
        <v>106.26666666666665</v>
      </c>
      <c r="E95" s="279">
        <v>104.93333333333331</v>
      </c>
      <c r="F95" s="279">
        <v>104.06666666666666</v>
      </c>
      <c r="G95" s="279">
        <v>102.73333333333332</v>
      </c>
      <c r="H95" s="279">
        <v>107.1333333333333</v>
      </c>
      <c r="I95" s="279">
        <v>108.46666666666664</v>
      </c>
      <c r="J95" s="279">
        <v>109.33333333333329</v>
      </c>
      <c r="K95" s="277">
        <v>107.6</v>
      </c>
      <c r="L95" s="277">
        <v>105.4</v>
      </c>
      <c r="M95" s="277">
        <v>8.8871300000000009</v>
      </c>
    </row>
    <row r="96" spans="1:13" s="16" customFormat="1">
      <c r="A96" s="268">
        <v>86</v>
      </c>
      <c r="B96" s="277" t="s">
        <v>330</v>
      </c>
      <c r="C96" s="278">
        <v>250.15</v>
      </c>
      <c r="D96" s="279">
        <v>252.1</v>
      </c>
      <c r="E96" s="279">
        <v>246.2</v>
      </c>
      <c r="F96" s="279">
        <v>242.25</v>
      </c>
      <c r="G96" s="279">
        <v>236.35</v>
      </c>
      <c r="H96" s="279">
        <v>256.04999999999995</v>
      </c>
      <c r="I96" s="279">
        <v>261.95000000000005</v>
      </c>
      <c r="J96" s="279">
        <v>265.89999999999998</v>
      </c>
      <c r="K96" s="277">
        <v>258</v>
      </c>
      <c r="L96" s="277">
        <v>248.15</v>
      </c>
      <c r="M96" s="277">
        <v>0.60962000000000005</v>
      </c>
    </row>
    <row r="97" spans="1:13" s="16" customFormat="1">
      <c r="A97" s="268">
        <v>87</v>
      </c>
      <c r="B97" s="277" t="s">
        <v>338</v>
      </c>
      <c r="C97" s="278">
        <v>468.7</v>
      </c>
      <c r="D97" s="279">
        <v>470.4666666666667</v>
      </c>
      <c r="E97" s="279">
        <v>464.73333333333341</v>
      </c>
      <c r="F97" s="279">
        <v>460.76666666666671</v>
      </c>
      <c r="G97" s="279">
        <v>455.03333333333342</v>
      </c>
      <c r="H97" s="279">
        <v>474.43333333333339</v>
      </c>
      <c r="I97" s="279">
        <v>480.16666666666674</v>
      </c>
      <c r="J97" s="279">
        <v>484.13333333333338</v>
      </c>
      <c r="K97" s="277">
        <v>476.2</v>
      </c>
      <c r="L97" s="277">
        <v>466.5</v>
      </c>
      <c r="M97" s="277">
        <v>4.5854200000000001</v>
      </c>
    </row>
    <row r="98" spans="1:13" s="16" customFormat="1">
      <c r="A98" s="268">
        <v>88</v>
      </c>
      <c r="B98" s="277" t="s">
        <v>336</v>
      </c>
      <c r="C98" s="278">
        <v>1004.75</v>
      </c>
      <c r="D98" s="279">
        <v>1014.2333333333332</v>
      </c>
      <c r="E98" s="279">
        <v>985.51666666666642</v>
      </c>
      <c r="F98" s="279">
        <v>966.28333333333319</v>
      </c>
      <c r="G98" s="279">
        <v>937.56666666666638</v>
      </c>
      <c r="H98" s="279">
        <v>1033.4666666666665</v>
      </c>
      <c r="I98" s="279">
        <v>1062.1833333333334</v>
      </c>
      <c r="J98" s="279">
        <v>1081.4166666666665</v>
      </c>
      <c r="K98" s="277">
        <v>1042.95</v>
      </c>
      <c r="L98" s="277">
        <v>995</v>
      </c>
      <c r="M98" s="277">
        <v>1.9104699999999999</v>
      </c>
    </row>
    <row r="99" spans="1:13" s="16" customFormat="1">
      <c r="A99" s="268">
        <v>89</v>
      </c>
      <c r="B99" s="277" t="s">
        <v>337</v>
      </c>
      <c r="C99" s="278">
        <v>11.15</v>
      </c>
      <c r="D99" s="279">
        <v>11.266666666666666</v>
      </c>
      <c r="E99" s="279">
        <v>10.883333333333331</v>
      </c>
      <c r="F99" s="279">
        <v>10.616666666666665</v>
      </c>
      <c r="G99" s="279">
        <v>10.233333333333331</v>
      </c>
      <c r="H99" s="279">
        <v>11.533333333333331</v>
      </c>
      <c r="I99" s="279">
        <v>11.916666666666664</v>
      </c>
      <c r="J99" s="279">
        <v>12.183333333333332</v>
      </c>
      <c r="K99" s="277">
        <v>11.65</v>
      </c>
      <c r="L99" s="277">
        <v>11</v>
      </c>
      <c r="M99" s="277">
        <v>72.754990000000006</v>
      </c>
    </row>
    <row r="100" spans="1:13" s="16" customFormat="1">
      <c r="A100" s="268">
        <v>90</v>
      </c>
      <c r="B100" s="277" t="s">
        <v>339</v>
      </c>
      <c r="C100" s="278">
        <v>171.45</v>
      </c>
      <c r="D100" s="279">
        <v>171.58333333333334</v>
      </c>
      <c r="E100" s="279">
        <v>169.16666666666669</v>
      </c>
      <c r="F100" s="279">
        <v>166.88333333333335</v>
      </c>
      <c r="G100" s="279">
        <v>164.4666666666667</v>
      </c>
      <c r="H100" s="279">
        <v>173.86666666666667</v>
      </c>
      <c r="I100" s="279">
        <v>176.28333333333336</v>
      </c>
      <c r="J100" s="279">
        <v>178.56666666666666</v>
      </c>
      <c r="K100" s="277">
        <v>174</v>
      </c>
      <c r="L100" s="277">
        <v>169.3</v>
      </c>
      <c r="M100" s="277">
        <v>0.81625999999999999</v>
      </c>
    </row>
    <row r="101" spans="1:13">
      <c r="A101" s="268">
        <v>91</v>
      </c>
      <c r="B101" s="277" t="s">
        <v>80</v>
      </c>
      <c r="C101" s="278">
        <v>315.95</v>
      </c>
      <c r="D101" s="279">
        <v>313.45</v>
      </c>
      <c r="E101" s="279">
        <v>308.5</v>
      </c>
      <c r="F101" s="279">
        <v>301.05</v>
      </c>
      <c r="G101" s="279">
        <v>296.10000000000002</v>
      </c>
      <c r="H101" s="279">
        <v>320.89999999999998</v>
      </c>
      <c r="I101" s="279">
        <v>325.84999999999991</v>
      </c>
      <c r="J101" s="279">
        <v>333.29999999999995</v>
      </c>
      <c r="K101" s="277">
        <v>318.39999999999998</v>
      </c>
      <c r="L101" s="277">
        <v>306</v>
      </c>
      <c r="M101" s="277">
        <v>7.2408000000000001</v>
      </c>
    </row>
    <row r="102" spans="1:13">
      <c r="A102" s="268">
        <v>92</v>
      </c>
      <c r="B102" s="277" t="s">
        <v>340</v>
      </c>
      <c r="C102" s="278">
        <v>2525.4</v>
      </c>
      <c r="D102" s="279">
        <v>2532.1333333333332</v>
      </c>
      <c r="E102" s="279">
        <v>2495.2666666666664</v>
      </c>
      <c r="F102" s="279">
        <v>2465.1333333333332</v>
      </c>
      <c r="G102" s="279">
        <v>2428.2666666666664</v>
      </c>
      <c r="H102" s="279">
        <v>2562.2666666666664</v>
      </c>
      <c r="I102" s="279">
        <v>2599.1333333333332</v>
      </c>
      <c r="J102" s="279">
        <v>2629.2666666666664</v>
      </c>
      <c r="K102" s="277">
        <v>2569</v>
      </c>
      <c r="L102" s="277">
        <v>2502</v>
      </c>
      <c r="M102" s="277">
        <v>3.8870000000000002E-2</v>
      </c>
    </row>
    <row r="103" spans="1:13">
      <c r="A103" s="268">
        <v>93</v>
      </c>
      <c r="B103" s="277" t="s">
        <v>81</v>
      </c>
      <c r="C103" s="278">
        <v>582.6</v>
      </c>
      <c r="D103" s="279">
        <v>583.75</v>
      </c>
      <c r="E103" s="279">
        <v>579.1</v>
      </c>
      <c r="F103" s="279">
        <v>575.6</v>
      </c>
      <c r="G103" s="279">
        <v>570.95000000000005</v>
      </c>
      <c r="H103" s="279">
        <v>587.25</v>
      </c>
      <c r="I103" s="279">
        <v>591.90000000000009</v>
      </c>
      <c r="J103" s="279">
        <v>595.4</v>
      </c>
      <c r="K103" s="277">
        <v>588.4</v>
      </c>
      <c r="L103" s="277">
        <v>580.25</v>
      </c>
      <c r="M103" s="277">
        <v>1.2476499999999999</v>
      </c>
    </row>
    <row r="104" spans="1:13">
      <c r="A104" s="268">
        <v>94</v>
      </c>
      <c r="B104" s="277" t="s">
        <v>334</v>
      </c>
      <c r="C104" s="278">
        <v>240.45</v>
      </c>
      <c r="D104" s="279">
        <v>240.58333333333334</v>
      </c>
      <c r="E104" s="279">
        <v>238.66666666666669</v>
      </c>
      <c r="F104" s="279">
        <v>236.88333333333335</v>
      </c>
      <c r="G104" s="279">
        <v>234.9666666666667</v>
      </c>
      <c r="H104" s="279">
        <v>242.36666666666667</v>
      </c>
      <c r="I104" s="279">
        <v>244.28333333333336</v>
      </c>
      <c r="J104" s="279">
        <v>246.06666666666666</v>
      </c>
      <c r="K104" s="277">
        <v>242.5</v>
      </c>
      <c r="L104" s="277">
        <v>238.8</v>
      </c>
      <c r="M104" s="277">
        <v>1.61947</v>
      </c>
    </row>
    <row r="105" spans="1:13">
      <c r="A105" s="268">
        <v>95</v>
      </c>
      <c r="B105" s="277" t="s">
        <v>342</v>
      </c>
      <c r="C105" s="278">
        <v>165.7</v>
      </c>
      <c r="D105" s="279">
        <v>166.68333333333331</v>
      </c>
      <c r="E105" s="279">
        <v>163.86666666666662</v>
      </c>
      <c r="F105" s="279">
        <v>162.0333333333333</v>
      </c>
      <c r="G105" s="279">
        <v>159.21666666666661</v>
      </c>
      <c r="H105" s="279">
        <v>168.51666666666662</v>
      </c>
      <c r="I105" s="279">
        <v>171.33333333333329</v>
      </c>
      <c r="J105" s="279">
        <v>173.16666666666663</v>
      </c>
      <c r="K105" s="277">
        <v>169.5</v>
      </c>
      <c r="L105" s="277">
        <v>164.85</v>
      </c>
      <c r="M105" s="277">
        <v>9.3400700000000008</v>
      </c>
    </row>
    <row r="106" spans="1:13">
      <c r="A106" s="268">
        <v>96</v>
      </c>
      <c r="B106" s="277" t="s">
        <v>343</v>
      </c>
      <c r="C106" s="278">
        <v>65.150000000000006</v>
      </c>
      <c r="D106" s="279">
        <v>65.533333333333346</v>
      </c>
      <c r="E106" s="279">
        <v>64.366666666666688</v>
      </c>
      <c r="F106" s="279">
        <v>63.583333333333343</v>
      </c>
      <c r="G106" s="279">
        <v>62.416666666666686</v>
      </c>
      <c r="H106" s="279">
        <v>66.316666666666691</v>
      </c>
      <c r="I106" s="279">
        <v>67.483333333333348</v>
      </c>
      <c r="J106" s="279">
        <v>68.266666666666694</v>
      </c>
      <c r="K106" s="277">
        <v>66.7</v>
      </c>
      <c r="L106" s="277">
        <v>64.75</v>
      </c>
      <c r="M106" s="277">
        <v>3.2805599999999999</v>
      </c>
    </row>
    <row r="107" spans="1:13">
      <c r="A107" s="268">
        <v>97</v>
      </c>
      <c r="B107" s="277" t="s">
        <v>82</v>
      </c>
      <c r="C107" s="278">
        <v>249.55</v>
      </c>
      <c r="D107" s="279">
        <v>246.96666666666667</v>
      </c>
      <c r="E107" s="279">
        <v>242.08333333333334</v>
      </c>
      <c r="F107" s="279">
        <v>234.61666666666667</v>
      </c>
      <c r="G107" s="279">
        <v>229.73333333333335</v>
      </c>
      <c r="H107" s="279">
        <v>254.43333333333334</v>
      </c>
      <c r="I107" s="279">
        <v>259.31666666666666</v>
      </c>
      <c r="J107" s="279">
        <v>266.7833333333333</v>
      </c>
      <c r="K107" s="277">
        <v>251.85</v>
      </c>
      <c r="L107" s="277">
        <v>239.5</v>
      </c>
      <c r="M107" s="277">
        <v>48.510280000000002</v>
      </c>
    </row>
    <row r="108" spans="1:13">
      <c r="A108" s="268">
        <v>98</v>
      </c>
      <c r="B108" s="285" t="s">
        <v>344</v>
      </c>
      <c r="C108" s="278">
        <v>394.9</v>
      </c>
      <c r="D108" s="279">
        <v>399.63333333333338</v>
      </c>
      <c r="E108" s="279">
        <v>384.26666666666677</v>
      </c>
      <c r="F108" s="279">
        <v>373.63333333333338</v>
      </c>
      <c r="G108" s="279">
        <v>358.26666666666677</v>
      </c>
      <c r="H108" s="279">
        <v>410.26666666666677</v>
      </c>
      <c r="I108" s="279">
        <v>425.63333333333344</v>
      </c>
      <c r="J108" s="279">
        <v>436.26666666666677</v>
      </c>
      <c r="K108" s="277">
        <v>415</v>
      </c>
      <c r="L108" s="277">
        <v>389</v>
      </c>
      <c r="M108" s="277">
        <v>0.44331999999999999</v>
      </c>
    </row>
    <row r="109" spans="1:13">
      <c r="A109" s="268">
        <v>99</v>
      </c>
      <c r="B109" s="277" t="s">
        <v>83</v>
      </c>
      <c r="C109" s="278">
        <v>781.5</v>
      </c>
      <c r="D109" s="279">
        <v>780.94999999999993</v>
      </c>
      <c r="E109" s="279">
        <v>767.34999999999991</v>
      </c>
      <c r="F109" s="279">
        <v>753.19999999999993</v>
      </c>
      <c r="G109" s="279">
        <v>739.59999999999991</v>
      </c>
      <c r="H109" s="279">
        <v>795.09999999999991</v>
      </c>
      <c r="I109" s="279">
        <v>808.7</v>
      </c>
      <c r="J109" s="279">
        <v>822.84999999999991</v>
      </c>
      <c r="K109" s="277">
        <v>794.55</v>
      </c>
      <c r="L109" s="277">
        <v>766.8</v>
      </c>
      <c r="M109" s="277">
        <v>86.757230000000007</v>
      </c>
    </row>
    <row r="110" spans="1:13">
      <c r="A110" s="268">
        <v>100</v>
      </c>
      <c r="B110" s="277" t="s">
        <v>84</v>
      </c>
      <c r="C110" s="278">
        <v>110.55</v>
      </c>
      <c r="D110" s="279">
        <v>111.36666666666667</v>
      </c>
      <c r="E110" s="279">
        <v>108.78333333333335</v>
      </c>
      <c r="F110" s="279">
        <v>107.01666666666667</v>
      </c>
      <c r="G110" s="279">
        <v>104.43333333333334</v>
      </c>
      <c r="H110" s="279">
        <v>113.13333333333335</v>
      </c>
      <c r="I110" s="279">
        <v>115.71666666666667</v>
      </c>
      <c r="J110" s="279">
        <v>117.48333333333336</v>
      </c>
      <c r="K110" s="277">
        <v>113.95</v>
      </c>
      <c r="L110" s="277">
        <v>109.6</v>
      </c>
      <c r="M110" s="277">
        <v>196.63423</v>
      </c>
    </row>
    <row r="111" spans="1:13">
      <c r="A111" s="268">
        <v>101</v>
      </c>
      <c r="B111" s="277" t="s">
        <v>345</v>
      </c>
      <c r="C111" s="278">
        <v>324.60000000000002</v>
      </c>
      <c r="D111" s="279">
        <v>322.34999999999997</v>
      </c>
      <c r="E111" s="279">
        <v>318.79999999999995</v>
      </c>
      <c r="F111" s="279">
        <v>313</v>
      </c>
      <c r="G111" s="279">
        <v>309.45</v>
      </c>
      <c r="H111" s="279">
        <v>328.14999999999992</v>
      </c>
      <c r="I111" s="279">
        <v>331.7</v>
      </c>
      <c r="J111" s="279">
        <v>337.49999999999989</v>
      </c>
      <c r="K111" s="277">
        <v>325.89999999999998</v>
      </c>
      <c r="L111" s="277">
        <v>316.55</v>
      </c>
      <c r="M111" s="277">
        <v>1.0141199999999999</v>
      </c>
    </row>
    <row r="112" spans="1:13">
      <c r="A112" s="268">
        <v>102</v>
      </c>
      <c r="B112" s="277" t="s">
        <v>3634</v>
      </c>
      <c r="C112" s="278">
        <v>2606.6999999999998</v>
      </c>
      <c r="D112" s="279">
        <v>2656.2999999999997</v>
      </c>
      <c r="E112" s="279">
        <v>2545.3999999999996</v>
      </c>
      <c r="F112" s="279">
        <v>2484.1</v>
      </c>
      <c r="G112" s="279">
        <v>2373.1999999999998</v>
      </c>
      <c r="H112" s="279">
        <v>2717.5999999999995</v>
      </c>
      <c r="I112" s="279">
        <v>2828.5</v>
      </c>
      <c r="J112" s="279">
        <v>2889.7999999999993</v>
      </c>
      <c r="K112" s="277">
        <v>2767.2</v>
      </c>
      <c r="L112" s="277">
        <v>2595</v>
      </c>
      <c r="M112" s="277">
        <v>13.56657</v>
      </c>
    </row>
    <row r="113" spans="1:13">
      <c r="A113" s="268">
        <v>103</v>
      </c>
      <c r="B113" s="277" t="s">
        <v>85</v>
      </c>
      <c r="C113" s="278">
        <v>1446.85</v>
      </c>
      <c r="D113" s="279">
        <v>1446.6499999999999</v>
      </c>
      <c r="E113" s="279">
        <v>1433.4499999999998</v>
      </c>
      <c r="F113" s="279">
        <v>1420.05</v>
      </c>
      <c r="G113" s="279">
        <v>1406.85</v>
      </c>
      <c r="H113" s="279">
        <v>1460.0499999999997</v>
      </c>
      <c r="I113" s="279">
        <v>1473.25</v>
      </c>
      <c r="J113" s="279">
        <v>1486.6499999999996</v>
      </c>
      <c r="K113" s="277">
        <v>1459.85</v>
      </c>
      <c r="L113" s="277">
        <v>1433.25</v>
      </c>
      <c r="M113" s="277">
        <v>6.1179899999999998</v>
      </c>
    </row>
    <row r="114" spans="1:13">
      <c r="A114" s="268">
        <v>104</v>
      </c>
      <c r="B114" s="277" t="s">
        <v>86</v>
      </c>
      <c r="C114" s="278">
        <v>364.85</v>
      </c>
      <c r="D114" s="279">
        <v>363.36666666666662</v>
      </c>
      <c r="E114" s="279">
        <v>359.73333333333323</v>
      </c>
      <c r="F114" s="279">
        <v>354.61666666666662</v>
      </c>
      <c r="G114" s="279">
        <v>350.98333333333323</v>
      </c>
      <c r="H114" s="279">
        <v>368.48333333333323</v>
      </c>
      <c r="I114" s="279">
        <v>372.11666666666656</v>
      </c>
      <c r="J114" s="279">
        <v>377.23333333333323</v>
      </c>
      <c r="K114" s="277">
        <v>367</v>
      </c>
      <c r="L114" s="277">
        <v>358.25</v>
      </c>
      <c r="M114" s="277">
        <v>9.3831000000000007</v>
      </c>
    </row>
    <row r="115" spans="1:13">
      <c r="A115" s="268">
        <v>105</v>
      </c>
      <c r="B115" s="277" t="s">
        <v>236</v>
      </c>
      <c r="C115" s="278">
        <v>718.55</v>
      </c>
      <c r="D115" s="279">
        <v>722.83333333333337</v>
      </c>
      <c r="E115" s="279">
        <v>707.76666666666677</v>
      </c>
      <c r="F115" s="279">
        <v>696.98333333333335</v>
      </c>
      <c r="G115" s="279">
        <v>681.91666666666674</v>
      </c>
      <c r="H115" s="279">
        <v>733.61666666666679</v>
      </c>
      <c r="I115" s="279">
        <v>748.68333333333339</v>
      </c>
      <c r="J115" s="279">
        <v>759.46666666666681</v>
      </c>
      <c r="K115" s="277">
        <v>737.9</v>
      </c>
      <c r="L115" s="277">
        <v>712.05</v>
      </c>
      <c r="M115" s="277">
        <v>5.6579699999999997</v>
      </c>
    </row>
    <row r="116" spans="1:13">
      <c r="A116" s="268">
        <v>106</v>
      </c>
      <c r="B116" s="277" t="s">
        <v>346</v>
      </c>
      <c r="C116" s="278">
        <v>681.85</v>
      </c>
      <c r="D116" s="279">
        <v>680.83333333333337</v>
      </c>
      <c r="E116" s="279">
        <v>671.26666666666677</v>
      </c>
      <c r="F116" s="279">
        <v>660.68333333333339</v>
      </c>
      <c r="G116" s="279">
        <v>651.11666666666679</v>
      </c>
      <c r="H116" s="279">
        <v>691.41666666666674</v>
      </c>
      <c r="I116" s="279">
        <v>700.98333333333335</v>
      </c>
      <c r="J116" s="279">
        <v>711.56666666666672</v>
      </c>
      <c r="K116" s="277">
        <v>690.4</v>
      </c>
      <c r="L116" s="277">
        <v>670.25</v>
      </c>
      <c r="M116" s="277">
        <v>0.56261000000000005</v>
      </c>
    </row>
    <row r="117" spans="1:13">
      <c r="A117" s="268">
        <v>107</v>
      </c>
      <c r="B117" s="277" t="s">
        <v>331</v>
      </c>
      <c r="C117" s="278">
        <v>1746.25</v>
      </c>
      <c r="D117" s="279">
        <v>1736.7333333333333</v>
      </c>
      <c r="E117" s="279">
        <v>1718.5166666666667</v>
      </c>
      <c r="F117" s="279">
        <v>1690.7833333333333</v>
      </c>
      <c r="G117" s="279">
        <v>1672.5666666666666</v>
      </c>
      <c r="H117" s="279">
        <v>1764.4666666666667</v>
      </c>
      <c r="I117" s="279">
        <v>1782.6833333333334</v>
      </c>
      <c r="J117" s="279">
        <v>1810.4166666666667</v>
      </c>
      <c r="K117" s="277">
        <v>1754.95</v>
      </c>
      <c r="L117" s="277">
        <v>1709</v>
      </c>
      <c r="M117" s="277">
        <v>0.29087000000000002</v>
      </c>
    </row>
    <row r="118" spans="1:13">
      <c r="A118" s="268">
        <v>108</v>
      </c>
      <c r="B118" s="277" t="s">
        <v>237</v>
      </c>
      <c r="C118" s="278">
        <v>278.7</v>
      </c>
      <c r="D118" s="279">
        <v>279.18333333333334</v>
      </c>
      <c r="E118" s="279">
        <v>273.66666666666669</v>
      </c>
      <c r="F118" s="279">
        <v>268.63333333333333</v>
      </c>
      <c r="G118" s="279">
        <v>263.11666666666667</v>
      </c>
      <c r="H118" s="279">
        <v>284.2166666666667</v>
      </c>
      <c r="I118" s="279">
        <v>289.73333333333335</v>
      </c>
      <c r="J118" s="279">
        <v>294.76666666666671</v>
      </c>
      <c r="K118" s="277">
        <v>284.7</v>
      </c>
      <c r="L118" s="277">
        <v>274.14999999999998</v>
      </c>
      <c r="M118" s="277">
        <v>14.652670000000001</v>
      </c>
    </row>
    <row r="119" spans="1:13">
      <c r="A119" s="268">
        <v>109</v>
      </c>
      <c r="B119" s="277" t="s">
        <v>2995</v>
      </c>
      <c r="C119" s="278">
        <v>227.05</v>
      </c>
      <c r="D119" s="279">
        <v>226.43333333333337</v>
      </c>
      <c r="E119" s="279">
        <v>224.46666666666673</v>
      </c>
      <c r="F119" s="279">
        <v>221.88333333333335</v>
      </c>
      <c r="G119" s="279">
        <v>219.91666666666671</v>
      </c>
      <c r="H119" s="279">
        <v>229.01666666666674</v>
      </c>
      <c r="I119" s="279">
        <v>230.98333333333338</v>
      </c>
      <c r="J119" s="279">
        <v>233.56666666666675</v>
      </c>
      <c r="K119" s="277">
        <v>228.4</v>
      </c>
      <c r="L119" s="277">
        <v>223.85</v>
      </c>
      <c r="M119" s="277">
        <v>0.46904000000000001</v>
      </c>
    </row>
    <row r="120" spans="1:13">
      <c r="A120" s="268">
        <v>110</v>
      </c>
      <c r="B120" s="277" t="s">
        <v>235</v>
      </c>
      <c r="C120" s="278">
        <v>141.80000000000001</v>
      </c>
      <c r="D120" s="279">
        <v>141.70000000000002</v>
      </c>
      <c r="E120" s="279">
        <v>139.35000000000002</v>
      </c>
      <c r="F120" s="279">
        <v>136.9</v>
      </c>
      <c r="G120" s="279">
        <v>134.55000000000001</v>
      </c>
      <c r="H120" s="279">
        <v>144.15000000000003</v>
      </c>
      <c r="I120" s="279">
        <v>146.5</v>
      </c>
      <c r="J120" s="279">
        <v>148.95000000000005</v>
      </c>
      <c r="K120" s="277">
        <v>144.05000000000001</v>
      </c>
      <c r="L120" s="277">
        <v>139.25</v>
      </c>
      <c r="M120" s="277">
        <v>8.9263300000000001</v>
      </c>
    </row>
    <row r="121" spans="1:13">
      <c r="A121" s="268">
        <v>111</v>
      </c>
      <c r="B121" s="277" t="s">
        <v>87</v>
      </c>
      <c r="C121" s="278">
        <v>437.8</v>
      </c>
      <c r="D121" s="279">
        <v>439.83333333333331</v>
      </c>
      <c r="E121" s="279">
        <v>433.96666666666664</v>
      </c>
      <c r="F121" s="279">
        <v>430.13333333333333</v>
      </c>
      <c r="G121" s="279">
        <v>424.26666666666665</v>
      </c>
      <c r="H121" s="279">
        <v>443.66666666666663</v>
      </c>
      <c r="I121" s="279">
        <v>449.5333333333333</v>
      </c>
      <c r="J121" s="279">
        <v>453.36666666666662</v>
      </c>
      <c r="K121" s="277">
        <v>445.7</v>
      </c>
      <c r="L121" s="277">
        <v>436</v>
      </c>
      <c r="M121" s="277">
        <v>10.36021</v>
      </c>
    </row>
    <row r="122" spans="1:13">
      <c r="A122" s="268">
        <v>112</v>
      </c>
      <c r="B122" s="277" t="s">
        <v>347</v>
      </c>
      <c r="C122" s="278">
        <v>374.65</v>
      </c>
      <c r="D122" s="279">
        <v>375.5333333333333</v>
      </c>
      <c r="E122" s="279">
        <v>371.21666666666658</v>
      </c>
      <c r="F122" s="279">
        <v>367.7833333333333</v>
      </c>
      <c r="G122" s="279">
        <v>363.46666666666658</v>
      </c>
      <c r="H122" s="279">
        <v>378.96666666666658</v>
      </c>
      <c r="I122" s="279">
        <v>383.2833333333333</v>
      </c>
      <c r="J122" s="279">
        <v>386.71666666666658</v>
      </c>
      <c r="K122" s="277">
        <v>379.85</v>
      </c>
      <c r="L122" s="277">
        <v>372.1</v>
      </c>
      <c r="M122" s="277">
        <v>4.4194100000000001</v>
      </c>
    </row>
    <row r="123" spans="1:13">
      <c r="A123" s="268">
        <v>113</v>
      </c>
      <c r="B123" s="277" t="s">
        <v>88</v>
      </c>
      <c r="C123" s="278">
        <v>516.95000000000005</v>
      </c>
      <c r="D123" s="279">
        <v>513.9</v>
      </c>
      <c r="E123" s="279">
        <v>509.29999999999995</v>
      </c>
      <c r="F123" s="279">
        <v>501.65</v>
      </c>
      <c r="G123" s="279">
        <v>497.04999999999995</v>
      </c>
      <c r="H123" s="279">
        <v>521.54999999999995</v>
      </c>
      <c r="I123" s="279">
        <v>526.15000000000009</v>
      </c>
      <c r="J123" s="279">
        <v>533.79999999999995</v>
      </c>
      <c r="K123" s="277">
        <v>518.5</v>
      </c>
      <c r="L123" s="277">
        <v>506.25</v>
      </c>
      <c r="M123" s="277">
        <v>35.194470000000003</v>
      </c>
    </row>
    <row r="124" spans="1:13">
      <c r="A124" s="268">
        <v>114</v>
      </c>
      <c r="B124" s="277" t="s">
        <v>238</v>
      </c>
      <c r="C124" s="278">
        <v>802.2</v>
      </c>
      <c r="D124" s="279">
        <v>798.63333333333333</v>
      </c>
      <c r="E124" s="279">
        <v>787.56666666666661</v>
      </c>
      <c r="F124" s="279">
        <v>772.93333333333328</v>
      </c>
      <c r="G124" s="279">
        <v>761.86666666666656</v>
      </c>
      <c r="H124" s="279">
        <v>813.26666666666665</v>
      </c>
      <c r="I124" s="279">
        <v>824.33333333333348</v>
      </c>
      <c r="J124" s="279">
        <v>838.9666666666667</v>
      </c>
      <c r="K124" s="277">
        <v>809.7</v>
      </c>
      <c r="L124" s="277">
        <v>784</v>
      </c>
      <c r="M124" s="277">
        <v>1.9966999999999999</v>
      </c>
    </row>
    <row r="125" spans="1:13">
      <c r="A125" s="268">
        <v>115</v>
      </c>
      <c r="B125" s="277" t="s">
        <v>348</v>
      </c>
      <c r="C125" s="278">
        <v>77</v>
      </c>
      <c r="D125" s="279">
        <v>76.683333333333337</v>
      </c>
      <c r="E125" s="279">
        <v>75.566666666666677</v>
      </c>
      <c r="F125" s="279">
        <v>74.13333333333334</v>
      </c>
      <c r="G125" s="279">
        <v>73.01666666666668</v>
      </c>
      <c r="H125" s="279">
        <v>78.116666666666674</v>
      </c>
      <c r="I125" s="279">
        <v>79.233333333333348</v>
      </c>
      <c r="J125" s="279">
        <v>80.666666666666671</v>
      </c>
      <c r="K125" s="277">
        <v>77.8</v>
      </c>
      <c r="L125" s="277">
        <v>75.25</v>
      </c>
      <c r="M125" s="277">
        <v>0.48322999999999999</v>
      </c>
    </row>
    <row r="126" spans="1:13">
      <c r="A126" s="268">
        <v>116</v>
      </c>
      <c r="B126" s="277" t="s">
        <v>355</v>
      </c>
      <c r="C126" s="278">
        <v>334.75</v>
      </c>
      <c r="D126" s="279">
        <v>333.66666666666669</v>
      </c>
      <c r="E126" s="279">
        <v>330.53333333333336</v>
      </c>
      <c r="F126" s="279">
        <v>326.31666666666666</v>
      </c>
      <c r="G126" s="279">
        <v>323.18333333333334</v>
      </c>
      <c r="H126" s="279">
        <v>337.88333333333338</v>
      </c>
      <c r="I126" s="279">
        <v>341.01666666666671</v>
      </c>
      <c r="J126" s="279">
        <v>345.23333333333341</v>
      </c>
      <c r="K126" s="277">
        <v>336.8</v>
      </c>
      <c r="L126" s="277">
        <v>329.45</v>
      </c>
      <c r="M126" s="277">
        <v>0.44889000000000001</v>
      </c>
    </row>
    <row r="127" spans="1:13">
      <c r="A127" s="268">
        <v>117</v>
      </c>
      <c r="B127" s="277" t="s">
        <v>356</v>
      </c>
      <c r="C127" s="278">
        <v>161.05000000000001</v>
      </c>
      <c r="D127" s="279">
        <v>161</v>
      </c>
      <c r="E127" s="279">
        <v>157.15</v>
      </c>
      <c r="F127" s="279">
        <v>153.25</v>
      </c>
      <c r="G127" s="279">
        <v>149.4</v>
      </c>
      <c r="H127" s="279">
        <v>164.9</v>
      </c>
      <c r="I127" s="279">
        <v>168.75000000000003</v>
      </c>
      <c r="J127" s="279">
        <v>172.65</v>
      </c>
      <c r="K127" s="277">
        <v>164.85</v>
      </c>
      <c r="L127" s="277">
        <v>157.1</v>
      </c>
      <c r="M127" s="277">
        <v>2.72756</v>
      </c>
    </row>
    <row r="128" spans="1:13">
      <c r="A128" s="268">
        <v>118</v>
      </c>
      <c r="B128" s="277" t="s">
        <v>349</v>
      </c>
      <c r="C128" s="278">
        <v>75.650000000000006</v>
      </c>
      <c r="D128" s="279">
        <v>75.550000000000011</v>
      </c>
      <c r="E128" s="279">
        <v>74.40000000000002</v>
      </c>
      <c r="F128" s="279">
        <v>73.150000000000006</v>
      </c>
      <c r="G128" s="279">
        <v>72.000000000000014</v>
      </c>
      <c r="H128" s="279">
        <v>76.800000000000026</v>
      </c>
      <c r="I128" s="279">
        <v>77.95</v>
      </c>
      <c r="J128" s="279">
        <v>79.200000000000031</v>
      </c>
      <c r="K128" s="277">
        <v>76.7</v>
      </c>
      <c r="L128" s="277">
        <v>74.3</v>
      </c>
      <c r="M128" s="277">
        <v>16.39706</v>
      </c>
    </row>
    <row r="129" spans="1:13">
      <c r="A129" s="268">
        <v>119</v>
      </c>
      <c r="B129" s="277" t="s">
        <v>350</v>
      </c>
      <c r="C129" s="278">
        <v>341.6</v>
      </c>
      <c r="D129" s="279">
        <v>343.55</v>
      </c>
      <c r="E129" s="279">
        <v>338.5</v>
      </c>
      <c r="F129" s="279">
        <v>335.4</v>
      </c>
      <c r="G129" s="279">
        <v>330.34999999999997</v>
      </c>
      <c r="H129" s="279">
        <v>346.65000000000003</v>
      </c>
      <c r="I129" s="279">
        <v>351.7000000000001</v>
      </c>
      <c r="J129" s="279">
        <v>354.80000000000007</v>
      </c>
      <c r="K129" s="277">
        <v>348.6</v>
      </c>
      <c r="L129" s="277">
        <v>340.45</v>
      </c>
      <c r="M129" s="277">
        <v>0.73975000000000002</v>
      </c>
    </row>
    <row r="130" spans="1:13">
      <c r="A130" s="268">
        <v>120</v>
      </c>
      <c r="B130" s="277" t="s">
        <v>351</v>
      </c>
      <c r="C130" s="278">
        <v>754.15</v>
      </c>
      <c r="D130" s="279">
        <v>745.41666666666663</v>
      </c>
      <c r="E130" s="279">
        <v>731.83333333333326</v>
      </c>
      <c r="F130" s="279">
        <v>709.51666666666665</v>
      </c>
      <c r="G130" s="279">
        <v>695.93333333333328</v>
      </c>
      <c r="H130" s="279">
        <v>767.73333333333323</v>
      </c>
      <c r="I130" s="279">
        <v>781.31666666666649</v>
      </c>
      <c r="J130" s="279">
        <v>803.63333333333321</v>
      </c>
      <c r="K130" s="277">
        <v>759</v>
      </c>
      <c r="L130" s="277">
        <v>723.1</v>
      </c>
      <c r="M130" s="277">
        <v>14.70204</v>
      </c>
    </row>
    <row r="131" spans="1:13">
      <c r="A131" s="268">
        <v>121</v>
      </c>
      <c r="B131" s="277" t="s">
        <v>352</v>
      </c>
      <c r="C131" s="278">
        <v>105.15</v>
      </c>
      <c r="D131" s="279">
        <v>104.68333333333334</v>
      </c>
      <c r="E131" s="279">
        <v>103.46666666666667</v>
      </c>
      <c r="F131" s="279">
        <v>101.78333333333333</v>
      </c>
      <c r="G131" s="279">
        <v>100.56666666666666</v>
      </c>
      <c r="H131" s="279">
        <v>106.36666666666667</v>
      </c>
      <c r="I131" s="279">
        <v>107.58333333333334</v>
      </c>
      <c r="J131" s="279">
        <v>109.26666666666668</v>
      </c>
      <c r="K131" s="277">
        <v>105.9</v>
      </c>
      <c r="L131" s="277">
        <v>103</v>
      </c>
      <c r="M131" s="277">
        <v>6.1619599999999997</v>
      </c>
    </row>
    <row r="132" spans="1:13">
      <c r="A132" s="268">
        <v>122</v>
      </c>
      <c r="B132" s="277" t="s">
        <v>1220</v>
      </c>
      <c r="C132" s="278">
        <v>730.6</v>
      </c>
      <c r="D132" s="279">
        <v>733.61666666666667</v>
      </c>
      <c r="E132" s="279">
        <v>722.33333333333337</v>
      </c>
      <c r="F132" s="279">
        <v>714.06666666666672</v>
      </c>
      <c r="G132" s="279">
        <v>702.78333333333342</v>
      </c>
      <c r="H132" s="279">
        <v>741.88333333333333</v>
      </c>
      <c r="I132" s="279">
        <v>753.16666666666663</v>
      </c>
      <c r="J132" s="279">
        <v>761.43333333333328</v>
      </c>
      <c r="K132" s="277">
        <v>744.9</v>
      </c>
      <c r="L132" s="277">
        <v>725.35</v>
      </c>
      <c r="M132" s="277">
        <v>0.38423000000000002</v>
      </c>
    </row>
    <row r="133" spans="1:13">
      <c r="A133" s="268">
        <v>123</v>
      </c>
      <c r="B133" s="277" t="s">
        <v>90</v>
      </c>
      <c r="C133" s="278">
        <v>12.65</v>
      </c>
      <c r="D133" s="279">
        <v>12.716666666666669</v>
      </c>
      <c r="E133" s="279">
        <v>12.383333333333336</v>
      </c>
      <c r="F133" s="279">
        <v>12.116666666666667</v>
      </c>
      <c r="G133" s="279">
        <v>11.783333333333335</v>
      </c>
      <c r="H133" s="279">
        <v>12.983333333333338</v>
      </c>
      <c r="I133" s="279">
        <v>13.31666666666667</v>
      </c>
      <c r="J133" s="279">
        <v>13.583333333333339</v>
      </c>
      <c r="K133" s="277">
        <v>13.05</v>
      </c>
      <c r="L133" s="277">
        <v>12.45</v>
      </c>
      <c r="M133" s="277">
        <v>18.598579999999998</v>
      </c>
    </row>
    <row r="134" spans="1:13">
      <c r="A134" s="268">
        <v>124</v>
      </c>
      <c r="B134" s="277" t="s">
        <v>91</v>
      </c>
      <c r="C134" s="278">
        <v>3130.45</v>
      </c>
      <c r="D134" s="279">
        <v>3131.8166666666671</v>
      </c>
      <c r="E134" s="279">
        <v>3101.6333333333341</v>
      </c>
      <c r="F134" s="279">
        <v>3072.8166666666671</v>
      </c>
      <c r="G134" s="279">
        <v>3042.6333333333341</v>
      </c>
      <c r="H134" s="279">
        <v>3160.6333333333341</v>
      </c>
      <c r="I134" s="279">
        <v>3190.8166666666675</v>
      </c>
      <c r="J134" s="279">
        <v>3219.6333333333341</v>
      </c>
      <c r="K134" s="277">
        <v>3162</v>
      </c>
      <c r="L134" s="277">
        <v>3103</v>
      </c>
      <c r="M134" s="277">
        <v>7.92943</v>
      </c>
    </row>
    <row r="135" spans="1:13">
      <c r="A135" s="268">
        <v>125</v>
      </c>
      <c r="B135" s="277" t="s">
        <v>357</v>
      </c>
      <c r="C135" s="278">
        <v>9317.75</v>
      </c>
      <c r="D135" s="279">
        <v>9329.1166666666668</v>
      </c>
      <c r="E135" s="279">
        <v>9075.2333333333336</v>
      </c>
      <c r="F135" s="279">
        <v>8832.7166666666672</v>
      </c>
      <c r="G135" s="279">
        <v>8578.8333333333339</v>
      </c>
      <c r="H135" s="279">
        <v>9571.6333333333332</v>
      </c>
      <c r="I135" s="279">
        <v>9825.5166666666682</v>
      </c>
      <c r="J135" s="279">
        <v>10068.033333333333</v>
      </c>
      <c r="K135" s="277">
        <v>9583</v>
      </c>
      <c r="L135" s="277">
        <v>9086.6</v>
      </c>
      <c r="M135" s="277">
        <v>1.22868</v>
      </c>
    </row>
    <row r="136" spans="1:13">
      <c r="A136" s="268">
        <v>126</v>
      </c>
      <c r="B136" s="277" t="s">
        <v>93</v>
      </c>
      <c r="C136" s="278">
        <v>159.1</v>
      </c>
      <c r="D136" s="279">
        <v>157.45000000000002</v>
      </c>
      <c r="E136" s="279">
        <v>155.00000000000003</v>
      </c>
      <c r="F136" s="279">
        <v>150.9</v>
      </c>
      <c r="G136" s="279">
        <v>148.45000000000002</v>
      </c>
      <c r="H136" s="279">
        <v>161.55000000000004</v>
      </c>
      <c r="I136" s="279">
        <v>164.00000000000003</v>
      </c>
      <c r="J136" s="279">
        <v>168.10000000000005</v>
      </c>
      <c r="K136" s="277">
        <v>159.9</v>
      </c>
      <c r="L136" s="277">
        <v>153.35</v>
      </c>
      <c r="M136" s="277">
        <v>101.59927999999999</v>
      </c>
    </row>
    <row r="137" spans="1:13">
      <c r="A137" s="268">
        <v>127</v>
      </c>
      <c r="B137" s="277" t="s">
        <v>231</v>
      </c>
      <c r="C137" s="278">
        <v>1974.55</v>
      </c>
      <c r="D137" s="279">
        <v>1985.2166666666665</v>
      </c>
      <c r="E137" s="279">
        <v>1955.583333333333</v>
      </c>
      <c r="F137" s="279">
        <v>1936.6166666666666</v>
      </c>
      <c r="G137" s="279">
        <v>1906.9833333333331</v>
      </c>
      <c r="H137" s="279">
        <v>2004.1833333333329</v>
      </c>
      <c r="I137" s="279">
        <v>2033.8166666666666</v>
      </c>
      <c r="J137" s="279">
        <v>2052.7833333333328</v>
      </c>
      <c r="K137" s="277">
        <v>2014.85</v>
      </c>
      <c r="L137" s="277">
        <v>1966.25</v>
      </c>
      <c r="M137" s="277">
        <v>9.7465600000000006</v>
      </c>
    </row>
    <row r="138" spans="1:13">
      <c r="A138" s="268">
        <v>128</v>
      </c>
      <c r="B138" s="277" t="s">
        <v>94</v>
      </c>
      <c r="C138" s="278">
        <v>5123</v>
      </c>
      <c r="D138" s="279">
        <v>5144.5333333333338</v>
      </c>
      <c r="E138" s="279">
        <v>5069.3166666666675</v>
      </c>
      <c r="F138" s="279">
        <v>5015.6333333333341</v>
      </c>
      <c r="G138" s="279">
        <v>4940.4166666666679</v>
      </c>
      <c r="H138" s="279">
        <v>5198.2166666666672</v>
      </c>
      <c r="I138" s="279">
        <v>5273.4333333333325</v>
      </c>
      <c r="J138" s="279">
        <v>5327.1166666666668</v>
      </c>
      <c r="K138" s="277">
        <v>5219.75</v>
      </c>
      <c r="L138" s="277">
        <v>5090.8500000000004</v>
      </c>
      <c r="M138" s="277">
        <v>18.646280000000001</v>
      </c>
    </row>
    <row r="139" spans="1:13">
      <c r="A139" s="268">
        <v>129</v>
      </c>
      <c r="B139" s="277" t="s">
        <v>1263</v>
      </c>
      <c r="C139" s="278">
        <v>721.25</v>
      </c>
      <c r="D139" s="279">
        <v>716.9666666666667</v>
      </c>
      <c r="E139" s="279">
        <v>702.18333333333339</v>
      </c>
      <c r="F139" s="279">
        <v>683.11666666666667</v>
      </c>
      <c r="G139" s="279">
        <v>668.33333333333337</v>
      </c>
      <c r="H139" s="279">
        <v>736.03333333333342</v>
      </c>
      <c r="I139" s="279">
        <v>750.81666666666672</v>
      </c>
      <c r="J139" s="279">
        <v>769.88333333333344</v>
      </c>
      <c r="K139" s="277">
        <v>731.75</v>
      </c>
      <c r="L139" s="277">
        <v>697.9</v>
      </c>
      <c r="M139" s="277">
        <v>1.4782599999999999</v>
      </c>
    </row>
    <row r="140" spans="1:13">
      <c r="A140" s="268">
        <v>130</v>
      </c>
      <c r="B140" s="277" t="s">
        <v>239</v>
      </c>
      <c r="C140" s="278">
        <v>58.75</v>
      </c>
      <c r="D140" s="279">
        <v>59.016666666666673</v>
      </c>
      <c r="E140" s="279">
        <v>57.833333333333343</v>
      </c>
      <c r="F140" s="279">
        <v>56.916666666666671</v>
      </c>
      <c r="G140" s="279">
        <v>55.733333333333341</v>
      </c>
      <c r="H140" s="279">
        <v>59.933333333333344</v>
      </c>
      <c r="I140" s="279">
        <v>61.116666666666667</v>
      </c>
      <c r="J140" s="279">
        <v>62.033333333333346</v>
      </c>
      <c r="K140" s="277">
        <v>60.2</v>
      </c>
      <c r="L140" s="277">
        <v>58.1</v>
      </c>
      <c r="M140" s="277">
        <v>4.2625599999999997</v>
      </c>
    </row>
    <row r="141" spans="1:13">
      <c r="A141" s="268">
        <v>131</v>
      </c>
      <c r="B141" s="277" t="s">
        <v>95</v>
      </c>
      <c r="C141" s="278">
        <v>2253.9</v>
      </c>
      <c r="D141" s="279">
        <v>2236.9333333333334</v>
      </c>
      <c r="E141" s="279">
        <v>2206.9666666666667</v>
      </c>
      <c r="F141" s="279">
        <v>2160.0333333333333</v>
      </c>
      <c r="G141" s="279">
        <v>2130.0666666666666</v>
      </c>
      <c r="H141" s="279">
        <v>2283.8666666666668</v>
      </c>
      <c r="I141" s="279">
        <v>2313.8333333333339</v>
      </c>
      <c r="J141" s="279">
        <v>2360.7666666666669</v>
      </c>
      <c r="K141" s="277">
        <v>2266.9</v>
      </c>
      <c r="L141" s="277">
        <v>2190</v>
      </c>
      <c r="M141" s="277">
        <v>13.581</v>
      </c>
    </row>
    <row r="142" spans="1:13">
      <c r="A142" s="268">
        <v>132</v>
      </c>
      <c r="B142" s="277" t="s">
        <v>359</v>
      </c>
      <c r="C142" s="278">
        <v>262.95</v>
      </c>
      <c r="D142" s="279">
        <v>263.23333333333329</v>
      </c>
      <c r="E142" s="279">
        <v>259.81666666666661</v>
      </c>
      <c r="F142" s="279">
        <v>256.68333333333334</v>
      </c>
      <c r="G142" s="279">
        <v>253.26666666666665</v>
      </c>
      <c r="H142" s="279">
        <v>266.36666666666656</v>
      </c>
      <c r="I142" s="279">
        <v>269.78333333333319</v>
      </c>
      <c r="J142" s="279">
        <v>272.91666666666652</v>
      </c>
      <c r="K142" s="277">
        <v>266.64999999999998</v>
      </c>
      <c r="L142" s="277">
        <v>260.10000000000002</v>
      </c>
      <c r="M142" s="277">
        <v>2.4652400000000001</v>
      </c>
    </row>
    <row r="143" spans="1:13">
      <c r="A143" s="268">
        <v>133</v>
      </c>
      <c r="B143" s="277" t="s">
        <v>360</v>
      </c>
      <c r="C143" s="278">
        <v>77.8</v>
      </c>
      <c r="D143" s="279">
        <v>77.333333333333329</v>
      </c>
      <c r="E143" s="279">
        <v>76.016666666666652</v>
      </c>
      <c r="F143" s="279">
        <v>74.23333333333332</v>
      </c>
      <c r="G143" s="279">
        <v>72.916666666666643</v>
      </c>
      <c r="H143" s="279">
        <v>79.11666666666666</v>
      </c>
      <c r="I143" s="279">
        <v>80.433333333333351</v>
      </c>
      <c r="J143" s="279">
        <v>82.216666666666669</v>
      </c>
      <c r="K143" s="277">
        <v>78.650000000000006</v>
      </c>
      <c r="L143" s="277">
        <v>75.55</v>
      </c>
      <c r="M143" s="277">
        <v>6.8973699999999996</v>
      </c>
    </row>
    <row r="144" spans="1:13">
      <c r="A144" s="268">
        <v>134</v>
      </c>
      <c r="B144" s="277" t="s">
        <v>361</v>
      </c>
      <c r="C144" s="278">
        <v>111.75</v>
      </c>
      <c r="D144" s="279">
        <v>111.93333333333334</v>
      </c>
      <c r="E144" s="279">
        <v>109.81666666666668</v>
      </c>
      <c r="F144" s="279">
        <v>107.88333333333334</v>
      </c>
      <c r="G144" s="279">
        <v>105.76666666666668</v>
      </c>
      <c r="H144" s="279">
        <v>113.86666666666667</v>
      </c>
      <c r="I144" s="279">
        <v>115.98333333333335</v>
      </c>
      <c r="J144" s="279">
        <v>117.91666666666667</v>
      </c>
      <c r="K144" s="277">
        <v>114.05</v>
      </c>
      <c r="L144" s="277">
        <v>110</v>
      </c>
      <c r="M144" s="277">
        <v>0.34583000000000003</v>
      </c>
    </row>
    <row r="145" spans="1:13">
      <c r="A145" s="268">
        <v>135</v>
      </c>
      <c r="B145" s="277" t="s">
        <v>240</v>
      </c>
      <c r="C145" s="278">
        <v>347.4</v>
      </c>
      <c r="D145" s="279">
        <v>347.2833333333333</v>
      </c>
      <c r="E145" s="279">
        <v>343.66666666666663</v>
      </c>
      <c r="F145" s="279">
        <v>339.93333333333334</v>
      </c>
      <c r="G145" s="279">
        <v>336.31666666666666</v>
      </c>
      <c r="H145" s="279">
        <v>351.01666666666659</v>
      </c>
      <c r="I145" s="279">
        <v>354.63333333333327</v>
      </c>
      <c r="J145" s="279">
        <v>358.36666666666656</v>
      </c>
      <c r="K145" s="277">
        <v>350.9</v>
      </c>
      <c r="L145" s="277">
        <v>343.55</v>
      </c>
      <c r="M145" s="277">
        <v>2.3286899999999999</v>
      </c>
    </row>
    <row r="146" spans="1:13">
      <c r="A146" s="268">
        <v>136</v>
      </c>
      <c r="B146" s="277" t="s">
        <v>241</v>
      </c>
      <c r="C146" s="278">
        <v>1110.3</v>
      </c>
      <c r="D146" s="279">
        <v>1101.7666666666667</v>
      </c>
      <c r="E146" s="279">
        <v>1083.5333333333333</v>
      </c>
      <c r="F146" s="279">
        <v>1056.7666666666667</v>
      </c>
      <c r="G146" s="279">
        <v>1038.5333333333333</v>
      </c>
      <c r="H146" s="279">
        <v>1128.5333333333333</v>
      </c>
      <c r="I146" s="279">
        <v>1146.7666666666664</v>
      </c>
      <c r="J146" s="279">
        <v>1173.5333333333333</v>
      </c>
      <c r="K146" s="277">
        <v>1120</v>
      </c>
      <c r="L146" s="277">
        <v>1075</v>
      </c>
      <c r="M146" s="277">
        <v>1.1852799999999999</v>
      </c>
    </row>
    <row r="147" spans="1:13">
      <c r="A147" s="268">
        <v>137</v>
      </c>
      <c r="B147" s="277" t="s">
        <v>242</v>
      </c>
      <c r="C147" s="278">
        <v>63.25</v>
      </c>
      <c r="D147" s="279">
        <v>62.6</v>
      </c>
      <c r="E147" s="279">
        <v>61.5</v>
      </c>
      <c r="F147" s="279">
        <v>59.75</v>
      </c>
      <c r="G147" s="279">
        <v>58.65</v>
      </c>
      <c r="H147" s="279">
        <v>64.349999999999994</v>
      </c>
      <c r="I147" s="279">
        <v>65.450000000000017</v>
      </c>
      <c r="J147" s="279">
        <v>67.2</v>
      </c>
      <c r="K147" s="277">
        <v>63.7</v>
      </c>
      <c r="L147" s="277">
        <v>60.85</v>
      </c>
      <c r="M147" s="277">
        <v>37.39864</v>
      </c>
    </row>
    <row r="148" spans="1:13">
      <c r="A148" s="268">
        <v>138</v>
      </c>
      <c r="B148" s="277" t="s">
        <v>96</v>
      </c>
      <c r="C148" s="278">
        <v>51.7</v>
      </c>
      <c r="D148" s="279">
        <v>51.716666666666669</v>
      </c>
      <c r="E148" s="279">
        <v>50.583333333333336</v>
      </c>
      <c r="F148" s="279">
        <v>49.466666666666669</v>
      </c>
      <c r="G148" s="279">
        <v>48.333333333333336</v>
      </c>
      <c r="H148" s="279">
        <v>52.833333333333336</v>
      </c>
      <c r="I148" s="279">
        <v>53.966666666666661</v>
      </c>
      <c r="J148" s="279">
        <v>55.083333333333336</v>
      </c>
      <c r="K148" s="277">
        <v>52.85</v>
      </c>
      <c r="L148" s="277">
        <v>50.6</v>
      </c>
      <c r="M148" s="277">
        <v>37.434170000000002</v>
      </c>
    </row>
    <row r="149" spans="1:13">
      <c r="A149" s="268">
        <v>139</v>
      </c>
      <c r="B149" s="277" t="s">
        <v>362</v>
      </c>
      <c r="C149" s="278">
        <v>500.7</v>
      </c>
      <c r="D149" s="279">
        <v>498.45</v>
      </c>
      <c r="E149" s="279">
        <v>492.25</v>
      </c>
      <c r="F149" s="279">
        <v>483.8</v>
      </c>
      <c r="G149" s="279">
        <v>477.6</v>
      </c>
      <c r="H149" s="279">
        <v>506.9</v>
      </c>
      <c r="I149" s="279">
        <v>513.09999999999991</v>
      </c>
      <c r="J149" s="279">
        <v>521.54999999999995</v>
      </c>
      <c r="K149" s="277">
        <v>504.65</v>
      </c>
      <c r="L149" s="277">
        <v>490</v>
      </c>
      <c r="M149" s="277">
        <v>0.65215999999999996</v>
      </c>
    </row>
    <row r="150" spans="1:13">
      <c r="A150" s="268">
        <v>140</v>
      </c>
      <c r="B150" s="277" t="s">
        <v>1297</v>
      </c>
      <c r="C150" s="278">
        <v>1350.95</v>
      </c>
      <c r="D150" s="279">
        <v>1349</v>
      </c>
      <c r="E150" s="279">
        <v>1338</v>
      </c>
      <c r="F150" s="279">
        <v>1325.05</v>
      </c>
      <c r="G150" s="279">
        <v>1314.05</v>
      </c>
      <c r="H150" s="279">
        <v>1361.95</v>
      </c>
      <c r="I150" s="279">
        <v>1372.95</v>
      </c>
      <c r="J150" s="279">
        <v>1385.9</v>
      </c>
      <c r="K150" s="277">
        <v>1360</v>
      </c>
      <c r="L150" s="277">
        <v>1336.05</v>
      </c>
      <c r="M150" s="277">
        <v>8.3000000000000001E-3</v>
      </c>
    </row>
    <row r="151" spans="1:13">
      <c r="A151" s="268">
        <v>141</v>
      </c>
      <c r="B151" s="277" t="s">
        <v>97</v>
      </c>
      <c r="C151" s="278">
        <v>1232.3499999999999</v>
      </c>
      <c r="D151" s="279">
        <v>1236.2666666666667</v>
      </c>
      <c r="E151" s="279">
        <v>1218.3333333333333</v>
      </c>
      <c r="F151" s="279">
        <v>1204.3166666666666</v>
      </c>
      <c r="G151" s="279">
        <v>1186.3833333333332</v>
      </c>
      <c r="H151" s="279">
        <v>1250.2833333333333</v>
      </c>
      <c r="I151" s="279">
        <v>1268.2166666666667</v>
      </c>
      <c r="J151" s="279">
        <v>1282.2333333333333</v>
      </c>
      <c r="K151" s="277">
        <v>1254.2</v>
      </c>
      <c r="L151" s="277">
        <v>1222.25</v>
      </c>
      <c r="M151" s="277">
        <v>8.5824400000000001</v>
      </c>
    </row>
    <row r="152" spans="1:13">
      <c r="A152" s="268">
        <v>142</v>
      </c>
      <c r="B152" s="277" t="s">
        <v>363</v>
      </c>
      <c r="C152" s="278">
        <v>253.6</v>
      </c>
      <c r="D152" s="279">
        <v>253.98333333333335</v>
      </c>
      <c r="E152" s="279">
        <v>251.4666666666667</v>
      </c>
      <c r="F152" s="279">
        <v>249.33333333333334</v>
      </c>
      <c r="G152" s="279">
        <v>246.81666666666669</v>
      </c>
      <c r="H152" s="279">
        <v>256.11666666666667</v>
      </c>
      <c r="I152" s="279">
        <v>258.63333333333333</v>
      </c>
      <c r="J152" s="279">
        <v>260.76666666666671</v>
      </c>
      <c r="K152" s="277">
        <v>256.5</v>
      </c>
      <c r="L152" s="277">
        <v>251.85</v>
      </c>
      <c r="M152" s="277">
        <v>2.8846099999999999</v>
      </c>
    </row>
    <row r="153" spans="1:13">
      <c r="A153" s="268">
        <v>143</v>
      </c>
      <c r="B153" s="277" t="s">
        <v>98</v>
      </c>
      <c r="C153" s="278">
        <v>160.80000000000001</v>
      </c>
      <c r="D153" s="279">
        <v>160.48333333333332</v>
      </c>
      <c r="E153" s="279">
        <v>159.36666666666665</v>
      </c>
      <c r="F153" s="279">
        <v>157.93333333333334</v>
      </c>
      <c r="G153" s="279">
        <v>156.81666666666666</v>
      </c>
      <c r="H153" s="279">
        <v>161.91666666666663</v>
      </c>
      <c r="I153" s="279">
        <v>163.0333333333333</v>
      </c>
      <c r="J153" s="279">
        <v>164.46666666666661</v>
      </c>
      <c r="K153" s="277">
        <v>161.6</v>
      </c>
      <c r="L153" s="277">
        <v>159.05000000000001</v>
      </c>
      <c r="M153" s="277">
        <v>18.482050000000001</v>
      </c>
    </row>
    <row r="154" spans="1:13">
      <c r="A154" s="268">
        <v>144</v>
      </c>
      <c r="B154" s="277" t="s">
        <v>243</v>
      </c>
      <c r="C154" s="278">
        <v>7.4</v>
      </c>
      <c r="D154" s="279">
        <v>7.4333333333333336</v>
      </c>
      <c r="E154" s="279">
        <v>7.2666666666666675</v>
      </c>
      <c r="F154" s="279">
        <v>7.1333333333333337</v>
      </c>
      <c r="G154" s="279">
        <v>6.9666666666666677</v>
      </c>
      <c r="H154" s="279">
        <v>7.5666666666666673</v>
      </c>
      <c r="I154" s="279">
        <v>7.7333333333333334</v>
      </c>
      <c r="J154" s="279">
        <v>7.8666666666666671</v>
      </c>
      <c r="K154" s="277">
        <v>7.6</v>
      </c>
      <c r="L154" s="277">
        <v>7.3</v>
      </c>
      <c r="M154" s="277">
        <v>55.767319999999998</v>
      </c>
    </row>
    <row r="155" spans="1:13">
      <c r="A155" s="268">
        <v>145</v>
      </c>
      <c r="B155" s="277" t="s">
        <v>364</v>
      </c>
      <c r="C155" s="278">
        <v>347.7</v>
      </c>
      <c r="D155" s="279">
        <v>346.9666666666667</v>
      </c>
      <c r="E155" s="279">
        <v>343.93333333333339</v>
      </c>
      <c r="F155" s="279">
        <v>340.16666666666669</v>
      </c>
      <c r="G155" s="279">
        <v>337.13333333333338</v>
      </c>
      <c r="H155" s="279">
        <v>350.73333333333341</v>
      </c>
      <c r="I155" s="279">
        <v>353.76666666666671</v>
      </c>
      <c r="J155" s="279">
        <v>357.53333333333342</v>
      </c>
      <c r="K155" s="277">
        <v>350</v>
      </c>
      <c r="L155" s="277">
        <v>343.2</v>
      </c>
      <c r="M155" s="277">
        <v>1.4753499999999999</v>
      </c>
    </row>
    <row r="156" spans="1:13">
      <c r="A156" s="268">
        <v>146</v>
      </c>
      <c r="B156" s="277" t="s">
        <v>99</v>
      </c>
      <c r="C156" s="278">
        <v>52.9</v>
      </c>
      <c r="D156" s="279">
        <v>52.5</v>
      </c>
      <c r="E156" s="279">
        <v>51.8</v>
      </c>
      <c r="F156" s="279">
        <v>50.699999999999996</v>
      </c>
      <c r="G156" s="279">
        <v>49.999999999999993</v>
      </c>
      <c r="H156" s="279">
        <v>53.6</v>
      </c>
      <c r="I156" s="279">
        <v>54.300000000000004</v>
      </c>
      <c r="J156" s="279">
        <v>55.400000000000006</v>
      </c>
      <c r="K156" s="277">
        <v>53.2</v>
      </c>
      <c r="L156" s="277">
        <v>51.4</v>
      </c>
      <c r="M156" s="277">
        <v>261.84035</v>
      </c>
    </row>
    <row r="157" spans="1:13">
      <c r="A157" s="268">
        <v>147</v>
      </c>
      <c r="B157" s="277" t="s">
        <v>367</v>
      </c>
      <c r="C157" s="278">
        <v>274.64999999999998</v>
      </c>
      <c r="D157" s="279">
        <v>276.2</v>
      </c>
      <c r="E157" s="279">
        <v>272.45</v>
      </c>
      <c r="F157" s="279">
        <v>270.25</v>
      </c>
      <c r="G157" s="279">
        <v>266.5</v>
      </c>
      <c r="H157" s="279">
        <v>278.39999999999998</v>
      </c>
      <c r="I157" s="279">
        <v>282.14999999999998</v>
      </c>
      <c r="J157" s="279">
        <v>284.34999999999997</v>
      </c>
      <c r="K157" s="277">
        <v>279.95</v>
      </c>
      <c r="L157" s="277">
        <v>274</v>
      </c>
      <c r="M157" s="277">
        <v>1.1573199999999999</v>
      </c>
    </row>
    <row r="158" spans="1:13">
      <c r="A158" s="268">
        <v>148</v>
      </c>
      <c r="B158" s="277" t="s">
        <v>366</v>
      </c>
      <c r="C158" s="278">
        <v>2553.4</v>
      </c>
      <c r="D158" s="279">
        <v>2551.1166666666668</v>
      </c>
      <c r="E158" s="279">
        <v>2527.2833333333338</v>
      </c>
      <c r="F158" s="279">
        <v>2501.166666666667</v>
      </c>
      <c r="G158" s="279">
        <v>2477.3333333333339</v>
      </c>
      <c r="H158" s="279">
        <v>2577.2333333333336</v>
      </c>
      <c r="I158" s="279">
        <v>2601.0666666666666</v>
      </c>
      <c r="J158" s="279">
        <v>2627.1833333333334</v>
      </c>
      <c r="K158" s="277">
        <v>2574.9499999999998</v>
      </c>
      <c r="L158" s="277">
        <v>2525</v>
      </c>
      <c r="M158" s="277">
        <v>0.12844</v>
      </c>
    </row>
    <row r="159" spans="1:13">
      <c r="A159" s="268">
        <v>149</v>
      </c>
      <c r="B159" s="277" t="s">
        <v>368</v>
      </c>
      <c r="C159" s="278">
        <v>518.45000000000005</v>
      </c>
      <c r="D159" s="279">
        <v>512.55000000000007</v>
      </c>
      <c r="E159" s="279">
        <v>504.10000000000014</v>
      </c>
      <c r="F159" s="279">
        <v>489.75000000000006</v>
      </c>
      <c r="G159" s="279">
        <v>481.30000000000013</v>
      </c>
      <c r="H159" s="279">
        <v>526.90000000000009</v>
      </c>
      <c r="I159" s="279">
        <v>535.35000000000014</v>
      </c>
      <c r="J159" s="279">
        <v>549.70000000000016</v>
      </c>
      <c r="K159" s="277">
        <v>521</v>
      </c>
      <c r="L159" s="277">
        <v>498.2</v>
      </c>
      <c r="M159" s="277">
        <v>0.52739999999999998</v>
      </c>
    </row>
    <row r="160" spans="1:13">
      <c r="A160" s="268">
        <v>150</v>
      </c>
      <c r="B160" s="277" t="s">
        <v>2940</v>
      </c>
      <c r="C160" s="278">
        <v>470</v>
      </c>
      <c r="D160" s="279">
        <v>474.13333333333338</v>
      </c>
      <c r="E160" s="279">
        <v>462.96666666666675</v>
      </c>
      <c r="F160" s="279">
        <v>455.93333333333339</v>
      </c>
      <c r="G160" s="279">
        <v>444.76666666666677</v>
      </c>
      <c r="H160" s="279">
        <v>481.16666666666674</v>
      </c>
      <c r="I160" s="279">
        <v>492.33333333333337</v>
      </c>
      <c r="J160" s="279">
        <v>499.36666666666673</v>
      </c>
      <c r="K160" s="277">
        <v>485.3</v>
      </c>
      <c r="L160" s="277">
        <v>467.1</v>
      </c>
      <c r="M160" s="277">
        <v>0.19747999999999999</v>
      </c>
    </row>
    <row r="161" spans="1:13">
      <c r="A161" s="268">
        <v>151</v>
      </c>
      <c r="B161" s="277" t="s">
        <v>370</v>
      </c>
      <c r="C161" s="278">
        <v>129.9</v>
      </c>
      <c r="D161" s="279">
        <v>131.15</v>
      </c>
      <c r="E161" s="279">
        <v>126.30000000000001</v>
      </c>
      <c r="F161" s="279">
        <v>122.7</v>
      </c>
      <c r="G161" s="279">
        <v>117.85000000000001</v>
      </c>
      <c r="H161" s="279">
        <v>134.75</v>
      </c>
      <c r="I161" s="279">
        <v>139.59999999999997</v>
      </c>
      <c r="J161" s="279">
        <v>143.20000000000002</v>
      </c>
      <c r="K161" s="277">
        <v>136</v>
      </c>
      <c r="L161" s="277">
        <v>127.55</v>
      </c>
      <c r="M161" s="277">
        <v>83.942899999999995</v>
      </c>
    </row>
    <row r="162" spans="1:13">
      <c r="A162" s="268">
        <v>152</v>
      </c>
      <c r="B162" s="277" t="s">
        <v>244</v>
      </c>
      <c r="C162" s="278">
        <v>75.25</v>
      </c>
      <c r="D162" s="279">
        <v>74.850000000000009</v>
      </c>
      <c r="E162" s="279">
        <v>73.40000000000002</v>
      </c>
      <c r="F162" s="279">
        <v>71.550000000000011</v>
      </c>
      <c r="G162" s="279">
        <v>70.100000000000023</v>
      </c>
      <c r="H162" s="279">
        <v>76.700000000000017</v>
      </c>
      <c r="I162" s="279">
        <v>78.150000000000006</v>
      </c>
      <c r="J162" s="279">
        <v>80.000000000000014</v>
      </c>
      <c r="K162" s="277">
        <v>76.3</v>
      </c>
      <c r="L162" s="277">
        <v>73</v>
      </c>
      <c r="M162" s="277">
        <v>31.174060000000001</v>
      </c>
    </row>
    <row r="163" spans="1:13">
      <c r="A163" s="268">
        <v>153</v>
      </c>
      <c r="B163" s="277" t="s">
        <v>369</v>
      </c>
      <c r="C163" s="278">
        <v>70.900000000000006</v>
      </c>
      <c r="D163" s="279">
        <v>71.166666666666671</v>
      </c>
      <c r="E163" s="279">
        <v>69.783333333333346</v>
      </c>
      <c r="F163" s="279">
        <v>68.666666666666671</v>
      </c>
      <c r="G163" s="279">
        <v>67.283333333333346</v>
      </c>
      <c r="H163" s="279">
        <v>72.283333333333346</v>
      </c>
      <c r="I163" s="279">
        <v>73.666666666666671</v>
      </c>
      <c r="J163" s="279">
        <v>74.783333333333346</v>
      </c>
      <c r="K163" s="277">
        <v>72.55</v>
      </c>
      <c r="L163" s="277">
        <v>70.05</v>
      </c>
      <c r="M163" s="277">
        <v>18.12228</v>
      </c>
    </row>
    <row r="164" spans="1:13">
      <c r="A164" s="268">
        <v>154</v>
      </c>
      <c r="B164" s="277" t="s">
        <v>100</v>
      </c>
      <c r="C164" s="278">
        <v>82.65</v>
      </c>
      <c r="D164" s="279">
        <v>82.266666666666666</v>
      </c>
      <c r="E164" s="279">
        <v>81.583333333333329</v>
      </c>
      <c r="F164" s="279">
        <v>80.516666666666666</v>
      </c>
      <c r="G164" s="279">
        <v>79.833333333333329</v>
      </c>
      <c r="H164" s="279">
        <v>83.333333333333329</v>
      </c>
      <c r="I164" s="279">
        <v>84.016666666666666</v>
      </c>
      <c r="J164" s="279">
        <v>85.083333333333329</v>
      </c>
      <c r="K164" s="277">
        <v>82.95</v>
      </c>
      <c r="L164" s="277">
        <v>81.2</v>
      </c>
      <c r="M164" s="277">
        <v>125.16630000000001</v>
      </c>
    </row>
    <row r="165" spans="1:13">
      <c r="A165" s="268">
        <v>155</v>
      </c>
      <c r="B165" s="277" t="s">
        <v>375</v>
      </c>
      <c r="C165" s="278">
        <v>1766.05</v>
      </c>
      <c r="D165" s="279">
        <v>1780.0166666666667</v>
      </c>
      <c r="E165" s="279">
        <v>1746.0333333333333</v>
      </c>
      <c r="F165" s="279">
        <v>1726.0166666666667</v>
      </c>
      <c r="G165" s="279">
        <v>1692.0333333333333</v>
      </c>
      <c r="H165" s="279">
        <v>1800.0333333333333</v>
      </c>
      <c r="I165" s="279">
        <v>1834.0166666666664</v>
      </c>
      <c r="J165" s="279">
        <v>1854.0333333333333</v>
      </c>
      <c r="K165" s="277">
        <v>1814</v>
      </c>
      <c r="L165" s="277">
        <v>1760</v>
      </c>
      <c r="M165" s="277">
        <v>0.13338</v>
      </c>
    </row>
    <row r="166" spans="1:13">
      <c r="A166" s="268">
        <v>156</v>
      </c>
      <c r="B166" s="277" t="s">
        <v>376</v>
      </c>
      <c r="C166" s="278">
        <v>2111.1</v>
      </c>
      <c r="D166" s="279">
        <v>2095.2000000000003</v>
      </c>
      <c r="E166" s="279">
        <v>2070.4000000000005</v>
      </c>
      <c r="F166" s="279">
        <v>2029.7000000000003</v>
      </c>
      <c r="G166" s="279">
        <v>2004.9000000000005</v>
      </c>
      <c r="H166" s="279">
        <v>2135.9000000000005</v>
      </c>
      <c r="I166" s="279">
        <v>2160.7000000000007</v>
      </c>
      <c r="J166" s="279">
        <v>2201.4000000000005</v>
      </c>
      <c r="K166" s="277">
        <v>2120</v>
      </c>
      <c r="L166" s="277">
        <v>2054.5</v>
      </c>
      <c r="M166" s="277">
        <v>8.5860000000000006E-2</v>
      </c>
    </row>
    <row r="167" spans="1:13">
      <c r="A167" s="268">
        <v>157</v>
      </c>
      <c r="B167" s="277" t="s">
        <v>372</v>
      </c>
      <c r="C167" s="278">
        <v>396.35</v>
      </c>
      <c r="D167" s="279">
        <v>398.60000000000008</v>
      </c>
      <c r="E167" s="279">
        <v>388.85000000000014</v>
      </c>
      <c r="F167" s="279">
        <v>381.35000000000008</v>
      </c>
      <c r="G167" s="279">
        <v>371.60000000000014</v>
      </c>
      <c r="H167" s="279">
        <v>406.10000000000014</v>
      </c>
      <c r="I167" s="279">
        <v>415.85</v>
      </c>
      <c r="J167" s="279">
        <v>423.35000000000014</v>
      </c>
      <c r="K167" s="277">
        <v>408.35</v>
      </c>
      <c r="L167" s="277">
        <v>391.1</v>
      </c>
      <c r="M167" s="277">
        <v>0.75566999999999995</v>
      </c>
    </row>
    <row r="168" spans="1:13">
      <c r="A168" s="268">
        <v>158</v>
      </c>
      <c r="B168" s="277" t="s">
        <v>382</v>
      </c>
      <c r="C168" s="278">
        <v>222.55</v>
      </c>
      <c r="D168" s="279">
        <v>220.25</v>
      </c>
      <c r="E168" s="279">
        <v>215.5</v>
      </c>
      <c r="F168" s="279">
        <v>208.45</v>
      </c>
      <c r="G168" s="279">
        <v>203.7</v>
      </c>
      <c r="H168" s="279">
        <v>227.3</v>
      </c>
      <c r="I168" s="279">
        <v>232.05</v>
      </c>
      <c r="J168" s="279">
        <v>239.10000000000002</v>
      </c>
      <c r="K168" s="277">
        <v>225</v>
      </c>
      <c r="L168" s="277">
        <v>213.2</v>
      </c>
      <c r="M168" s="277">
        <v>1.97302</v>
      </c>
    </row>
    <row r="169" spans="1:13">
      <c r="A169" s="268">
        <v>159</v>
      </c>
      <c r="B169" s="277" t="s">
        <v>373</v>
      </c>
      <c r="C169" s="278">
        <v>87.55</v>
      </c>
      <c r="D169" s="279">
        <v>87.033333333333346</v>
      </c>
      <c r="E169" s="279">
        <v>85.616666666666688</v>
      </c>
      <c r="F169" s="279">
        <v>83.683333333333337</v>
      </c>
      <c r="G169" s="279">
        <v>82.26666666666668</v>
      </c>
      <c r="H169" s="279">
        <v>88.966666666666697</v>
      </c>
      <c r="I169" s="279">
        <v>90.383333333333354</v>
      </c>
      <c r="J169" s="279">
        <v>92.316666666666706</v>
      </c>
      <c r="K169" s="277">
        <v>88.45</v>
      </c>
      <c r="L169" s="277">
        <v>85.1</v>
      </c>
      <c r="M169" s="277">
        <v>0.22273000000000001</v>
      </c>
    </row>
    <row r="170" spans="1:13">
      <c r="A170" s="268">
        <v>160</v>
      </c>
      <c r="B170" s="277" t="s">
        <v>374</v>
      </c>
      <c r="C170" s="278">
        <v>144.80000000000001</v>
      </c>
      <c r="D170" s="279">
        <v>145.36666666666667</v>
      </c>
      <c r="E170" s="279">
        <v>143.68333333333334</v>
      </c>
      <c r="F170" s="279">
        <v>142.56666666666666</v>
      </c>
      <c r="G170" s="279">
        <v>140.88333333333333</v>
      </c>
      <c r="H170" s="279">
        <v>146.48333333333335</v>
      </c>
      <c r="I170" s="279">
        <v>148.16666666666669</v>
      </c>
      <c r="J170" s="279">
        <v>149.28333333333336</v>
      </c>
      <c r="K170" s="277">
        <v>147.05000000000001</v>
      </c>
      <c r="L170" s="277">
        <v>144.25</v>
      </c>
      <c r="M170" s="277">
        <v>0.55193000000000003</v>
      </c>
    </row>
    <row r="171" spans="1:13">
      <c r="A171" s="268">
        <v>161</v>
      </c>
      <c r="B171" s="277" t="s">
        <v>245</v>
      </c>
      <c r="C171" s="278">
        <v>121.65</v>
      </c>
      <c r="D171" s="279">
        <v>122.06666666666668</v>
      </c>
      <c r="E171" s="279">
        <v>120.73333333333335</v>
      </c>
      <c r="F171" s="279">
        <v>119.81666666666668</v>
      </c>
      <c r="G171" s="279">
        <v>118.48333333333335</v>
      </c>
      <c r="H171" s="279">
        <v>122.98333333333335</v>
      </c>
      <c r="I171" s="279">
        <v>124.31666666666669</v>
      </c>
      <c r="J171" s="279">
        <v>125.23333333333335</v>
      </c>
      <c r="K171" s="277">
        <v>123.4</v>
      </c>
      <c r="L171" s="277">
        <v>121.15</v>
      </c>
      <c r="M171" s="277">
        <v>0.96343999999999996</v>
      </c>
    </row>
    <row r="172" spans="1:13">
      <c r="A172" s="268">
        <v>162</v>
      </c>
      <c r="B172" s="277" t="s">
        <v>378</v>
      </c>
      <c r="C172" s="278">
        <v>5331.8</v>
      </c>
      <c r="D172" s="279">
        <v>5306.916666666667</v>
      </c>
      <c r="E172" s="279">
        <v>5243.8833333333341</v>
      </c>
      <c r="F172" s="279">
        <v>5155.9666666666672</v>
      </c>
      <c r="G172" s="279">
        <v>5092.9333333333343</v>
      </c>
      <c r="H172" s="279">
        <v>5394.8333333333339</v>
      </c>
      <c r="I172" s="279">
        <v>5457.8666666666668</v>
      </c>
      <c r="J172" s="279">
        <v>5545.7833333333338</v>
      </c>
      <c r="K172" s="277">
        <v>5369.95</v>
      </c>
      <c r="L172" s="277">
        <v>5219</v>
      </c>
      <c r="M172" s="277">
        <v>7.4649999999999994E-2</v>
      </c>
    </row>
    <row r="173" spans="1:13">
      <c r="A173" s="268">
        <v>163</v>
      </c>
      <c r="B173" s="277" t="s">
        <v>379</v>
      </c>
      <c r="C173" s="278">
        <v>1544.9</v>
      </c>
      <c r="D173" s="279">
        <v>1555.5</v>
      </c>
      <c r="E173" s="279">
        <v>1530.4</v>
      </c>
      <c r="F173" s="279">
        <v>1515.9</v>
      </c>
      <c r="G173" s="279">
        <v>1490.8000000000002</v>
      </c>
      <c r="H173" s="279">
        <v>1570</v>
      </c>
      <c r="I173" s="279">
        <v>1595.1</v>
      </c>
      <c r="J173" s="279">
        <v>1609.6</v>
      </c>
      <c r="K173" s="277">
        <v>1580.6</v>
      </c>
      <c r="L173" s="277">
        <v>1541</v>
      </c>
      <c r="M173" s="277">
        <v>0.57925000000000004</v>
      </c>
    </row>
    <row r="174" spans="1:13">
      <c r="A174" s="268">
        <v>164</v>
      </c>
      <c r="B174" s="277" t="s">
        <v>101</v>
      </c>
      <c r="C174" s="278">
        <v>486.4</v>
      </c>
      <c r="D174" s="279">
        <v>484.93333333333339</v>
      </c>
      <c r="E174" s="279">
        <v>473.06666666666678</v>
      </c>
      <c r="F174" s="279">
        <v>459.73333333333341</v>
      </c>
      <c r="G174" s="279">
        <v>447.86666666666679</v>
      </c>
      <c r="H174" s="279">
        <v>498.26666666666677</v>
      </c>
      <c r="I174" s="279">
        <v>510.13333333333333</v>
      </c>
      <c r="J174" s="279">
        <v>523.4666666666667</v>
      </c>
      <c r="K174" s="277">
        <v>496.8</v>
      </c>
      <c r="L174" s="277">
        <v>471.6</v>
      </c>
      <c r="M174" s="277">
        <v>37.278219999999997</v>
      </c>
    </row>
    <row r="175" spans="1:13">
      <c r="A175" s="268">
        <v>165</v>
      </c>
      <c r="B175" s="277" t="s">
        <v>387</v>
      </c>
      <c r="C175" s="278">
        <v>44.3</v>
      </c>
      <c r="D175" s="279">
        <v>44.25</v>
      </c>
      <c r="E175" s="279">
        <v>43.75</v>
      </c>
      <c r="F175" s="279">
        <v>43.2</v>
      </c>
      <c r="G175" s="279">
        <v>42.7</v>
      </c>
      <c r="H175" s="279">
        <v>44.8</v>
      </c>
      <c r="I175" s="279">
        <v>45.3</v>
      </c>
      <c r="J175" s="279">
        <v>45.849999999999994</v>
      </c>
      <c r="K175" s="277">
        <v>44.75</v>
      </c>
      <c r="L175" s="277">
        <v>43.7</v>
      </c>
      <c r="M175" s="277">
        <v>2.35223</v>
      </c>
    </row>
    <row r="176" spans="1:13">
      <c r="A176" s="268">
        <v>166</v>
      </c>
      <c r="B176" s="277" t="s">
        <v>1396</v>
      </c>
      <c r="C176" s="278">
        <v>3566.1</v>
      </c>
      <c r="D176" s="279">
        <v>3571.3833333333332</v>
      </c>
      <c r="E176" s="279">
        <v>3534.7166666666662</v>
      </c>
      <c r="F176" s="279">
        <v>3503.333333333333</v>
      </c>
      <c r="G176" s="279">
        <v>3466.6666666666661</v>
      </c>
      <c r="H176" s="279">
        <v>3602.7666666666664</v>
      </c>
      <c r="I176" s="279">
        <v>3639.4333333333334</v>
      </c>
      <c r="J176" s="279">
        <v>3670.8166666666666</v>
      </c>
      <c r="K176" s="277">
        <v>3608.05</v>
      </c>
      <c r="L176" s="277">
        <v>3540</v>
      </c>
      <c r="M176" s="277">
        <v>0.53429000000000004</v>
      </c>
    </row>
    <row r="177" spans="1:13">
      <c r="A177" s="268">
        <v>167</v>
      </c>
      <c r="B177" s="277" t="s">
        <v>103</v>
      </c>
      <c r="C177" s="278">
        <v>23.7</v>
      </c>
      <c r="D177" s="279">
        <v>23.733333333333334</v>
      </c>
      <c r="E177" s="279">
        <v>23.416666666666668</v>
      </c>
      <c r="F177" s="279">
        <v>23.133333333333333</v>
      </c>
      <c r="G177" s="279">
        <v>22.816666666666666</v>
      </c>
      <c r="H177" s="279">
        <v>24.016666666666669</v>
      </c>
      <c r="I177" s="279">
        <v>24.333333333333332</v>
      </c>
      <c r="J177" s="279">
        <v>24.616666666666671</v>
      </c>
      <c r="K177" s="277">
        <v>24.05</v>
      </c>
      <c r="L177" s="277">
        <v>23.45</v>
      </c>
      <c r="M177" s="277">
        <v>76.942580000000007</v>
      </c>
    </row>
    <row r="178" spans="1:13">
      <c r="A178" s="268">
        <v>168</v>
      </c>
      <c r="B178" s="277" t="s">
        <v>388</v>
      </c>
      <c r="C178" s="278">
        <v>184.85</v>
      </c>
      <c r="D178" s="279">
        <v>186.58333333333334</v>
      </c>
      <c r="E178" s="279">
        <v>181.4666666666667</v>
      </c>
      <c r="F178" s="279">
        <v>178.08333333333334</v>
      </c>
      <c r="G178" s="279">
        <v>172.9666666666667</v>
      </c>
      <c r="H178" s="279">
        <v>189.9666666666667</v>
      </c>
      <c r="I178" s="279">
        <v>195.08333333333331</v>
      </c>
      <c r="J178" s="279">
        <v>198.4666666666667</v>
      </c>
      <c r="K178" s="277">
        <v>191.7</v>
      </c>
      <c r="L178" s="277">
        <v>183.2</v>
      </c>
      <c r="M178" s="277">
        <v>7.8185700000000002</v>
      </c>
    </row>
    <row r="179" spans="1:13">
      <c r="A179" s="268">
        <v>169</v>
      </c>
      <c r="B179" s="277" t="s">
        <v>380</v>
      </c>
      <c r="C179" s="278">
        <v>885.45</v>
      </c>
      <c r="D179" s="279">
        <v>885.66666666666663</v>
      </c>
      <c r="E179" s="279">
        <v>869.7833333333333</v>
      </c>
      <c r="F179" s="279">
        <v>854.11666666666667</v>
      </c>
      <c r="G179" s="279">
        <v>838.23333333333335</v>
      </c>
      <c r="H179" s="279">
        <v>901.33333333333326</v>
      </c>
      <c r="I179" s="279">
        <v>917.2166666666667</v>
      </c>
      <c r="J179" s="279">
        <v>932.88333333333321</v>
      </c>
      <c r="K179" s="277">
        <v>901.55</v>
      </c>
      <c r="L179" s="277">
        <v>870</v>
      </c>
      <c r="M179" s="277">
        <v>0.33117000000000002</v>
      </c>
    </row>
    <row r="180" spans="1:13">
      <c r="A180" s="268">
        <v>170</v>
      </c>
      <c r="B180" s="277" t="s">
        <v>246</v>
      </c>
      <c r="C180" s="278">
        <v>532.5</v>
      </c>
      <c r="D180" s="279">
        <v>531.68333333333339</v>
      </c>
      <c r="E180" s="279">
        <v>524.41666666666674</v>
      </c>
      <c r="F180" s="279">
        <v>516.33333333333337</v>
      </c>
      <c r="G180" s="279">
        <v>509.06666666666672</v>
      </c>
      <c r="H180" s="279">
        <v>539.76666666666677</v>
      </c>
      <c r="I180" s="279">
        <v>547.03333333333342</v>
      </c>
      <c r="J180" s="279">
        <v>555.11666666666679</v>
      </c>
      <c r="K180" s="277">
        <v>538.95000000000005</v>
      </c>
      <c r="L180" s="277">
        <v>523.6</v>
      </c>
      <c r="M180" s="277">
        <v>1.13628</v>
      </c>
    </row>
    <row r="181" spans="1:13">
      <c r="A181" s="268">
        <v>171</v>
      </c>
      <c r="B181" s="277" t="s">
        <v>104</v>
      </c>
      <c r="C181" s="278">
        <v>699.8</v>
      </c>
      <c r="D181" s="279">
        <v>705.58333333333337</v>
      </c>
      <c r="E181" s="279">
        <v>691.2166666666667</v>
      </c>
      <c r="F181" s="279">
        <v>682.63333333333333</v>
      </c>
      <c r="G181" s="279">
        <v>668.26666666666665</v>
      </c>
      <c r="H181" s="279">
        <v>714.16666666666674</v>
      </c>
      <c r="I181" s="279">
        <v>728.5333333333333</v>
      </c>
      <c r="J181" s="279">
        <v>737.11666666666679</v>
      </c>
      <c r="K181" s="277">
        <v>719.95</v>
      </c>
      <c r="L181" s="277">
        <v>697</v>
      </c>
      <c r="M181" s="277">
        <v>29.127410000000001</v>
      </c>
    </row>
    <row r="182" spans="1:13">
      <c r="A182" s="268">
        <v>172</v>
      </c>
      <c r="B182" s="277" t="s">
        <v>247</v>
      </c>
      <c r="C182" s="278">
        <v>379.05</v>
      </c>
      <c r="D182" s="279">
        <v>381.76666666666665</v>
      </c>
      <c r="E182" s="279">
        <v>374.2833333333333</v>
      </c>
      <c r="F182" s="279">
        <v>369.51666666666665</v>
      </c>
      <c r="G182" s="279">
        <v>362.0333333333333</v>
      </c>
      <c r="H182" s="279">
        <v>386.5333333333333</v>
      </c>
      <c r="I182" s="279">
        <v>394.01666666666665</v>
      </c>
      <c r="J182" s="279">
        <v>398.7833333333333</v>
      </c>
      <c r="K182" s="277">
        <v>389.25</v>
      </c>
      <c r="L182" s="277">
        <v>377</v>
      </c>
      <c r="M182" s="277">
        <v>1.1358299999999999</v>
      </c>
    </row>
    <row r="183" spans="1:13">
      <c r="A183" s="268">
        <v>173</v>
      </c>
      <c r="B183" s="277" t="s">
        <v>248</v>
      </c>
      <c r="C183" s="278">
        <v>873.6</v>
      </c>
      <c r="D183" s="279">
        <v>874.94999999999993</v>
      </c>
      <c r="E183" s="279">
        <v>861.89999999999986</v>
      </c>
      <c r="F183" s="279">
        <v>850.19999999999993</v>
      </c>
      <c r="G183" s="279">
        <v>837.14999999999986</v>
      </c>
      <c r="H183" s="279">
        <v>886.64999999999986</v>
      </c>
      <c r="I183" s="279">
        <v>899.69999999999982</v>
      </c>
      <c r="J183" s="279">
        <v>911.39999999999986</v>
      </c>
      <c r="K183" s="277">
        <v>888</v>
      </c>
      <c r="L183" s="277">
        <v>863.25</v>
      </c>
      <c r="M183" s="277">
        <v>5.06426</v>
      </c>
    </row>
    <row r="184" spans="1:13">
      <c r="A184" s="268">
        <v>174</v>
      </c>
      <c r="B184" s="277" t="s">
        <v>389</v>
      </c>
      <c r="C184" s="278">
        <v>83.75</v>
      </c>
      <c r="D184" s="279">
        <v>83.683333333333323</v>
      </c>
      <c r="E184" s="279">
        <v>82.916666666666643</v>
      </c>
      <c r="F184" s="279">
        <v>82.083333333333314</v>
      </c>
      <c r="G184" s="279">
        <v>81.316666666666634</v>
      </c>
      <c r="H184" s="279">
        <v>84.516666666666652</v>
      </c>
      <c r="I184" s="279">
        <v>85.283333333333331</v>
      </c>
      <c r="J184" s="279">
        <v>86.11666666666666</v>
      </c>
      <c r="K184" s="277">
        <v>84.45</v>
      </c>
      <c r="L184" s="277">
        <v>82.85</v>
      </c>
      <c r="M184" s="277">
        <v>2.72485</v>
      </c>
    </row>
    <row r="185" spans="1:13">
      <c r="A185" s="268">
        <v>175</v>
      </c>
      <c r="B185" s="277" t="s">
        <v>381</v>
      </c>
      <c r="C185" s="278">
        <v>384.3</v>
      </c>
      <c r="D185" s="279">
        <v>385.91666666666669</v>
      </c>
      <c r="E185" s="279">
        <v>379.58333333333337</v>
      </c>
      <c r="F185" s="279">
        <v>374.86666666666667</v>
      </c>
      <c r="G185" s="279">
        <v>368.53333333333336</v>
      </c>
      <c r="H185" s="279">
        <v>390.63333333333338</v>
      </c>
      <c r="I185" s="279">
        <v>396.96666666666675</v>
      </c>
      <c r="J185" s="279">
        <v>401.68333333333339</v>
      </c>
      <c r="K185" s="277">
        <v>392.25</v>
      </c>
      <c r="L185" s="277">
        <v>381.2</v>
      </c>
      <c r="M185" s="277">
        <v>13.036199999999999</v>
      </c>
    </row>
    <row r="186" spans="1:13">
      <c r="A186" s="268">
        <v>176</v>
      </c>
      <c r="B186" s="277" t="s">
        <v>249</v>
      </c>
      <c r="C186" s="278">
        <v>195.75</v>
      </c>
      <c r="D186" s="279">
        <v>196.71666666666667</v>
      </c>
      <c r="E186" s="279">
        <v>192.03333333333333</v>
      </c>
      <c r="F186" s="279">
        <v>188.31666666666666</v>
      </c>
      <c r="G186" s="279">
        <v>183.63333333333333</v>
      </c>
      <c r="H186" s="279">
        <v>200.43333333333334</v>
      </c>
      <c r="I186" s="279">
        <v>205.11666666666667</v>
      </c>
      <c r="J186" s="279">
        <v>208.83333333333334</v>
      </c>
      <c r="K186" s="277">
        <v>201.4</v>
      </c>
      <c r="L186" s="277">
        <v>193</v>
      </c>
      <c r="M186" s="277">
        <v>5.10337</v>
      </c>
    </row>
    <row r="187" spans="1:13">
      <c r="A187" s="268">
        <v>177</v>
      </c>
      <c r="B187" s="277" t="s">
        <v>105</v>
      </c>
      <c r="C187" s="278">
        <v>763.6</v>
      </c>
      <c r="D187" s="279">
        <v>755.01666666666677</v>
      </c>
      <c r="E187" s="279">
        <v>742.03333333333353</v>
      </c>
      <c r="F187" s="279">
        <v>720.46666666666681</v>
      </c>
      <c r="G187" s="279">
        <v>707.48333333333358</v>
      </c>
      <c r="H187" s="279">
        <v>776.58333333333348</v>
      </c>
      <c r="I187" s="279">
        <v>789.56666666666683</v>
      </c>
      <c r="J187" s="279">
        <v>811.13333333333344</v>
      </c>
      <c r="K187" s="277">
        <v>768</v>
      </c>
      <c r="L187" s="277">
        <v>733.45</v>
      </c>
      <c r="M187" s="277">
        <v>24.060379999999999</v>
      </c>
    </row>
    <row r="188" spans="1:13">
      <c r="A188" s="268">
        <v>178</v>
      </c>
      <c r="B188" s="277" t="s">
        <v>383</v>
      </c>
      <c r="C188" s="278">
        <v>71.05</v>
      </c>
      <c r="D188" s="279">
        <v>71.11666666666666</v>
      </c>
      <c r="E188" s="279">
        <v>70.533333333333317</v>
      </c>
      <c r="F188" s="279">
        <v>70.016666666666652</v>
      </c>
      <c r="G188" s="279">
        <v>69.433333333333309</v>
      </c>
      <c r="H188" s="279">
        <v>71.633333333333326</v>
      </c>
      <c r="I188" s="279">
        <v>72.216666666666669</v>
      </c>
      <c r="J188" s="279">
        <v>72.733333333333334</v>
      </c>
      <c r="K188" s="277">
        <v>71.7</v>
      </c>
      <c r="L188" s="277">
        <v>70.599999999999994</v>
      </c>
      <c r="M188" s="277">
        <v>1.69353</v>
      </c>
    </row>
    <row r="189" spans="1:13">
      <c r="A189" s="268">
        <v>179</v>
      </c>
      <c r="B189" s="277" t="s">
        <v>384</v>
      </c>
      <c r="C189" s="278">
        <v>544.5</v>
      </c>
      <c r="D189" s="279">
        <v>541.85</v>
      </c>
      <c r="E189" s="279">
        <v>535.80000000000007</v>
      </c>
      <c r="F189" s="279">
        <v>527.1</v>
      </c>
      <c r="G189" s="279">
        <v>521.05000000000007</v>
      </c>
      <c r="H189" s="279">
        <v>550.55000000000007</v>
      </c>
      <c r="I189" s="279">
        <v>556.6</v>
      </c>
      <c r="J189" s="279">
        <v>565.30000000000007</v>
      </c>
      <c r="K189" s="277">
        <v>547.9</v>
      </c>
      <c r="L189" s="277">
        <v>533.15</v>
      </c>
      <c r="M189" s="277">
        <v>9.3530000000000002E-2</v>
      </c>
    </row>
    <row r="190" spans="1:13">
      <c r="A190" s="268">
        <v>180</v>
      </c>
      <c r="B190" s="277" t="s">
        <v>1439</v>
      </c>
      <c r="C190" s="278">
        <v>200.6</v>
      </c>
      <c r="D190" s="279">
        <v>200.86666666666667</v>
      </c>
      <c r="E190" s="279">
        <v>194.73333333333335</v>
      </c>
      <c r="F190" s="279">
        <v>188.86666666666667</v>
      </c>
      <c r="G190" s="279">
        <v>182.73333333333335</v>
      </c>
      <c r="H190" s="279">
        <v>206.73333333333335</v>
      </c>
      <c r="I190" s="279">
        <v>212.86666666666667</v>
      </c>
      <c r="J190" s="279">
        <v>218.73333333333335</v>
      </c>
      <c r="K190" s="277">
        <v>207</v>
      </c>
      <c r="L190" s="277">
        <v>195</v>
      </c>
      <c r="M190" s="277">
        <v>1.33327</v>
      </c>
    </row>
    <row r="191" spans="1:13">
      <c r="A191" s="268">
        <v>181</v>
      </c>
      <c r="B191" s="277" t="s">
        <v>390</v>
      </c>
      <c r="C191" s="278">
        <v>60.75</v>
      </c>
      <c r="D191" s="279">
        <v>60.983333333333327</v>
      </c>
      <c r="E191" s="279">
        <v>60.166666666666657</v>
      </c>
      <c r="F191" s="279">
        <v>59.583333333333329</v>
      </c>
      <c r="G191" s="279">
        <v>58.766666666666659</v>
      </c>
      <c r="H191" s="279">
        <v>61.566666666666656</v>
      </c>
      <c r="I191" s="279">
        <v>62.383333333333333</v>
      </c>
      <c r="J191" s="279">
        <v>62.966666666666654</v>
      </c>
      <c r="K191" s="277">
        <v>61.8</v>
      </c>
      <c r="L191" s="277">
        <v>60.4</v>
      </c>
      <c r="M191" s="277">
        <v>8.2948299999999993</v>
      </c>
    </row>
    <row r="192" spans="1:13">
      <c r="A192" s="268">
        <v>182</v>
      </c>
      <c r="B192" s="277" t="s">
        <v>250</v>
      </c>
      <c r="C192" s="278">
        <v>179.25</v>
      </c>
      <c r="D192" s="279">
        <v>180.96666666666667</v>
      </c>
      <c r="E192" s="279">
        <v>175.68333333333334</v>
      </c>
      <c r="F192" s="279">
        <v>172.11666666666667</v>
      </c>
      <c r="G192" s="279">
        <v>166.83333333333334</v>
      </c>
      <c r="H192" s="279">
        <v>184.53333333333333</v>
      </c>
      <c r="I192" s="279">
        <v>189.81666666666669</v>
      </c>
      <c r="J192" s="279">
        <v>193.38333333333333</v>
      </c>
      <c r="K192" s="277">
        <v>186.25</v>
      </c>
      <c r="L192" s="277">
        <v>177.4</v>
      </c>
      <c r="M192" s="277">
        <v>10.35351</v>
      </c>
    </row>
    <row r="193" spans="1:13">
      <c r="A193" s="268">
        <v>183</v>
      </c>
      <c r="B193" s="277" t="s">
        <v>385</v>
      </c>
      <c r="C193" s="278">
        <v>313.89999999999998</v>
      </c>
      <c r="D193" s="279">
        <v>315.31666666666666</v>
      </c>
      <c r="E193" s="279">
        <v>311.58333333333331</v>
      </c>
      <c r="F193" s="279">
        <v>309.26666666666665</v>
      </c>
      <c r="G193" s="279">
        <v>305.5333333333333</v>
      </c>
      <c r="H193" s="279">
        <v>317.63333333333333</v>
      </c>
      <c r="I193" s="279">
        <v>321.36666666666667</v>
      </c>
      <c r="J193" s="279">
        <v>323.68333333333334</v>
      </c>
      <c r="K193" s="277">
        <v>319.05</v>
      </c>
      <c r="L193" s="277">
        <v>313</v>
      </c>
      <c r="M193" s="277">
        <v>0.66237999999999997</v>
      </c>
    </row>
    <row r="194" spans="1:13">
      <c r="A194" s="268">
        <v>184</v>
      </c>
      <c r="B194" s="277" t="s">
        <v>386</v>
      </c>
      <c r="C194" s="278">
        <v>296.2</v>
      </c>
      <c r="D194" s="279">
        <v>292.98333333333335</v>
      </c>
      <c r="E194" s="279">
        <v>285.9666666666667</v>
      </c>
      <c r="F194" s="279">
        <v>275.73333333333335</v>
      </c>
      <c r="G194" s="279">
        <v>268.7166666666667</v>
      </c>
      <c r="H194" s="279">
        <v>303.2166666666667</v>
      </c>
      <c r="I194" s="279">
        <v>310.23333333333335</v>
      </c>
      <c r="J194" s="279">
        <v>320.4666666666667</v>
      </c>
      <c r="K194" s="277">
        <v>300</v>
      </c>
      <c r="L194" s="277">
        <v>282.75</v>
      </c>
      <c r="M194" s="277">
        <v>10.6691</v>
      </c>
    </row>
    <row r="195" spans="1:13">
      <c r="A195" s="268">
        <v>185</v>
      </c>
      <c r="B195" s="277" t="s">
        <v>391</v>
      </c>
      <c r="C195" s="278">
        <v>640.65</v>
      </c>
      <c r="D195" s="279">
        <v>640.2166666666667</v>
      </c>
      <c r="E195" s="279">
        <v>636.83333333333337</v>
      </c>
      <c r="F195" s="279">
        <v>633.01666666666665</v>
      </c>
      <c r="G195" s="279">
        <v>629.63333333333333</v>
      </c>
      <c r="H195" s="279">
        <v>644.03333333333342</v>
      </c>
      <c r="I195" s="279">
        <v>647.41666666666663</v>
      </c>
      <c r="J195" s="279">
        <v>651.23333333333346</v>
      </c>
      <c r="K195" s="277">
        <v>643.6</v>
      </c>
      <c r="L195" s="277">
        <v>636.4</v>
      </c>
      <c r="M195" s="277">
        <v>3.8969999999999998E-2</v>
      </c>
    </row>
    <row r="196" spans="1:13">
      <c r="A196" s="268">
        <v>186</v>
      </c>
      <c r="B196" s="277" t="s">
        <v>399</v>
      </c>
      <c r="C196" s="278">
        <v>768.9</v>
      </c>
      <c r="D196" s="279">
        <v>770.30000000000007</v>
      </c>
      <c r="E196" s="279">
        <v>753.60000000000014</v>
      </c>
      <c r="F196" s="279">
        <v>738.30000000000007</v>
      </c>
      <c r="G196" s="279">
        <v>721.60000000000014</v>
      </c>
      <c r="H196" s="279">
        <v>785.60000000000014</v>
      </c>
      <c r="I196" s="279">
        <v>802.30000000000018</v>
      </c>
      <c r="J196" s="279">
        <v>817.60000000000014</v>
      </c>
      <c r="K196" s="277">
        <v>787</v>
      </c>
      <c r="L196" s="277">
        <v>755</v>
      </c>
      <c r="M196" s="277">
        <v>4.8657500000000002</v>
      </c>
    </row>
    <row r="197" spans="1:13">
      <c r="A197" s="268">
        <v>187</v>
      </c>
      <c r="B197" s="277" t="s">
        <v>392</v>
      </c>
      <c r="C197" s="278">
        <v>33.85</v>
      </c>
      <c r="D197" s="279">
        <v>33.9</v>
      </c>
      <c r="E197" s="279">
        <v>32.5</v>
      </c>
      <c r="F197" s="279">
        <v>31.15</v>
      </c>
      <c r="G197" s="279">
        <v>29.75</v>
      </c>
      <c r="H197" s="279">
        <v>35.25</v>
      </c>
      <c r="I197" s="279">
        <v>36.649999999999991</v>
      </c>
      <c r="J197" s="279">
        <v>38</v>
      </c>
      <c r="K197" s="277">
        <v>35.299999999999997</v>
      </c>
      <c r="L197" s="277">
        <v>32.549999999999997</v>
      </c>
      <c r="M197" s="277">
        <v>2.4193799999999999</v>
      </c>
    </row>
    <row r="198" spans="1:13">
      <c r="A198" s="268">
        <v>188</v>
      </c>
      <c r="B198" s="277" t="s">
        <v>393</v>
      </c>
      <c r="C198" s="278">
        <v>823.7</v>
      </c>
      <c r="D198" s="279">
        <v>826.28333333333342</v>
      </c>
      <c r="E198" s="279">
        <v>814.61666666666679</v>
      </c>
      <c r="F198" s="279">
        <v>805.53333333333342</v>
      </c>
      <c r="G198" s="279">
        <v>793.86666666666679</v>
      </c>
      <c r="H198" s="279">
        <v>835.36666666666679</v>
      </c>
      <c r="I198" s="279">
        <v>847.03333333333353</v>
      </c>
      <c r="J198" s="279">
        <v>856.11666666666679</v>
      </c>
      <c r="K198" s="277">
        <v>837.95</v>
      </c>
      <c r="L198" s="277">
        <v>817.2</v>
      </c>
      <c r="M198" s="277">
        <v>0.36177999999999999</v>
      </c>
    </row>
    <row r="199" spans="1:13">
      <c r="A199" s="268">
        <v>189</v>
      </c>
      <c r="B199" s="277" t="s">
        <v>106</v>
      </c>
      <c r="C199" s="278">
        <v>697.45</v>
      </c>
      <c r="D199" s="279">
        <v>699.1</v>
      </c>
      <c r="E199" s="279">
        <v>692.45</v>
      </c>
      <c r="F199" s="279">
        <v>687.45</v>
      </c>
      <c r="G199" s="279">
        <v>680.80000000000007</v>
      </c>
      <c r="H199" s="279">
        <v>704.1</v>
      </c>
      <c r="I199" s="279">
        <v>710.74999999999989</v>
      </c>
      <c r="J199" s="279">
        <v>715.75</v>
      </c>
      <c r="K199" s="277">
        <v>705.75</v>
      </c>
      <c r="L199" s="277">
        <v>694.1</v>
      </c>
      <c r="M199" s="277">
        <v>23.69547</v>
      </c>
    </row>
    <row r="200" spans="1:13">
      <c r="A200" s="268">
        <v>190</v>
      </c>
      <c r="B200" s="277" t="s">
        <v>108</v>
      </c>
      <c r="C200" s="278">
        <v>890.45</v>
      </c>
      <c r="D200" s="279">
        <v>894.38333333333333</v>
      </c>
      <c r="E200" s="279">
        <v>878.06666666666661</v>
      </c>
      <c r="F200" s="279">
        <v>865.68333333333328</v>
      </c>
      <c r="G200" s="279">
        <v>849.36666666666656</v>
      </c>
      <c r="H200" s="279">
        <v>906.76666666666665</v>
      </c>
      <c r="I200" s="279">
        <v>923.08333333333348</v>
      </c>
      <c r="J200" s="279">
        <v>935.4666666666667</v>
      </c>
      <c r="K200" s="277">
        <v>910.7</v>
      </c>
      <c r="L200" s="277">
        <v>882</v>
      </c>
      <c r="M200" s="277">
        <v>154.41222999999999</v>
      </c>
    </row>
    <row r="201" spans="1:13">
      <c r="A201" s="268">
        <v>191</v>
      </c>
      <c r="B201" s="277" t="s">
        <v>109</v>
      </c>
      <c r="C201" s="278">
        <v>1979.85</v>
      </c>
      <c r="D201" s="279">
        <v>1962.6333333333332</v>
      </c>
      <c r="E201" s="279">
        <v>1936.2666666666664</v>
      </c>
      <c r="F201" s="279">
        <v>1892.6833333333332</v>
      </c>
      <c r="G201" s="279">
        <v>1866.3166666666664</v>
      </c>
      <c r="H201" s="279">
        <v>2006.2166666666665</v>
      </c>
      <c r="I201" s="279">
        <v>2032.5833333333333</v>
      </c>
      <c r="J201" s="279">
        <v>2076.1666666666665</v>
      </c>
      <c r="K201" s="277">
        <v>1989</v>
      </c>
      <c r="L201" s="277">
        <v>1919.05</v>
      </c>
      <c r="M201" s="277">
        <v>31.082180000000001</v>
      </c>
    </row>
    <row r="202" spans="1:13">
      <c r="A202" s="268">
        <v>192</v>
      </c>
      <c r="B202" s="277" t="s">
        <v>252</v>
      </c>
      <c r="C202" s="278">
        <v>2324.1</v>
      </c>
      <c r="D202" s="279">
        <v>2307.7166666666667</v>
      </c>
      <c r="E202" s="279">
        <v>2282.4333333333334</v>
      </c>
      <c r="F202" s="279">
        <v>2240.7666666666669</v>
      </c>
      <c r="G202" s="279">
        <v>2215.4833333333336</v>
      </c>
      <c r="H202" s="279">
        <v>2349.3833333333332</v>
      </c>
      <c r="I202" s="279">
        <v>2374.666666666667</v>
      </c>
      <c r="J202" s="279">
        <v>2416.333333333333</v>
      </c>
      <c r="K202" s="277">
        <v>2333</v>
      </c>
      <c r="L202" s="277">
        <v>2266.0500000000002</v>
      </c>
      <c r="M202" s="277">
        <v>3.2742</v>
      </c>
    </row>
    <row r="203" spans="1:13">
      <c r="A203" s="268">
        <v>193</v>
      </c>
      <c r="B203" s="277" t="s">
        <v>110</v>
      </c>
      <c r="C203" s="278">
        <v>1211.5</v>
      </c>
      <c r="D203" s="279">
        <v>1200.4333333333334</v>
      </c>
      <c r="E203" s="279">
        <v>1186.5666666666668</v>
      </c>
      <c r="F203" s="279">
        <v>1161.6333333333334</v>
      </c>
      <c r="G203" s="279">
        <v>1147.7666666666669</v>
      </c>
      <c r="H203" s="279">
        <v>1225.3666666666668</v>
      </c>
      <c r="I203" s="279">
        <v>1239.2333333333336</v>
      </c>
      <c r="J203" s="279">
        <v>1264.1666666666667</v>
      </c>
      <c r="K203" s="277">
        <v>1214.3</v>
      </c>
      <c r="L203" s="277">
        <v>1175.5</v>
      </c>
      <c r="M203" s="277">
        <v>112.91473000000001</v>
      </c>
    </row>
    <row r="204" spans="1:13">
      <c r="A204" s="268">
        <v>194</v>
      </c>
      <c r="B204" s="277" t="s">
        <v>253</v>
      </c>
      <c r="C204" s="278">
        <v>572.35</v>
      </c>
      <c r="D204" s="279">
        <v>568.38333333333333</v>
      </c>
      <c r="E204" s="279">
        <v>561.9666666666667</v>
      </c>
      <c r="F204" s="279">
        <v>551.58333333333337</v>
      </c>
      <c r="G204" s="279">
        <v>545.16666666666674</v>
      </c>
      <c r="H204" s="279">
        <v>578.76666666666665</v>
      </c>
      <c r="I204" s="279">
        <v>585.18333333333339</v>
      </c>
      <c r="J204" s="279">
        <v>595.56666666666661</v>
      </c>
      <c r="K204" s="277">
        <v>574.79999999999995</v>
      </c>
      <c r="L204" s="277">
        <v>558</v>
      </c>
      <c r="M204" s="277">
        <v>39.584739999999996</v>
      </c>
    </row>
    <row r="205" spans="1:13">
      <c r="A205" s="268">
        <v>195</v>
      </c>
      <c r="B205" s="277" t="s">
        <v>251</v>
      </c>
      <c r="C205" s="278">
        <v>718.45</v>
      </c>
      <c r="D205" s="279">
        <v>724.31666666666661</v>
      </c>
      <c r="E205" s="279">
        <v>709.23333333333323</v>
      </c>
      <c r="F205" s="279">
        <v>700.01666666666665</v>
      </c>
      <c r="G205" s="279">
        <v>684.93333333333328</v>
      </c>
      <c r="H205" s="279">
        <v>733.53333333333319</v>
      </c>
      <c r="I205" s="279">
        <v>748.61666666666667</v>
      </c>
      <c r="J205" s="279">
        <v>757.83333333333314</v>
      </c>
      <c r="K205" s="277">
        <v>739.4</v>
      </c>
      <c r="L205" s="277">
        <v>715.1</v>
      </c>
      <c r="M205" s="277">
        <v>2.2946</v>
      </c>
    </row>
    <row r="206" spans="1:13">
      <c r="A206" s="268">
        <v>196</v>
      </c>
      <c r="B206" s="277" t="s">
        <v>394</v>
      </c>
      <c r="C206" s="278">
        <v>188.4</v>
      </c>
      <c r="D206" s="279">
        <v>188.35</v>
      </c>
      <c r="E206" s="279">
        <v>186.29999999999998</v>
      </c>
      <c r="F206" s="279">
        <v>184.2</v>
      </c>
      <c r="G206" s="279">
        <v>182.14999999999998</v>
      </c>
      <c r="H206" s="279">
        <v>190.45</v>
      </c>
      <c r="I206" s="279">
        <v>192.5</v>
      </c>
      <c r="J206" s="279">
        <v>194.6</v>
      </c>
      <c r="K206" s="277">
        <v>190.4</v>
      </c>
      <c r="L206" s="277">
        <v>186.25</v>
      </c>
      <c r="M206" s="277">
        <v>1.76664</v>
      </c>
    </row>
    <row r="207" spans="1:13">
      <c r="A207" s="268">
        <v>197</v>
      </c>
      <c r="B207" s="277" t="s">
        <v>395</v>
      </c>
      <c r="C207" s="278">
        <v>306.25</v>
      </c>
      <c r="D207" s="279">
        <v>308.31666666666666</v>
      </c>
      <c r="E207" s="279">
        <v>301.33333333333331</v>
      </c>
      <c r="F207" s="279">
        <v>296.41666666666663</v>
      </c>
      <c r="G207" s="279">
        <v>289.43333333333328</v>
      </c>
      <c r="H207" s="279">
        <v>313.23333333333335</v>
      </c>
      <c r="I207" s="279">
        <v>320.2166666666667</v>
      </c>
      <c r="J207" s="279">
        <v>325.13333333333338</v>
      </c>
      <c r="K207" s="277">
        <v>315.3</v>
      </c>
      <c r="L207" s="277">
        <v>303.39999999999998</v>
      </c>
      <c r="M207" s="277">
        <v>0.40295999999999998</v>
      </c>
    </row>
    <row r="208" spans="1:13">
      <c r="A208" s="268">
        <v>198</v>
      </c>
      <c r="B208" s="277" t="s">
        <v>111</v>
      </c>
      <c r="C208" s="278">
        <v>3310.8</v>
      </c>
      <c r="D208" s="279">
        <v>3304.5833333333335</v>
      </c>
      <c r="E208" s="279">
        <v>3276.2166666666672</v>
      </c>
      <c r="F208" s="279">
        <v>3241.6333333333337</v>
      </c>
      <c r="G208" s="279">
        <v>3213.2666666666673</v>
      </c>
      <c r="H208" s="279">
        <v>3339.166666666667</v>
      </c>
      <c r="I208" s="279">
        <v>3367.5333333333328</v>
      </c>
      <c r="J208" s="279">
        <v>3402.1166666666668</v>
      </c>
      <c r="K208" s="277">
        <v>3332.95</v>
      </c>
      <c r="L208" s="277">
        <v>3270</v>
      </c>
      <c r="M208" s="277">
        <v>11.88612</v>
      </c>
    </row>
    <row r="209" spans="1:13">
      <c r="A209" s="268">
        <v>199</v>
      </c>
      <c r="B209" s="277" t="s">
        <v>112</v>
      </c>
      <c r="C209" s="278">
        <v>467.05</v>
      </c>
      <c r="D209" s="279">
        <v>467.08333333333331</v>
      </c>
      <c r="E209" s="279">
        <v>466.56666666666661</v>
      </c>
      <c r="F209" s="279">
        <v>466.08333333333331</v>
      </c>
      <c r="G209" s="279">
        <v>465.56666666666661</v>
      </c>
      <c r="H209" s="279">
        <v>467.56666666666661</v>
      </c>
      <c r="I209" s="279">
        <v>468.08333333333337</v>
      </c>
      <c r="J209" s="279">
        <v>468.56666666666661</v>
      </c>
      <c r="K209" s="277">
        <v>467.6</v>
      </c>
      <c r="L209" s="277">
        <v>466.6</v>
      </c>
      <c r="M209" s="277">
        <v>1.3358300000000001</v>
      </c>
    </row>
    <row r="210" spans="1:13">
      <c r="A210" s="268">
        <v>200</v>
      </c>
      <c r="B210" s="277" t="s">
        <v>396</v>
      </c>
      <c r="C210" s="278">
        <v>16.25</v>
      </c>
      <c r="D210" s="279">
        <v>16.283333333333335</v>
      </c>
      <c r="E210" s="279">
        <v>16.116666666666671</v>
      </c>
      <c r="F210" s="279">
        <v>15.983333333333334</v>
      </c>
      <c r="G210" s="279">
        <v>15.81666666666667</v>
      </c>
      <c r="H210" s="279">
        <v>16.416666666666671</v>
      </c>
      <c r="I210" s="279">
        <v>16.583333333333336</v>
      </c>
      <c r="J210" s="279">
        <v>16.716666666666672</v>
      </c>
      <c r="K210" s="277">
        <v>16.45</v>
      </c>
      <c r="L210" s="277">
        <v>16.149999999999999</v>
      </c>
      <c r="M210" s="277">
        <v>41.784480000000002</v>
      </c>
    </row>
    <row r="211" spans="1:13">
      <c r="A211" s="268">
        <v>201</v>
      </c>
      <c r="B211" s="277" t="s">
        <v>398</v>
      </c>
      <c r="C211" s="278">
        <v>114.55</v>
      </c>
      <c r="D211" s="279">
        <v>116.2</v>
      </c>
      <c r="E211" s="279">
        <v>109.95</v>
      </c>
      <c r="F211" s="279">
        <v>105.35</v>
      </c>
      <c r="G211" s="279">
        <v>99.1</v>
      </c>
      <c r="H211" s="279">
        <v>120.80000000000001</v>
      </c>
      <c r="I211" s="279">
        <v>127.05000000000001</v>
      </c>
      <c r="J211" s="279">
        <v>131.65000000000003</v>
      </c>
      <c r="K211" s="277">
        <v>122.45</v>
      </c>
      <c r="L211" s="277">
        <v>111.6</v>
      </c>
      <c r="M211" s="277">
        <v>6.4494100000000003</v>
      </c>
    </row>
    <row r="212" spans="1:13">
      <c r="A212" s="268">
        <v>202</v>
      </c>
      <c r="B212" s="277" t="s">
        <v>114</v>
      </c>
      <c r="C212" s="278">
        <v>174.2</v>
      </c>
      <c r="D212" s="279">
        <v>173.41666666666666</v>
      </c>
      <c r="E212" s="279">
        <v>171.83333333333331</v>
      </c>
      <c r="F212" s="279">
        <v>169.46666666666667</v>
      </c>
      <c r="G212" s="279">
        <v>167.88333333333333</v>
      </c>
      <c r="H212" s="279">
        <v>175.7833333333333</v>
      </c>
      <c r="I212" s="279">
        <v>177.36666666666662</v>
      </c>
      <c r="J212" s="279">
        <v>179.73333333333329</v>
      </c>
      <c r="K212" s="277">
        <v>175</v>
      </c>
      <c r="L212" s="277">
        <v>171.05</v>
      </c>
      <c r="M212" s="277">
        <v>107.04122</v>
      </c>
    </row>
    <row r="213" spans="1:13">
      <c r="A213" s="268">
        <v>203</v>
      </c>
      <c r="B213" s="277" t="s">
        <v>400</v>
      </c>
      <c r="C213" s="278">
        <v>32.1</v>
      </c>
      <c r="D213" s="279">
        <v>32.116666666666667</v>
      </c>
      <c r="E213" s="279">
        <v>31.883333333333333</v>
      </c>
      <c r="F213" s="279">
        <v>31.666666666666664</v>
      </c>
      <c r="G213" s="279">
        <v>31.43333333333333</v>
      </c>
      <c r="H213" s="279">
        <v>32.333333333333336</v>
      </c>
      <c r="I213" s="279">
        <v>32.56666666666667</v>
      </c>
      <c r="J213" s="279">
        <v>32.783333333333339</v>
      </c>
      <c r="K213" s="277">
        <v>32.35</v>
      </c>
      <c r="L213" s="277">
        <v>31.9</v>
      </c>
      <c r="M213" s="277">
        <v>2.5466799999999998</v>
      </c>
    </row>
    <row r="214" spans="1:13">
      <c r="A214" s="268">
        <v>204</v>
      </c>
      <c r="B214" s="277" t="s">
        <v>115</v>
      </c>
      <c r="C214" s="278">
        <v>168.6</v>
      </c>
      <c r="D214" s="279">
        <v>168.06666666666666</v>
      </c>
      <c r="E214" s="279">
        <v>165.73333333333332</v>
      </c>
      <c r="F214" s="279">
        <v>162.86666666666665</v>
      </c>
      <c r="G214" s="279">
        <v>160.5333333333333</v>
      </c>
      <c r="H214" s="279">
        <v>170.93333333333334</v>
      </c>
      <c r="I214" s="279">
        <v>173.26666666666671</v>
      </c>
      <c r="J214" s="279">
        <v>176.13333333333335</v>
      </c>
      <c r="K214" s="277">
        <v>170.4</v>
      </c>
      <c r="L214" s="277">
        <v>165.2</v>
      </c>
      <c r="M214" s="277">
        <v>65.325659999999999</v>
      </c>
    </row>
    <row r="215" spans="1:13">
      <c r="A215" s="268">
        <v>205</v>
      </c>
      <c r="B215" s="277" t="s">
        <v>116</v>
      </c>
      <c r="C215" s="278">
        <v>2158.15</v>
      </c>
      <c r="D215" s="279">
        <v>2151.3833333333332</v>
      </c>
      <c r="E215" s="279">
        <v>2137.7666666666664</v>
      </c>
      <c r="F215" s="279">
        <v>2117.3833333333332</v>
      </c>
      <c r="G215" s="279">
        <v>2103.7666666666664</v>
      </c>
      <c r="H215" s="279">
        <v>2171.7666666666664</v>
      </c>
      <c r="I215" s="279">
        <v>2185.3833333333332</v>
      </c>
      <c r="J215" s="279">
        <v>2205.7666666666664</v>
      </c>
      <c r="K215" s="277">
        <v>2165</v>
      </c>
      <c r="L215" s="277">
        <v>2131</v>
      </c>
      <c r="M215" s="277">
        <v>21.230329999999999</v>
      </c>
    </row>
    <row r="216" spans="1:13">
      <c r="A216" s="268">
        <v>206</v>
      </c>
      <c r="B216" s="277" t="s">
        <v>254</v>
      </c>
      <c r="C216" s="278">
        <v>213.1</v>
      </c>
      <c r="D216" s="279">
        <v>210.75</v>
      </c>
      <c r="E216" s="279">
        <v>205.35</v>
      </c>
      <c r="F216" s="279">
        <v>197.6</v>
      </c>
      <c r="G216" s="279">
        <v>192.2</v>
      </c>
      <c r="H216" s="279">
        <v>218.5</v>
      </c>
      <c r="I216" s="279">
        <v>223.89999999999998</v>
      </c>
      <c r="J216" s="279">
        <v>231.65</v>
      </c>
      <c r="K216" s="277">
        <v>216.15</v>
      </c>
      <c r="L216" s="277">
        <v>203</v>
      </c>
      <c r="M216" s="277">
        <v>15.636889999999999</v>
      </c>
    </row>
    <row r="217" spans="1:13">
      <c r="A217" s="268">
        <v>207</v>
      </c>
      <c r="B217" s="277" t="s">
        <v>401</v>
      </c>
      <c r="C217" s="278">
        <v>30475.65</v>
      </c>
      <c r="D217" s="279">
        <v>30501.883333333331</v>
      </c>
      <c r="E217" s="279">
        <v>30323.766666666663</v>
      </c>
      <c r="F217" s="279">
        <v>30171.883333333331</v>
      </c>
      <c r="G217" s="279">
        <v>29993.766666666663</v>
      </c>
      <c r="H217" s="279">
        <v>30653.766666666663</v>
      </c>
      <c r="I217" s="279">
        <v>30831.883333333331</v>
      </c>
      <c r="J217" s="279">
        <v>30983.766666666663</v>
      </c>
      <c r="K217" s="277">
        <v>30680</v>
      </c>
      <c r="L217" s="277">
        <v>30350</v>
      </c>
      <c r="M217" s="277">
        <v>6.5089999999999995E-2</v>
      </c>
    </row>
    <row r="218" spans="1:13">
      <c r="A218" s="268">
        <v>208</v>
      </c>
      <c r="B218" s="277" t="s">
        <v>397</v>
      </c>
      <c r="C218" s="278">
        <v>51.3</v>
      </c>
      <c r="D218" s="279">
        <v>50.633333333333326</v>
      </c>
      <c r="E218" s="279">
        <v>49.466666666666654</v>
      </c>
      <c r="F218" s="279">
        <v>47.633333333333326</v>
      </c>
      <c r="G218" s="279">
        <v>46.466666666666654</v>
      </c>
      <c r="H218" s="279">
        <v>52.466666666666654</v>
      </c>
      <c r="I218" s="279">
        <v>53.633333333333326</v>
      </c>
      <c r="J218" s="279">
        <v>55.466666666666654</v>
      </c>
      <c r="K218" s="277">
        <v>51.8</v>
      </c>
      <c r="L218" s="277">
        <v>48.8</v>
      </c>
      <c r="M218" s="277">
        <v>8.9982799999999994</v>
      </c>
    </row>
    <row r="219" spans="1:13">
      <c r="A219" s="268">
        <v>209</v>
      </c>
      <c r="B219" s="277" t="s">
        <v>255</v>
      </c>
      <c r="C219" s="278">
        <v>31.9</v>
      </c>
      <c r="D219" s="279">
        <v>32.083333333333329</v>
      </c>
      <c r="E219" s="279">
        <v>31.61666666666666</v>
      </c>
      <c r="F219" s="279">
        <v>31.333333333333332</v>
      </c>
      <c r="G219" s="279">
        <v>30.866666666666664</v>
      </c>
      <c r="H219" s="279">
        <v>32.36666666666666</v>
      </c>
      <c r="I219" s="279">
        <v>32.833333333333329</v>
      </c>
      <c r="J219" s="279">
        <v>33.116666666666653</v>
      </c>
      <c r="K219" s="277">
        <v>32.549999999999997</v>
      </c>
      <c r="L219" s="277">
        <v>31.8</v>
      </c>
      <c r="M219" s="277">
        <v>4.5528000000000004</v>
      </c>
    </row>
    <row r="220" spans="1:13">
      <c r="A220" s="268">
        <v>210</v>
      </c>
      <c r="B220" s="277" t="s">
        <v>415</v>
      </c>
      <c r="C220" s="278">
        <v>49.15</v>
      </c>
      <c r="D220" s="279">
        <v>48.666666666666664</v>
      </c>
      <c r="E220" s="279">
        <v>47.733333333333327</v>
      </c>
      <c r="F220" s="279">
        <v>46.316666666666663</v>
      </c>
      <c r="G220" s="279">
        <v>45.383333333333326</v>
      </c>
      <c r="H220" s="279">
        <v>50.083333333333329</v>
      </c>
      <c r="I220" s="279">
        <v>51.016666666666666</v>
      </c>
      <c r="J220" s="279">
        <v>52.43333333333333</v>
      </c>
      <c r="K220" s="277">
        <v>49.6</v>
      </c>
      <c r="L220" s="277">
        <v>47.25</v>
      </c>
      <c r="M220" s="277">
        <v>15.96378</v>
      </c>
    </row>
    <row r="221" spans="1:13">
      <c r="A221" s="268">
        <v>211</v>
      </c>
      <c r="B221" s="277" t="s">
        <v>117</v>
      </c>
      <c r="C221" s="278">
        <v>155.30000000000001</v>
      </c>
      <c r="D221" s="279">
        <v>152.18333333333334</v>
      </c>
      <c r="E221" s="279">
        <v>147.61666666666667</v>
      </c>
      <c r="F221" s="279">
        <v>139.93333333333334</v>
      </c>
      <c r="G221" s="279">
        <v>135.36666666666667</v>
      </c>
      <c r="H221" s="279">
        <v>159.86666666666667</v>
      </c>
      <c r="I221" s="279">
        <v>164.43333333333334</v>
      </c>
      <c r="J221" s="279">
        <v>172.11666666666667</v>
      </c>
      <c r="K221" s="277">
        <v>156.75</v>
      </c>
      <c r="L221" s="277">
        <v>144.5</v>
      </c>
      <c r="M221" s="277">
        <v>289.06137999999999</v>
      </c>
    </row>
    <row r="222" spans="1:13">
      <c r="A222" s="268">
        <v>212</v>
      </c>
      <c r="B222" s="277" t="s">
        <v>258</v>
      </c>
      <c r="C222" s="278">
        <v>237.55</v>
      </c>
      <c r="D222" s="279">
        <v>233.06666666666669</v>
      </c>
      <c r="E222" s="279">
        <v>226.13333333333338</v>
      </c>
      <c r="F222" s="279">
        <v>214.7166666666667</v>
      </c>
      <c r="G222" s="279">
        <v>207.78333333333339</v>
      </c>
      <c r="H222" s="279">
        <v>244.48333333333338</v>
      </c>
      <c r="I222" s="279">
        <v>251.41666666666671</v>
      </c>
      <c r="J222" s="279">
        <v>262.83333333333337</v>
      </c>
      <c r="K222" s="277">
        <v>240</v>
      </c>
      <c r="L222" s="277">
        <v>221.65</v>
      </c>
      <c r="M222" s="277">
        <v>6.5017199999999997</v>
      </c>
    </row>
    <row r="223" spans="1:13">
      <c r="A223" s="268">
        <v>213</v>
      </c>
      <c r="B223" s="277" t="s">
        <v>118</v>
      </c>
      <c r="C223" s="278">
        <v>406.8</v>
      </c>
      <c r="D223" s="279">
        <v>401.68333333333334</v>
      </c>
      <c r="E223" s="279">
        <v>394.11666666666667</v>
      </c>
      <c r="F223" s="279">
        <v>381.43333333333334</v>
      </c>
      <c r="G223" s="279">
        <v>373.86666666666667</v>
      </c>
      <c r="H223" s="279">
        <v>414.36666666666667</v>
      </c>
      <c r="I223" s="279">
        <v>421.93333333333339</v>
      </c>
      <c r="J223" s="279">
        <v>434.61666666666667</v>
      </c>
      <c r="K223" s="277">
        <v>409.25</v>
      </c>
      <c r="L223" s="277">
        <v>389</v>
      </c>
      <c r="M223" s="277">
        <v>233.68688</v>
      </c>
    </row>
    <row r="224" spans="1:13">
      <c r="A224" s="268">
        <v>214</v>
      </c>
      <c r="B224" s="277" t="s">
        <v>256</v>
      </c>
      <c r="C224" s="278">
        <v>1247.25</v>
      </c>
      <c r="D224" s="279">
        <v>1233.3999999999999</v>
      </c>
      <c r="E224" s="279">
        <v>1216.8499999999997</v>
      </c>
      <c r="F224" s="279">
        <v>1186.4499999999998</v>
      </c>
      <c r="G224" s="279">
        <v>1169.8999999999996</v>
      </c>
      <c r="H224" s="279">
        <v>1263.7999999999997</v>
      </c>
      <c r="I224" s="279">
        <v>1280.3499999999999</v>
      </c>
      <c r="J224" s="279">
        <v>1310.7499999999998</v>
      </c>
      <c r="K224" s="277">
        <v>1249.95</v>
      </c>
      <c r="L224" s="277">
        <v>1203</v>
      </c>
      <c r="M224" s="277">
        <v>5.3052200000000003</v>
      </c>
    </row>
    <row r="225" spans="1:13">
      <c r="A225" s="268">
        <v>215</v>
      </c>
      <c r="B225" s="277" t="s">
        <v>119</v>
      </c>
      <c r="C225" s="278">
        <v>425.15</v>
      </c>
      <c r="D225" s="279">
        <v>418.7</v>
      </c>
      <c r="E225" s="279">
        <v>410.9</v>
      </c>
      <c r="F225" s="279">
        <v>396.65</v>
      </c>
      <c r="G225" s="279">
        <v>388.84999999999997</v>
      </c>
      <c r="H225" s="279">
        <v>432.95</v>
      </c>
      <c r="I225" s="279">
        <v>440.75000000000006</v>
      </c>
      <c r="J225" s="279">
        <v>455</v>
      </c>
      <c r="K225" s="277">
        <v>426.5</v>
      </c>
      <c r="L225" s="277">
        <v>404.45</v>
      </c>
      <c r="M225" s="277">
        <v>30.848859999999998</v>
      </c>
    </row>
    <row r="226" spans="1:13">
      <c r="A226" s="268">
        <v>216</v>
      </c>
      <c r="B226" s="277" t="s">
        <v>403</v>
      </c>
      <c r="C226" s="278">
        <v>2781.65</v>
      </c>
      <c r="D226" s="279">
        <v>2782.1</v>
      </c>
      <c r="E226" s="279">
        <v>2722.5499999999997</v>
      </c>
      <c r="F226" s="279">
        <v>2663.45</v>
      </c>
      <c r="G226" s="279">
        <v>2603.8999999999996</v>
      </c>
      <c r="H226" s="279">
        <v>2841.2</v>
      </c>
      <c r="I226" s="279">
        <v>2900.75</v>
      </c>
      <c r="J226" s="279">
        <v>2959.85</v>
      </c>
      <c r="K226" s="277">
        <v>2841.65</v>
      </c>
      <c r="L226" s="277">
        <v>2723</v>
      </c>
      <c r="M226" s="277">
        <v>6.4599999999999996E-3</v>
      </c>
    </row>
    <row r="227" spans="1:13">
      <c r="A227" s="268">
        <v>217</v>
      </c>
      <c r="B227" s="277" t="s">
        <v>257</v>
      </c>
      <c r="C227" s="278">
        <v>34.4</v>
      </c>
      <c r="D227" s="279">
        <v>34.35</v>
      </c>
      <c r="E227" s="279">
        <v>33.6</v>
      </c>
      <c r="F227" s="279">
        <v>32.799999999999997</v>
      </c>
      <c r="G227" s="279">
        <v>32.049999999999997</v>
      </c>
      <c r="H227" s="279">
        <v>35.150000000000006</v>
      </c>
      <c r="I227" s="279">
        <v>35.900000000000006</v>
      </c>
      <c r="J227" s="279">
        <v>36.70000000000001</v>
      </c>
      <c r="K227" s="277">
        <v>35.1</v>
      </c>
      <c r="L227" s="277">
        <v>33.549999999999997</v>
      </c>
      <c r="M227" s="277">
        <v>6.6092700000000004</v>
      </c>
    </row>
    <row r="228" spans="1:13">
      <c r="A228" s="268">
        <v>218</v>
      </c>
      <c r="B228" s="277" t="s">
        <v>120</v>
      </c>
      <c r="C228" s="278">
        <v>8.4</v>
      </c>
      <c r="D228" s="279">
        <v>8.4166666666666661</v>
      </c>
      <c r="E228" s="279">
        <v>8.1833333333333318</v>
      </c>
      <c r="F228" s="279">
        <v>7.966666666666665</v>
      </c>
      <c r="G228" s="279">
        <v>7.7333333333333307</v>
      </c>
      <c r="H228" s="279">
        <v>8.6333333333333329</v>
      </c>
      <c r="I228" s="279">
        <v>8.8666666666666671</v>
      </c>
      <c r="J228" s="279">
        <v>9.0833333333333339</v>
      </c>
      <c r="K228" s="277">
        <v>8.65</v>
      </c>
      <c r="L228" s="277">
        <v>8.1999999999999993</v>
      </c>
      <c r="M228" s="277">
        <v>1588.8856499999999</v>
      </c>
    </row>
    <row r="229" spans="1:13">
      <c r="A229" s="268">
        <v>219</v>
      </c>
      <c r="B229" s="277" t="s">
        <v>404</v>
      </c>
      <c r="C229" s="278">
        <v>29</v>
      </c>
      <c r="D229" s="279">
        <v>28.833333333333332</v>
      </c>
      <c r="E229" s="279">
        <v>28.366666666666664</v>
      </c>
      <c r="F229" s="279">
        <v>27.733333333333331</v>
      </c>
      <c r="G229" s="279">
        <v>27.266666666666662</v>
      </c>
      <c r="H229" s="279">
        <v>29.466666666666665</v>
      </c>
      <c r="I229" s="279">
        <v>29.933333333333334</v>
      </c>
      <c r="J229" s="279">
        <v>30.566666666666666</v>
      </c>
      <c r="K229" s="277">
        <v>29.3</v>
      </c>
      <c r="L229" s="277">
        <v>28.2</v>
      </c>
      <c r="M229" s="277">
        <v>21.492329999999999</v>
      </c>
    </row>
    <row r="230" spans="1:13">
      <c r="A230" s="268">
        <v>220</v>
      </c>
      <c r="B230" s="277" t="s">
        <v>121</v>
      </c>
      <c r="C230" s="278">
        <v>31.25</v>
      </c>
      <c r="D230" s="279">
        <v>31.016666666666666</v>
      </c>
      <c r="E230" s="279">
        <v>30.633333333333333</v>
      </c>
      <c r="F230" s="279">
        <v>30.016666666666666</v>
      </c>
      <c r="G230" s="279">
        <v>29.633333333333333</v>
      </c>
      <c r="H230" s="279">
        <v>31.633333333333333</v>
      </c>
      <c r="I230" s="279">
        <v>32.016666666666666</v>
      </c>
      <c r="J230" s="279">
        <v>32.633333333333333</v>
      </c>
      <c r="K230" s="277">
        <v>31.4</v>
      </c>
      <c r="L230" s="277">
        <v>30.4</v>
      </c>
      <c r="M230" s="277">
        <v>197.95018999999999</v>
      </c>
    </row>
    <row r="231" spans="1:13">
      <c r="A231" s="268">
        <v>221</v>
      </c>
      <c r="B231" s="277" t="s">
        <v>416</v>
      </c>
      <c r="C231" s="278">
        <v>196.95</v>
      </c>
      <c r="D231" s="279">
        <v>194.83333333333334</v>
      </c>
      <c r="E231" s="279">
        <v>192.11666666666667</v>
      </c>
      <c r="F231" s="279">
        <v>187.28333333333333</v>
      </c>
      <c r="G231" s="279">
        <v>184.56666666666666</v>
      </c>
      <c r="H231" s="279">
        <v>199.66666666666669</v>
      </c>
      <c r="I231" s="279">
        <v>202.38333333333333</v>
      </c>
      <c r="J231" s="279">
        <v>207.2166666666667</v>
      </c>
      <c r="K231" s="277">
        <v>197.55</v>
      </c>
      <c r="L231" s="277">
        <v>190</v>
      </c>
      <c r="M231" s="277">
        <v>14.00065</v>
      </c>
    </row>
    <row r="232" spans="1:13">
      <c r="A232" s="268">
        <v>222</v>
      </c>
      <c r="B232" s="277" t="s">
        <v>405</v>
      </c>
      <c r="C232" s="278">
        <v>658.65</v>
      </c>
      <c r="D232" s="279">
        <v>655.6</v>
      </c>
      <c r="E232" s="279">
        <v>650.20000000000005</v>
      </c>
      <c r="F232" s="279">
        <v>641.75</v>
      </c>
      <c r="G232" s="279">
        <v>636.35</v>
      </c>
      <c r="H232" s="279">
        <v>664.05000000000007</v>
      </c>
      <c r="I232" s="279">
        <v>669.44999999999993</v>
      </c>
      <c r="J232" s="279">
        <v>677.90000000000009</v>
      </c>
      <c r="K232" s="277">
        <v>661</v>
      </c>
      <c r="L232" s="277">
        <v>647.15</v>
      </c>
      <c r="M232" s="277">
        <v>0.27468999999999999</v>
      </c>
    </row>
    <row r="233" spans="1:13">
      <c r="A233" s="268">
        <v>223</v>
      </c>
      <c r="B233" s="277" t="s">
        <v>406</v>
      </c>
      <c r="C233" s="278">
        <v>5.8</v>
      </c>
      <c r="D233" s="279">
        <v>5.8</v>
      </c>
      <c r="E233" s="279">
        <v>5.6999999999999993</v>
      </c>
      <c r="F233" s="279">
        <v>5.6</v>
      </c>
      <c r="G233" s="279">
        <v>5.4999999999999991</v>
      </c>
      <c r="H233" s="279">
        <v>5.8999999999999995</v>
      </c>
      <c r="I233" s="279">
        <v>5.9999999999999991</v>
      </c>
      <c r="J233" s="279">
        <v>6.1</v>
      </c>
      <c r="K233" s="277">
        <v>5.9</v>
      </c>
      <c r="L233" s="277">
        <v>5.7</v>
      </c>
      <c r="M233" s="277">
        <v>6.6145199999999997</v>
      </c>
    </row>
    <row r="234" spans="1:13">
      <c r="A234" s="268">
        <v>224</v>
      </c>
      <c r="B234" s="277" t="s">
        <v>122</v>
      </c>
      <c r="C234" s="278">
        <v>373.1</v>
      </c>
      <c r="D234" s="279">
        <v>370.4666666666667</v>
      </c>
      <c r="E234" s="279">
        <v>366.93333333333339</v>
      </c>
      <c r="F234" s="279">
        <v>360.76666666666671</v>
      </c>
      <c r="G234" s="279">
        <v>357.23333333333341</v>
      </c>
      <c r="H234" s="279">
        <v>376.63333333333338</v>
      </c>
      <c r="I234" s="279">
        <v>380.16666666666669</v>
      </c>
      <c r="J234" s="279">
        <v>386.33333333333337</v>
      </c>
      <c r="K234" s="277">
        <v>374</v>
      </c>
      <c r="L234" s="277">
        <v>364.3</v>
      </c>
      <c r="M234" s="277">
        <v>22.023879999999998</v>
      </c>
    </row>
    <row r="235" spans="1:13">
      <c r="A235" s="268">
        <v>225</v>
      </c>
      <c r="B235" s="277" t="s">
        <v>407</v>
      </c>
      <c r="C235" s="278">
        <v>77.400000000000006</v>
      </c>
      <c r="D235" s="279">
        <v>77</v>
      </c>
      <c r="E235" s="279">
        <v>76</v>
      </c>
      <c r="F235" s="279">
        <v>74.599999999999994</v>
      </c>
      <c r="G235" s="279">
        <v>73.599999999999994</v>
      </c>
      <c r="H235" s="279">
        <v>78.400000000000006</v>
      </c>
      <c r="I235" s="279">
        <v>79.400000000000006</v>
      </c>
      <c r="J235" s="279">
        <v>80.800000000000011</v>
      </c>
      <c r="K235" s="277">
        <v>78</v>
      </c>
      <c r="L235" s="277">
        <v>75.599999999999994</v>
      </c>
      <c r="M235" s="277">
        <v>2.0081899999999999</v>
      </c>
    </row>
    <row r="236" spans="1:13">
      <c r="A236" s="268">
        <v>226</v>
      </c>
      <c r="B236" s="277" t="s">
        <v>1603</v>
      </c>
      <c r="C236" s="278">
        <v>929.65</v>
      </c>
      <c r="D236" s="279">
        <v>924.26666666666677</v>
      </c>
      <c r="E236" s="279">
        <v>913.38333333333355</v>
      </c>
      <c r="F236" s="279">
        <v>897.11666666666679</v>
      </c>
      <c r="G236" s="279">
        <v>886.23333333333358</v>
      </c>
      <c r="H236" s="279">
        <v>940.53333333333353</v>
      </c>
      <c r="I236" s="279">
        <v>951.41666666666674</v>
      </c>
      <c r="J236" s="279">
        <v>967.68333333333351</v>
      </c>
      <c r="K236" s="277">
        <v>935.15</v>
      </c>
      <c r="L236" s="277">
        <v>908</v>
      </c>
      <c r="M236" s="277">
        <v>2.20669</v>
      </c>
    </row>
    <row r="237" spans="1:13">
      <c r="A237" s="268">
        <v>227</v>
      </c>
      <c r="B237" s="277" t="s">
        <v>260</v>
      </c>
      <c r="C237" s="278">
        <v>96</v>
      </c>
      <c r="D237" s="279">
        <v>95.483333333333334</v>
      </c>
      <c r="E237" s="279">
        <v>94.016666666666666</v>
      </c>
      <c r="F237" s="279">
        <v>92.033333333333331</v>
      </c>
      <c r="G237" s="279">
        <v>90.566666666666663</v>
      </c>
      <c r="H237" s="279">
        <v>97.466666666666669</v>
      </c>
      <c r="I237" s="279">
        <v>98.933333333333337</v>
      </c>
      <c r="J237" s="279">
        <v>100.91666666666667</v>
      </c>
      <c r="K237" s="277">
        <v>96.95</v>
      </c>
      <c r="L237" s="277">
        <v>93.5</v>
      </c>
      <c r="M237" s="277">
        <v>23.900130000000001</v>
      </c>
    </row>
    <row r="238" spans="1:13">
      <c r="A238" s="268">
        <v>228</v>
      </c>
      <c r="B238" s="277" t="s">
        <v>412</v>
      </c>
      <c r="C238" s="278">
        <v>118.25</v>
      </c>
      <c r="D238" s="279">
        <v>117.78333333333335</v>
      </c>
      <c r="E238" s="279">
        <v>116.11666666666669</v>
      </c>
      <c r="F238" s="279">
        <v>113.98333333333335</v>
      </c>
      <c r="G238" s="279">
        <v>112.31666666666669</v>
      </c>
      <c r="H238" s="279">
        <v>119.91666666666669</v>
      </c>
      <c r="I238" s="279">
        <v>121.58333333333334</v>
      </c>
      <c r="J238" s="279">
        <v>123.71666666666668</v>
      </c>
      <c r="K238" s="277">
        <v>119.45</v>
      </c>
      <c r="L238" s="277">
        <v>115.65</v>
      </c>
      <c r="M238" s="277">
        <v>9.9691100000000006</v>
      </c>
    </row>
    <row r="239" spans="1:13">
      <c r="A239" s="268">
        <v>229</v>
      </c>
      <c r="B239" s="277" t="s">
        <v>1615</v>
      </c>
      <c r="C239" s="278">
        <v>4998.5</v>
      </c>
      <c r="D239" s="279">
        <v>4990.3833333333332</v>
      </c>
      <c r="E239" s="279">
        <v>4951.0166666666664</v>
      </c>
      <c r="F239" s="279">
        <v>4903.5333333333328</v>
      </c>
      <c r="G239" s="279">
        <v>4864.1666666666661</v>
      </c>
      <c r="H239" s="279">
        <v>5037.8666666666668</v>
      </c>
      <c r="I239" s="279">
        <v>5077.2333333333336</v>
      </c>
      <c r="J239" s="279">
        <v>5124.7166666666672</v>
      </c>
      <c r="K239" s="277">
        <v>5029.75</v>
      </c>
      <c r="L239" s="277">
        <v>4942.8999999999996</v>
      </c>
      <c r="M239" s="277">
        <v>0.51712000000000002</v>
      </c>
    </row>
    <row r="240" spans="1:13">
      <c r="A240" s="268">
        <v>230</v>
      </c>
      <c r="B240" s="277" t="s">
        <v>259</v>
      </c>
      <c r="C240" s="278">
        <v>57.95</v>
      </c>
      <c r="D240" s="279">
        <v>57.716666666666669</v>
      </c>
      <c r="E240" s="279">
        <v>57.083333333333336</v>
      </c>
      <c r="F240" s="279">
        <v>56.216666666666669</v>
      </c>
      <c r="G240" s="279">
        <v>55.583333333333336</v>
      </c>
      <c r="H240" s="279">
        <v>58.583333333333336</v>
      </c>
      <c r="I240" s="279">
        <v>59.216666666666661</v>
      </c>
      <c r="J240" s="279">
        <v>60.083333333333336</v>
      </c>
      <c r="K240" s="277">
        <v>58.35</v>
      </c>
      <c r="L240" s="277">
        <v>56.85</v>
      </c>
      <c r="M240" s="277">
        <v>7.0235300000000001</v>
      </c>
    </row>
    <row r="241" spans="1:13">
      <c r="A241" s="268">
        <v>231</v>
      </c>
      <c r="B241" s="277" t="s">
        <v>123</v>
      </c>
      <c r="C241" s="278">
        <v>1342.6</v>
      </c>
      <c r="D241" s="279">
        <v>1347.6166666666666</v>
      </c>
      <c r="E241" s="279">
        <v>1317.2333333333331</v>
      </c>
      <c r="F241" s="279">
        <v>1291.8666666666666</v>
      </c>
      <c r="G241" s="279">
        <v>1261.4833333333331</v>
      </c>
      <c r="H241" s="279">
        <v>1372.9833333333331</v>
      </c>
      <c r="I241" s="279">
        <v>1403.3666666666668</v>
      </c>
      <c r="J241" s="279">
        <v>1428.7333333333331</v>
      </c>
      <c r="K241" s="277">
        <v>1378</v>
      </c>
      <c r="L241" s="277">
        <v>1322.25</v>
      </c>
      <c r="M241" s="277">
        <v>14.275460000000001</v>
      </c>
    </row>
    <row r="242" spans="1:13">
      <c r="A242" s="268">
        <v>232</v>
      </c>
      <c r="B242" s="277" t="s">
        <v>1622</v>
      </c>
      <c r="C242" s="278">
        <v>255.3</v>
      </c>
      <c r="D242" s="279">
        <v>258.13333333333333</v>
      </c>
      <c r="E242" s="279">
        <v>251.26666666666665</v>
      </c>
      <c r="F242" s="279">
        <v>247.23333333333332</v>
      </c>
      <c r="G242" s="279">
        <v>240.36666666666665</v>
      </c>
      <c r="H242" s="279">
        <v>262.16666666666663</v>
      </c>
      <c r="I242" s="279">
        <v>269.0333333333333</v>
      </c>
      <c r="J242" s="279">
        <v>273.06666666666666</v>
      </c>
      <c r="K242" s="277">
        <v>265</v>
      </c>
      <c r="L242" s="277">
        <v>254.1</v>
      </c>
      <c r="M242" s="277">
        <v>1.53749</v>
      </c>
    </row>
    <row r="243" spans="1:13">
      <c r="A243" s="268">
        <v>233</v>
      </c>
      <c r="B243" s="277" t="s">
        <v>418</v>
      </c>
      <c r="C243" s="278">
        <v>287.8</v>
      </c>
      <c r="D243" s="279">
        <v>287.18333333333334</v>
      </c>
      <c r="E243" s="279">
        <v>284.36666666666667</v>
      </c>
      <c r="F243" s="279">
        <v>280.93333333333334</v>
      </c>
      <c r="G243" s="279">
        <v>278.11666666666667</v>
      </c>
      <c r="H243" s="279">
        <v>290.61666666666667</v>
      </c>
      <c r="I243" s="279">
        <v>293.43333333333339</v>
      </c>
      <c r="J243" s="279">
        <v>296.86666666666667</v>
      </c>
      <c r="K243" s="277">
        <v>290</v>
      </c>
      <c r="L243" s="277">
        <v>283.75</v>
      </c>
      <c r="M243" s="277">
        <v>4.2999999999999997E-2</v>
      </c>
    </row>
    <row r="244" spans="1:13">
      <c r="A244" s="268">
        <v>234</v>
      </c>
      <c r="B244" s="277" t="s">
        <v>124</v>
      </c>
      <c r="C244" s="278">
        <v>622.65</v>
      </c>
      <c r="D244" s="279">
        <v>615.5333333333333</v>
      </c>
      <c r="E244" s="279">
        <v>604.61666666666656</v>
      </c>
      <c r="F244" s="279">
        <v>586.58333333333326</v>
      </c>
      <c r="G244" s="279">
        <v>575.66666666666652</v>
      </c>
      <c r="H244" s="279">
        <v>633.56666666666661</v>
      </c>
      <c r="I244" s="279">
        <v>644.48333333333335</v>
      </c>
      <c r="J244" s="279">
        <v>662.51666666666665</v>
      </c>
      <c r="K244" s="277">
        <v>626.45000000000005</v>
      </c>
      <c r="L244" s="277">
        <v>597.5</v>
      </c>
      <c r="M244" s="277">
        <v>146.24575999999999</v>
      </c>
    </row>
    <row r="245" spans="1:13">
      <c r="A245" s="268">
        <v>235</v>
      </c>
      <c r="B245" s="277" t="s">
        <v>419</v>
      </c>
      <c r="C245" s="278">
        <v>87.7</v>
      </c>
      <c r="D245" s="279">
        <v>87.55</v>
      </c>
      <c r="E245" s="279">
        <v>85.75</v>
      </c>
      <c r="F245" s="279">
        <v>83.8</v>
      </c>
      <c r="G245" s="279">
        <v>82</v>
      </c>
      <c r="H245" s="279">
        <v>89.5</v>
      </c>
      <c r="I245" s="279">
        <v>91.299999999999983</v>
      </c>
      <c r="J245" s="279">
        <v>93.25</v>
      </c>
      <c r="K245" s="277">
        <v>89.35</v>
      </c>
      <c r="L245" s="277">
        <v>85.6</v>
      </c>
      <c r="M245" s="277">
        <v>25.693919999999999</v>
      </c>
    </row>
    <row r="246" spans="1:13">
      <c r="A246" s="268">
        <v>236</v>
      </c>
      <c r="B246" s="277" t="s">
        <v>125</v>
      </c>
      <c r="C246" s="278">
        <v>189.55</v>
      </c>
      <c r="D246" s="279">
        <v>187.83333333333334</v>
      </c>
      <c r="E246" s="279">
        <v>183.66666666666669</v>
      </c>
      <c r="F246" s="279">
        <v>177.78333333333333</v>
      </c>
      <c r="G246" s="279">
        <v>173.61666666666667</v>
      </c>
      <c r="H246" s="279">
        <v>193.7166666666667</v>
      </c>
      <c r="I246" s="279">
        <v>197.88333333333338</v>
      </c>
      <c r="J246" s="279">
        <v>203.76666666666671</v>
      </c>
      <c r="K246" s="277">
        <v>192</v>
      </c>
      <c r="L246" s="277">
        <v>181.95</v>
      </c>
      <c r="M246" s="277">
        <v>119.90842000000001</v>
      </c>
    </row>
    <row r="247" spans="1:13">
      <c r="A247" s="268">
        <v>237</v>
      </c>
      <c r="B247" s="277" t="s">
        <v>126</v>
      </c>
      <c r="C247" s="278">
        <v>1137</v>
      </c>
      <c r="D247" s="279">
        <v>1144.3333333333333</v>
      </c>
      <c r="E247" s="279">
        <v>1123.7666666666664</v>
      </c>
      <c r="F247" s="279">
        <v>1110.5333333333331</v>
      </c>
      <c r="G247" s="279">
        <v>1089.9666666666662</v>
      </c>
      <c r="H247" s="279">
        <v>1157.5666666666666</v>
      </c>
      <c r="I247" s="279">
        <v>1178.1333333333337</v>
      </c>
      <c r="J247" s="279">
        <v>1191.3666666666668</v>
      </c>
      <c r="K247" s="277">
        <v>1164.9000000000001</v>
      </c>
      <c r="L247" s="277">
        <v>1131.0999999999999</v>
      </c>
      <c r="M247" s="277">
        <v>166.49731</v>
      </c>
    </row>
    <row r="248" spans="1:13">
      <c r="A248" s="268">
        <v>238</v>
      </c>
      <c r="B248" s="277" t="s">
        <v>1645</v>
      </c>
      <c r="C248" s="278">
        <v>564.95000000000005</v>
      </c>
      <c r="D248" s="279">
        <v>566.23333333333335</v>
      </c>
      <c r="E248" s="279">
        <v>558.76666666666665</v>
      </c>
      <c r="F248" s="279">
        <v>552.58333333333326</v>
      </c>
      <c r="G248" s="279">
        <v>545.11666666666656</v>
      </c>
      <c r="H248" s="279">
        <v>572.41666666666674</v>
      </c>
      <c r="I248" s="279">
        <v>579.88333333333344</v>
      </c>
      <c r="J248" s="279">
        <v>586.06666666666683</v>
      </c>
      <c r="K248" s="277">
        <v>573.70000000000005</v>
      </c>
      <c r="L248" s="277">
        <v>560.04999999999995</v>
      </c>
      <c r="M248" s="277">
        <v>0.13125000000000001</v>
      </c>
    </row>
    <row r="249" spans="1:13">
      <c r="A249" s="268">
        <v>239</v>
      </c>
      <c r="B249" s="277" t="s">
        <v>420</v>
      </c>
      <c r="C249" s="278">
        <v>279.95</v>
      </c>
      <c r="D249" s="279">
        <v>277.55</v>
      </c>
      <c r="E249" s="279">
        <v>273.40000000000003</v>
      </c>
      <c r="F249" s="279">
        <v>266.85000000000002</v>
      </c>
      <c r="G249" s="279">
        <v>262.70000000000005</v>
      </c>
      <c r="H249" s="279">
        <v>284.10000000000002</v>
      </c>
      <c r="I249" s="279">
        <v>288.25</v>
      </c>
      <c r="J249" s="279">
        <v>294.8</v>
      </c>
      <c r="K249" s="277">
        <v>281.7</v>
      </c>
      <c r="L249" s="277">
        <v>271</v>
      </c>
      <c r="M249" s="277">
        <v>4.1295200000000003</v>
      </c>
    </row>
    <row r="250" spans="1:13">
      <c r="A250" s="268">
        <v>240</v>
      </c>
      <c r="B250" s="277" t="s">
        <v>421</v>
      </c>
      <c r="C250" s="278">
        <v>234.85</v>
      </c>
      <c r="D250" s="279">
        <v>230.79999999999998</v>
      </c>
      <c r="E250" s="279">
        <v>223.04999999999995</v>
      </c>
      <c r="F250" s="279">
        <v>211.24999999999997</v>
      </c>
      <c r="G250" s="279">
        <v>203.49999999999994</v>
      </c>
      <c r="H250" s="279">
        <v>242.59999999999997</v>
      </c>
      <c r="I250" s="279">
        <v>250.35000000000002</v>
      </c>
      <c r="J250" s="279">
        <v>262.14999999999998</v>
      </c>
      <c r="K250" s="277">
        <v>238.55</v>
      </c>
      <c r="L250" s="277">
        <v>219</v>
      </c>
      <c r="M250" s="277">
        <v>1.77613</v>
      </c>
    </row>
    <row r="251" spans="1:13">
      <c r="A251" s="268">
        <v>241</v>
      </c>
      <c r="B251" s="277" t="s">
        <v>417</v>
      </c>
      <c r="C251" s="278">
        <v>9.25</v>
      </c>
      <c r="D251" s="279">
        <v>9.2333333333333343</v>
      </c>
      <c r="E251" s="279">
        <v>9.1666666666666679</v>
      </c>
      <c r="F251" s="279">
        <v>9.0833333333333339</v>
      </c>
      <c r="G251" s="279">
        <v>9.0166666666666675</v>
      </c>
      <c r="H251" s="279">
        <v>9.3166666666666682</v>
      </c>
      <c r="I251" s="279">
        <v>9.3833333333333346</v>
      </c>
      <c r="J251" s="279">
        <v>9.4666666666666686</v>
      </c>
      <c r="K251" s="277">
        <v>9.3000000000000007</v>
      </c>
      <c r="L251" s="277">
        <v>9.15</v>
      </c>
      <c r="M251" s="277">
        <v>6.8541499999999997</v>
      </c>
    </row>
    <row r="252" spans="1:13">
      <c r="A252" s="268">
        <v>242</v>
      </c>
      <c r="B252" s="277" t="s">
        <v>127</v>
      </c>
      <c r="C252" s="278">
        <v>74.650000000000006</v>
      </c>
      <c r="D252" s="279">
        <v>74.766666666666666</v>
      </c>
      <c r="E252" s="279">
        <v>73.633333333333326</v>
      </c>
      <c r="F252" s="279">
        <v>72.61666666666666</v>
      </c>
      <c r="G252" s="279">
        <v>71.48333333333332</v>
      </c>
      <c r="H252" s="279">
        <v>75.783333333333331</v>
      </c>
      <c r="I252" s="279">
        <v>76.916666666666686</v>
      </c>
      <c r="J252" s="279">
        <v>77.933333333333337</v>
      </c>
      <c r="K252" s="277">
        <v>75.900000000000006</v>
      </c>
      <c r="L252" s="277">
        <v>73.75</v>
      </c>
      <c r="M252" s="277">
        <v>196.04294999999999</v>
      </c>
    </row>
    <row r="253" spans="1:13">
      <c r="A253" s="268">
        <v>243</v>
      </c>
      <c r="B253" s="277" t="s">
        <v>262</v>
      </c>
      <c r="C253" s="278">
        <v>2108.1999999999998</v>
      </c>
      <c r="D253" s="279">
        <v>2111.9666666666667</v>
      </c>
      <c r="E253" s="279">
        <v>2089.8833333333332</v>
      </c>
      <c r="F253" s="279">
        <v>2071.5666666666666</v>
      </c>
      <c r="G253" s="279">
        <v>2049.4833333333331</v>
      </c>
      <c r="H253" s="279">
        <v>2130.2833333333333</v>
      </c>
      <c r="I253" s="279">
        <v>2152.3666666666663</v>
      </c>
      <c r="J253" s="279">
        <v>2170.6833333333334</v>
      </c>
      <c r="K253" s="277">
        <v>2134.0500000000002</v>
      </c>
      <c r="L253" s="277">
        <v>2093.65</v>
      </c>
      <c r="M253" s="277">
        <v>1.3656299999999999</v>
      </c>
    </row>
    <row r="254" spans="1:13">
      <c r="A254" s="268">
        <v>244</v>
      </c>
      <c r="B254" s="277" t="s">
        <v>408</v>
      </c>
      <c r="C254" s="278">
        <v>109.6</v>
      </c>
      <c r="D254" s="279">
        <v>109.3</v>
      </c>
      <c r="E254" s="279">
        <v>107.6</v>
      </c>
      <c r="F254" s="279">
        <v>105.6</v>
      </c>
      <c r="G254" s="279">
        <v>103.89999999999999</v>
      </c>
      <c r="H254" s="279">
        <v>111.3</v>
      </c>
      <c r="I254" s="279">
        <v>113.00000000000001</v>
      </c>
      <c r="J254" s="279">
        <v>115</v>
      </c>
      <c r="K254" s="277">
        <v>111</v>
      </c>
      <c r="L254" s="277">
        <v>107.3</v>
      </c>
      <c r="M254" s="277">
        <v>6.1321000000000003</v>
      </c>
    </row>
    <row r="255" spans="1:13">
      <c r="A255" s="268">
        <v>245</v>
      </c>
      <c r="B255" s="277" t="s">
        <v>409</v>
      </c>
      <c r="C255" s="278">
        <v>73.75</v>
      </c>
      <c r="D255" s="279">
        <v>74.149999999999991</v>
      </c>
      <c r="E255" s="279">
        <v>72.59999999999998</v>
      </c>
      <c r="F255" s="279">
        <v>71.449999999999989</v>
      </c>
      <c r="G255" s="279">
        <v>69.899999999999977</v>
      </c>
      <c r="H255" s="279">
        <v>75.299999999999983</v>
      </c>
      <c r="I255" s="279">
        <v>76.849999999999994</v>
      </c>
      <c r="J255" s="279">
        <v>77.999999999999986</v>
      </c>
      <c r="K255" s="277">
        <v>75.7</v>
      </c>
      <c r="L255" s="277">
        <v>73</v>
      </c>
      <c r="M255" s="277">
        <v>3.2324299999999999</v>
      </c>
    </row>
    <row r="256" spans="1:13">
      <c r="A256" s="268">
        <v>246</v>
      </c>
      <c r="B256" s="277" t="s">
        <v>2931</v>
      </c>
      <c r="C256" s="278">
        <v>1338.05</v>
      </c>
      <c r="D256" s="279">
        <v>1342.2166666666665</v>
      </c>
      <c r="E256" s="279">
        <v>1326.833333333333</v>
      </c>
      <c r="F256" s="279">
        <v>1315.6166666666666</v>
      </c>
      <c r="G256" s="279">
        <v>1300.2333333333331</v>
      </c>
      <c r="H256" s="279">
        <v>1353.4333333333329</v>
      </c>
      <c r="I256" s="279">
        <v>1368.8166666666666</v>
      </c>
      <c r="J256" s="279">
        <v>1380.0333333333328</v>
      </c>
      <c r="K256" s="277">
        <v>1357.6</v>
      </c>
      <c r="L256" s="277">
        <v>1331</v>
      </c>
      <c r="M256" s="277">
        <v>3.46035</v>
      </c>
    </row>
    <row r="257" spans="1:13">
      <c r="A257" s="268">
        <v>247</v>
      </c>
      <c r="B257" s="277" t="s">
        <v>402</v>
      </c>
      <c r="C257" s="278">
        <v>457.2</v>
      </c>
      <c r="D257" s="279">
        <v>458.36666666666662</v>
      </c>
      <c r="E257" s="279">
        <v>447.83333333333326</v>
      </c>
      <c r="F257" s="279">
        <v>438.46666666666664</v>
      </c>
      <c r="G257" s="279">
        <v>427.93333333333328</v>
      </c>
      <c r="H257" s="279">
        <v>467.73333333333323</v>
      </c>
      <c r="I257" s="279">
        <v>478.26666666666665</v>
      </c>
      <c r="J257" s="279">
        <v>487.63333333333321</v>
      </c>
      <c r="K257" s="277">
        <v>468.9</v>
      </c>
      <c r="L257" s="277">
        <v>449</v>
      </c>
      <c r="M257" s="277">
        <v>2.2136900000000002</v>
      </c>
    </row>
    <row r="258" spans="1:13">
      <c r="A258" s="268">
        <v>248</v>
      </c>
      <c r="B258" s="277" t="s">
        <v>128</v>
      </c>
      <c r="C258" s="278">
        <v>167.8</v>
      </c>
      <c r="D258" s="279">
        <v>168.61666666666667</v>
      </c>
      <c r="E258" s="279">
        <v>166.23333333333335</v>
      </c>
      <c r="F258" s="279">
        <v>164.66666666666669</v>
      </c>
      <c r="G258" s="279">
        <v>162.28333333333336</v>
      </c>
      <c r="H258" s="279">
        <v>170.18333333333334</v>
      </c>
      <c r="I258" s="279">
        <v>172.56666666666666</v>
      </c>
      <c r="J258" s="279">
        <v>174.13333333333333</v>
      </c>
      <c r="K258" s="277">
        <v>171</v>
      </c>
      <c r="L258" s="277">
        <v>167.05</v>
      </c>
      <c r="M258" s="277">
        <v>382.19096000000002</v>
      </c>
    </row>
    <row r="259" spans="1:13">
      <c r="A259" s="268">
        <v>249</v>
      </c>
      <c r="B259" s="277" t="s">
        <v>413</v>
      </c>
      <c r="C259" s="278">
        <v>224.75</v>
      </c>
      <c r="D259" s="279">
        <v>225.58333333333334</v>
      </c>
      <c r="E259" s="279">
        <v>222.16666666666669</v>
      </c>
      <c r="F259" s="279">
        <v>219.58333333333334</v>
      </c>
      <c r="G259" s="279">
        <v>216.16666666666669</v>
      </c>
      <c r="H259" s="279">
        <v>228.16666666666669</v>
      </c>
      <c r="I259" s="279">
        <v>231.58333333333337</v>
      </c>
      <c r="J259" s="279">
        <v>234.16666666666669</v>
      </c>
      <c r="K259" s="277">
        <v>229</v>
      </c>
      <c r="L259" s="277">
        <v>223</v>
      </c>
      <c r="M259" s="277">
        <v>0.17982000000000001</v>
      </c>
    </row>
    <row r="260" spans="1:13">
      <c r="A260" s="268">
        <v>250</v>
      </c>
      <c r="B260" s="277" t="s">
        <v>411</v>
      </c>
      <c r="C260" s="278">
        <v>122.8</v>
      </c>
      <c r="D260" s="279">
        <v>123.83333333333333</v>
      </c>
      <c r="E260" s="279">
        <v>120.76666666666665</v>
      </c>
      <c r="F260" s="279">
        <v>118.73333333333332</v>
      </c>
      <c r="G260" s="279">
        <v>115.66666666666664</v>
      </c>
      <c r="H260" s="279">
        <v>125.86666666666666</v>
      </c>
      <c r="I260" s="279">
        <v>128.93333333333334</v>
      </c>
      <c r="J260" s="279">
        <v>130.96666666666667</v>
      </c>
      <c r="K260" s="277">
        <v>126.9</v>
      </c>
      <c r="L260" s="277">
        <v>121.8</v>
      </c>
      <c r="M260" s="277">
        <v>5.4030199999999997</v>
      </c>
    </row>
    <row r="261" spans="1:13">
      <c r="A261" s="268">
        <v>251</v>
      </c>
      <c r="B261" s="277" t="s">
        <v>431</v>
      </c>
      <c r="C261" s="278">
        <v>14.8</v>
      </c>
      <c r="D261" s="279">
        <v>14.733333333333334</v>
      </c>
      <c r="E261" s="279">
        <v>14.566666666666668</v>
      </c>
      <c r="F261" s="279">
        <v>14.333333333333334</v>
      </c>
      <c r="G261" s="279">
        <v>14.166666666666668</v>
      </c>
      <c r="H261" s="279">
        <v>14.966666666666669</v>
      </c>
      <c r="I261" s="279">
        <v>15.133333333333333</v>
      </c>
      <c r="J261" s="279">
        <v>15.366666666666669</v>
      </c>
      <c r="K261" s="277">
        <v>14.9</v>
      </c>
      <c r="L261" s="277">
        <v>14.5</v>
      </c>
      <c r="M261" s="277">
        <v>4.9497999999999998</v>
      </c>
    </row>
    <row r="262" spans="1:13">
      <c r="A262" s="268">
        <v>252</v>
      </c>
      <c r="B262" s="277" t="s">
        <v>428</v>
      </c>
      <c r="C262" s="278">
        <v>36.1</v>
      </c>
      <c r="D262" s="279">
        <v>36.166666666666664</v>
      </c>
      <c r="E262" s="279">
        <v>35.93333333333333</v>
      </c>
      <c r="F262" s="279">
        <v>35.766666666666666</v>
      </c>
      <c r="G262" s="279">
        <v>35.533333333333331</v>
      </c>
      <c r="H262" s="279">
        <v>36.333333333333329</v>
      </c>
      <c r="I262" s="279">
        <v>36.566666666666663</v>
      </c>
      <c r="J262" s="279">
        <v>36.733333333333327</v>
      </c>
      <c r="K262" s="277">
        <v>36.4</v>
      </c>
      <c r="L262" s="277">
        <v>36</v>
      </c>
      <c r="M262" s="277">
        <v>0.99775000000000003</v>
      </c>
    </row>
    <row r="263" spans="1:13">
      <c r="A263" s="268">
        <v>253</v>
      </c>
      <c r="B263" s="277" t="s">
        <v>429</v>
      </c>
      <c r="C263" s="278">
        <v>84.7</v>
      </c>
      <c r="D263" s="279">
        <v>84.216666666666669</v>
      </c>
      <c r="E263" s="279">
        <v>82.983333333333334</v>
      </c>
      <c r="F263" s="279">
        <v>81.266666666666666</v>
      </c>
      <c r="G263" s="279">
        <v>80.033333333333331</v>
      </c>
      <c r="H263" s="279">
        <v>85.933333333333337</v>
      </c>
      <c r="I263" s="279">
        <v>87.166666666666686</v>
      </c>
      <c r="J263" s="279">
        <v>88.88333333333334</v>
      </c>
      <c r="K263" s="277">
        <v>85.45</v>
      </c>
      <c r="L263" s="277">
        <v>82.5</v>
      </c>
      <c r="M263" s="277">
        <v>5.3581200000000004</v>
      </c>
    </row>
    <row r="264" spans="1:13">
      <c r="A264" s="268">
        <v>254</v>
      </c>
      <c r="B264" s="277" t="s">
        <v>432</v>
      </c>
      <c r="C264" s="278">
        <v>44.8</v>
      </c>
      <c r="D264" s="279">
        <v>44.4</v>
      </c>
      <c r="E264" s="279">
        <v>43.599999999999994</v>
      </c>
      <c r="F264" s="279">
        <v>42.4</v>
      </c>
      <c r="G264" s="279">
        <v>41.599999999999994</v>
      </c>
      <c r="H264" s="279">
        <v>45.599999999999994</v>
      </c>
      <c r="I264" s="279">
        <v>46.399999999999991</v>
      </c>
      <c r="J264" s="279">
        <v>47.599999999999994</v>
      </c>
      <c r="K264" s="277">
        <v>45.2</v>
      </c>
      <c r="L264" s="277">
        <v>43.2</v>
      </c>
      <c r="M264" s="277">
        <v>5.6268900000000004</v>
      </c>
    </row>
    <row r="265" spans="1:13">
      <c r="A265" s="268">
        <v>255</v>
      </c>
      <c r="B265" s="277" t="s">
        <v>422</v>
      </c>
      <c r="C265" s="278">
        <v>1041</v>
      </c>
      <c r="D265" s="279">
        <v>1029.6666666666667</v>
      </c>
      <c r="E265" s="279">
        <v>1003.3333333333335</v>
      </c>
      <c r="F265" s="279">
        <v>965.66666666666674</v>
      </c>
      <c r="G265" s="279">
        <v>939.33333333333348</v>
      </c>
      <c r="H265" s="279">
        <v>1067.3333333333335</v>
      </c>
      <c r="I265" s="279">
        <v>1093.666666666667</v>
      </c>
      <c r="J265" s="279">
        <v>1131.3333333333335</v>
      </c>
      <c r="K265" s="277">
        <v>1056</v>
      </c>
      <c r="L265" s="277">
        <v>992</v>
      </c>
      <c r="M265" s="277">
        <v>3.7491699999999999</v>
      </c>
    </row>
    <row r="266" spans="1:13">
      <c r="A266" s="268">
        <v>256</v>
      </c>
      <c r="B266" s="277" t="s">
        <v>436</v>
      </c>
      <c r="C266" s="278">
        <v>2196.75</v>
      </c>
      <c r="D266" s="279">
        <v>2202.9166666666665</v>
      </c>
      <c r="E266" s="279">
        <v>2179.833333333333</v>
      </c>
      <c r="F266" s="279">
        <v>2162.9166666666665</v>
      </c>
      <c r="G266" s="279">
        <v>2139.833333333333</v>
      </c>
      <c r="H266" s="279">
        <v>2219.833333333333</v>
      </c>
      <c r="I266" s="279">
        <v>2242.9166666666661</v>
      </c>
      <c r="J266" s="279">
        <v>2259.833333333333</v>
      </c>
      <c r="K266" s="277">
        <v>2226</v>
      </c>
      <c r="L266" s="277">
        <v>2186</v>
      </c>
      <c r="M266" s="277">
        <v>3.5499999999999997E-2</v>
      </c>
    </row>
    <row r="267" spans="1:13">
      <c r="A267" s="268">
        <v>257</v>
      </c>
      <c r="B267" s="277" t="s">
        <v>433</v>
      </c>
      <c r="C267" s="278">
        <v>60.65</v>
      </c>
      <c r="D267" s="279">
        <v>60.133333333333333</v>
      </c>
      <c r="E267" s="279">
        <v>58.516666666666666</v>
      </c>
      <c r="F267" s="279">
        <v>56.383333333333333</v>
      </c>
      <c r="G267" s="279">
        <v>54.766666666666666</v>
      </c>
      <c r="H267" s="279">
        <v>62.266666666666666</v>
      </c>
      <c r="I267" s="279">
        <v>63.883333333333326</v>
      </c>
      <c r="J267" s="279">
        <v>66.016666666666666</v>
      </c>
      <c r="K267" s="277">
        <v>61.75</v>
      </c>
      <c r="L267" s="277">
        <v>58</v>
      </c>
      <c r="M267" s="277">
        <v>11.286659999999999</v>
      </c>
    </row>
    <row r="268" spans="1:13">
      <c r="A268" s="268">
        <v>258</v>
      </c>
      <c r="B268" s="277" t="s">
        <v>129</v>
      </c>
      <c r="C268" s="278">
        <v>190.15</v>
      </c>
      <c r="D268" s="279">
        <v>190.1</v>
      </c>
      <c r="E268" s="279">
        <v>188.29999999999998</v>
      </c>
      <c r="F268" s="279">
        <v>186.45</v>
      </c>
      <c r="G268" s="279">
        <v>184.64999999999998</v>
      </c>
      <c r="H268" s="279">
        <v>191.95</v>
      </c>
      <c r="I268" s="279">
        <v>193.75</v>
      </c>
      <c r="J268" s="279">
        <v>195.6</v>
      </c>
      <c r="K268" s="277">
        <v>191.9</v>
      </c>
      <c r="L268" s="277">
        <v>188.25</v>
      </c>
      <c r="M268" s="277">
        <v>33.239139999999999</v>
      </c>
    </row>
    <row r="269" spans="1:13">
      <c r="A269" s="268">
        <v>259</v>
      </c>
      <c r="B269" s="277" t="s">
        <v>423</v>
      </c>
      <c r="C269" s="278">
        <v>1730.95</v>
      </c>
      <c r="D269" s="279">
        <v>1715</v>
      </c>
      <c r="E269" s="279">
        <v>1690.95</v>
      </c>
      <c r="F269" s="279">
        <v>1650.95</v>
      </c>
      <c r="G269" s="279">
        <v>1626.9</v>
      </c>
      <c r="H269" s="279">
        <v>1755</v>
      </c>
      <c r="I269" s="279">
        <v>1779.0500000000002</v>
      </c>
      <c r="J269" s="279">
        <v>1819.05</v>
      </c>
      <c r="K269" s="277">
        <v>1739.05</v>
      </c>
      <c r="L269" s="277">
        <v>1675</v>
      </c>
      <c r="M269" s="277">
        <v>0.87561</v>
      </c>
    </row>
    <row r="270" spans="1:13">
      <c r="A270" s="268">
        <v>260</v>
      </c>
      <c r="B270" s="277" t="s">
        <v>424</v>
      </c>
      <c r="C270" s="278">
        <v>269.95</v>
      </c>
      <c r="D270" s="279">
        <v>268.5</v>
      </c>
      <c r="E270" s="279">
        <v>265</v>
      </c>
      <c r="F270" s="279">
        <v>260.05</v>
      </c>
      <c r="G270" s="279">
        <v>256.55</v>
      </c>
      <c r="H270" s="279">
        <v>273.45</v>
      </c>
      <c r="I270" s="279">
        <v>276.95</v>
      </c>
      <c r="J270" s="279">
        <v>281.89999999999998</v>
      </c>
      <c r="K270" s="277">
        <v>272</v>
      </c>
      <c r="L270" s="277">
        <v>263.55</v>
      </c>
      <c r="M270" s="277">
        <v>3.2853400000000001</v>
      </c>
    </row>
    <row r="271" spans="1:13">
      <c r="A271" s="268">
        <v>261</v>
      </c>
      <c r="B271" s="277" t="s">
        <v>425</v>
      </c>
      <c r="C271" s="278">
        <v>89</v>
      </c>
      <c r="D271" s="279">
        <v>89.55</v>
      </c>
      <c r="E271" s="279">
        <v>87.199999999999989</v>
      </c>
      <c r="F271" s="279">
        <v>85.399999999999991</v>
      </c>
      <c r="G271" s="279">
        <v>83.049999999999983</v>
      </c>
      <c r="H271" s="279">
        <v>91.35</v>
      </c>
      <c r="I271" s="279">
        <v>93.699999999999989</v>
      </c>
      <c r="J271" s="279">
        <v>95.5</v>
      </c>
      <c r="K271" s="277">
        <v>91.9</v>
      </c>
      <c r="L271" s="277">
        <v>87.75</v>
      </c>
      <c r="M271" s="277">
        <v>10.938549999999999</v>
      </c>
    </row>
    <row r="272" spans="1:13">
      <c r="A272" s="268">
        <v>262</v>
      </c>
      <c r="B272" s="277" t="s">
        <v>426</v>
      </c>
      <c r="C272" s="278">
        <v>56.15</v>
      </c>
      <c r="D272" s="279">
        <v>56.25</v>
      </c>
      <c r="E272" s="279">
        <v>55.6</v>
      </c>
      <c r="F272" s="279">
        <v>55.050000000000004</v>
      </c>
      <c r="G272" s="279">
        <v>54.400000000000006</v>
      </c>
      <c r="H272" s="279">
        <v>56.8</v>
      </c>
      <c r="I272" s="279">
        <v>57.45</v>
      </c>
      <c r="J272" s="279">
        <v>57.999999999999993</v>
      </c>
      <c r="K272" s="277">
        <v>56.9</v>
      </c>
      <c r="L272" s="277">
        <v>55.7</v>
      </c>
      <c r="M272" s="277">
        <v>1.4857899999999999</v>
      </c>
    </row>
    <row r="273" spans="1:13">
      <c r="A273" s="268">
        <v>263</v>
      </c>
      <c r="B273" s="277" t="s">
        <v>427</v>
      </c>
      <c r="C273" s="278">
        <v>78.3</v>
      </c>
      <c r="D273" s="279">
        <v>78.033333333333331</v>
      </c>
      <c r="E273" s="279">
        <v>77.36666666666666</v>
      </c>
      <c r="F273" s="279">
        <v>76.433333333333323</v>
      </c>
      <c r="G273" s="279">
        <v>75.766666666666652</v>
      </c>
      <c r="H273" s="279">
        <v>78.966666666666669</v>
      </c>
      <c r="I273" s="279">
        <v>79.633333333333354</v>
      </c>
      <c r="J273" s="279">
        <v>80.566666666666677</v>
      </c>
      <c r="K273" s="277">
        <v>78.7</v>
      </c>
      <c r="L273" s="277">
        <v>77.099999999999994</v>
      </c>
      <c r="M273" s="277">
        <v>1.97316</v>
      </c>
    </row>
    <row r="274" spans="1:13">
      <c r="A274" s="268">
        <v>264</v>
      </c>
      <c r="B274" s="277" t="s">
        <v>435</v>
      </c>
      <c r="C274" s="278">
        <v>55.05</v>
      </c>
      <c r="D274" s="279">
        <v>54.583333333333336</v>
      </c>
      <c r="E274" s="279">
        <v>50.866666666666674</v>
      </c>
      <c r="F274" s="279">
        <v>46.683333333333337</v>
      </c>
      <c r="G274" s="279">
        <v>42.966666666666676</v>
      </c>
      <c r="H274" s="279">
        <v>58.766666666666673</v>
      </c>
      <c r="I274" s="279">
        <v>62.483333333333327</v>
      </c>
      <c r="J274" s="279">
        <v>66.666666666666671</v>
      </c>
      <c r="K274" s="277">
        <v>58.3</v>
      </c>
      <c r="L274" s="277">
        <v>50.4</v>
      </c>
      <c r="M274" s="277">
        <v>57.995229999999999</v>
      </c>
    </row>
    <row r="275" spans="1:13">
      <c r="A275" s="268">
        <v>265</v>
      </c>
      <c r="B275" s="277" t="s">
        <v>434</v>
      </c>
      <c r="C275" s="278">
        <v>95.7</v>
      </c>
      <c r="D275" s="279">
        <v>95.7</v>
      </c>
      <c r="E275" s="279">
        <v>92</v>
      </c>
      <c r="F275" s="279">
        <v>88.3</v>
      </c>
      <c r="G275" s="279">
        <v>84.6</v>
      </c>
      <c r="H275" s="279">
        <v>99.4</v>
      </c>
      <c r="I275" s="279">
        <v>103.10000000000002</v>
      </c>
      <c r="J275" s="279">
        <v>106.80000000000001</v>
      </c>
      <c r="K275" s="277">
        <v>99.4</v>
      </c>
      <c r="L275" s="277">
        <v>92</v>
      </c>
      <c r="M275" s="277">
        <v>8.8136600000000005</v>
      </c>
    </row>
    <row r="276" spans="1:13">
      <c r="A276" s="268">
        <v>266</v>
      </c>
      <c r="B276" s="277" t="s">
        <v>263</v>
      </c>
      <c r="C276" s="278">
        <v>60.2</v>
      </c>
      <c r="D276" s="279">
        <v>59.283333333333339</v>
      </c>
      <c r="E276" s="279">
        <v>57.616666666666674</v>
      </c>
      <c r="F276" s="279">
        <v>55.033333333333339</v>
      </c>
      <c r="G276" s="279">
        <v>53.366666666666674</v>
      </c>
      <c r="H276" s="279">
        <v>61.866666666666674</v>
      </c>
      <c r="I276" s="279">
        <v>63.533333333333346</v>
      </c>
      <c r="J276" s="279">
        <v>66.116666666666674</v>
      </c>
      <c r="K276" s="277">
        <v>60.95</v>
      </c>
      <c r="L276" s="277">
        <v>56.7</v>
      </c>
      <c r="M276" s="277">
        <v>82.816370000000006</v>
      </c>
    </row>
    <row r="277" spans="1:13">
      <c r="A277" s="268">
        <v>267</v>
      </c>
      <c r="B277" s="277" t="s">
        <v>130</v>
      </c>
      <c r="C277" s="278">
        <v>290.64999999999998</v>
      </c>
      <c r="D277" s="279">
        <v>289.38333333333333</v>
      </c>
      <c r="E277" s="279">
        <v>286.76666666666665</v>
      </c>
      <c r="F277" s="279">
        <v>282.88333333333333</v>
      </c>
      <c r="G277" s="279">
        <v>280.26666666666665</v>
      </c>
      <c r="H277" s="279">
        <v>293.26666666666665</v>
      </c>
      <c r="I277" s="279">
        <v>295.88333333333333</v>
      </c>
      <c r="J277" s="279">
        <v>299.76666666666665</v>
      </c>
      <c r="K277" s="277">
        <v>292</v>
      </c>
      <c r="L277" s="277">
        <v>285.5</v>
      </c>
      <c r="M277" s="277">
        <v>65.25761</v>
      </c>
    </row>
    <row r="278" spans="1:13">
      <c r="A278" s="268">
        <v>268</v>
      </c>
      <c r="B278" s="277" t="s">
        <v>264</v>
      </c>
      <c r="C278" s="278">
        <v>710.1</v>
      </c>
      <c r="D278" s="279">
        <v>704</v>
      </c>
      <c r="E278" s="279">
        <v>692.65</v>
      </c>
      <c r="F278" s="279">
        <v>675.19999999999993</v>
      </c>
      <c r="G278" s="279">
        <v>663.84999999999991</v>
      </c>
      <c r="H278" s="279">
        <v>721.45</v>
      </c>
      <c r="I278" s="279">
        <v>732.8</v>
      </c>
      <c r="J278" s="279">
        <v>750.25000000000011</v>
      </c>
      <c r="K278" s="277">
        <v>715.35</v>
      </c>
      <c r="L278" s="277">
        <v>686.55</v>
      </c>
      <c r="M278" s="277">
        <v>3.2250299999999998</v>
      </c>
    </row>
    <row r="279" spans="1:13">
      <c r="A279" s="268">
        <v>269</v>
      </c>
      <c r="B279" s="277" t="s">
        <v>131</v>
      </c>
      <c r="C279" s="278">
        <v>2315.0500000000002</v>
      </c>
      <c r="D279" s="279">
        <v>2302.4166666666665</v>
      </c>
      <c r="E279" s="279">
        <v>2279.333333333333</v>
      </c>
      <c r="F279" s="279">
        <v>2243.6166666666663</v>
      </c>
      <c r="G279" s="279">
        <v>2220.5333333333328</v>
      </c>
      <c r="H279" s="279">
        <v>2338.1333333333332</v>
      </c>
      <c r="I279" s="279">
        <v>2361.2166666666662</v>
      </c>
      <c r="J279" s="279">
        <v>2396.9333333333334</v>
      </c>
      <c r="K279" s="277">
        <v>2325.5</v>
      </c>
      <c r="L279" s="277">
        <v>2266.6999999999998</v>
      </c>
      <c r="M279" s="277">
        <v>8.0015000000000001</v>
      </c>
    </row>
    <row r="280" spans="1:13">
      <c r="A280" s="268">
        <v>270</v>
      </c>
      <c r="B280" s="277" t="s">
        <v>132</v>
      </c>
      <c r="C280" s="278">
        <v>408.9</v>
      </c>
      <c r="D280" s="279">
        <v>408.5</v>
      </c>
      <c r="E280" s="279">
        <v>404.4</v>
      </c>
      <c r="F280" s="279">
        <v>399.9</v>
      </c>
      <c r="G280" s="279">
        <v>395.79999999999995</v>
      </c>
      <c r="H280" s="279">
        <v>413</v>
      </c>
      <c r="I280" s="279">
        <v>417.1</v>
      </c>
      <c r="J280" s="279">
        <v>421.6</v>
      </c>
      <c r="K280" s="277">
        <v>412.6</v>
      </c>
      <c r="L280" s="277">
        <v>404</v>
      </c>
      <c r="M280" s="277">
        <v>9.4389099999999999</v>
      </c>
    </row>
    <row r="281" spans="1:13">
      <c r="A281" s="268">
        <v>271</v>
      </c>
      <c r="B281" s="277" t="s">
        <v>437</v>
      </c>
      <c r="C281" s="278">
        <v>141.85</v>
      </c>
      <c r="D281" s="279">
        <v>142.06666666666666</v>
      </c>
      <c r="E281" s="279">
        <v>140.98333333333332</v>
      </c>
      <c r="F281" s="279">
        <v>140.11666666666665</v>
      </c>
      <c r="G281" s="279">
        <v>139.0333333333333</v>
      </c>
      <c r="H281" s="279">
        <v>142.93333333333334</v>
      </c>
      <c r="I281" s="279">
        <v>144.01666666666671</v>
      </c>
      <c r="J281" s="279">
        <v>144.88333333333335</v>
      </c>
      <c r="K281" s="277">
        <v>143.15</v>
      </c>
      <c r="L281" s="277">
        <v>141.19999999999999</v>
      </c>
      <c r="M281" s="277">
        <v>0.69594999999999996</v>
      </c>
    </row>
    <row r="282" spans="1:13">
      <c r="A282" s="268">
        <v>272</v>
      </c>
      <c r="B282" s="277" t="s">
        <v>443</v>
      </c>
      <c r="C282" s="278">
        <v>530.79999999999995</v>
      </c>
      <c r="D282" s="279">
        <v>534.08333333333337</v>
      </c>
      <c r="E282" s="279">
        <v>523.4666666666667</v>
      </c>
      <c r="F282" s="279">
        <v>516.13333333333333</v>
      </c>
      <c r="G282" s="279">
        <v>505.51666666666665</v>
      </c>
      <c r="H282" s="279">
        <v>541.41666666666674</v>
      </c>
      <c r="I282" s="279">
        <v>552.0333333333333</v>
      </c>
      <c r="J282" s="279">
        <v>559.36666666666679</v>
      </c>
      <c r="K282" s="277">
        <v>544.70000000000005</v>
      </c>
      <c r="L282" s="277">
        <v>526.75</v>
      </c>
      <c r="M282" s="277">
        <v>5.9945300000000001</v>
      </c>
    </row>
    <row r="283" spans="1:13">
      <c r="A283" s="268">
        <v>273</v>
      </c>
      <c r="B283" s="277" t="s">
        <v>444</v>
      </c>
      <c r="C283" s="278">
        <v>234.8</v>
      </c>
      <c r="D283" s="279">
        <v>233.75</v>
      </c>
      <c r="E283" s="279">
        <v>231.55</v>
      </c>
      <c r="F283" s="279">
        <v>228.3</v>
      </c>
      <c r="G283" s="279">
        <v>226.10000000000002</v>
      </c>
      <c r="H283" s="279">
        <v>237</v>
      </c>
      <c r="I283" s="279">
        <v>239.2</v>
      </c>
      <c r="J283" s="279">
        <v>242.45</v>
      </c>
      <c r="K283" s="277">
        <v>235.95</v>
      </c>
      <c r="L283" s="277">
        <v>230.5</v>
      </c>
      <c r="M283" s="277">
        <v>1.29033</v>
      </c>
    </row>
    <row r="284" spans="1:13">
      <c r="A284" s="268">
        <v>274</v>
      </c>
      <c r="B284" s="277" t="s">
        <v>445</v>
      </c>
      <c r="C284" s="278">
        <v>474.35</v>
      </c>
      <c r="D284" s="279">
        <v>476.48333333333335</v>
      </c>
      <c r="E284" s="279">
        <v>470.11666666666667</v>
      </c>
      <c r="F284" s="279">
        <v>465.88333333333333</v>
      </c>
      <c r="G284" s="279">
        <v>459.51666666666665</v>
      </c>
      <c r="H284" s="279">
        <v>480.7166666666667</v>
      </c>
      <c r="I284" s="279">
        <v>487.08333333333337</v>
      </c>
      <c r="J284" s="279">
        <v>491.31666666666672</v>
      </c>
      <c r="K284" s="277">
        <v>482.85</v>
      </c>
      <c r="L284" s="277">
        <v>472.25</v>
      </c>
      <c r="M284" s="277">
        <v>1.5785400000000001</v>
      </c>
    </row>
    <row r="285" spans="1:13">
      <c r="A285" s="268">
        <v>275</v>
      </c>
      <c r="B285" s="277" t="s">
        <v>447</v>
      </c>
      <c r="C285" s="278">
        <v>29.95</v>
      </c>
      <c r="D285" s="279">
        <v>29.933333333333334</v>
      </c>
      <c r="E285" s="279">
        <v>29.716666666666669</v>
      </c>
      <c r="F285" s="279">
        <v>29.483333333333334</v>
      </c>
      <c r="G285" s="279">
        <v>29.266666666666669</v>
      </c>
      <c r="H285" s="279">
        <v>30.166666666666668</v>
      </c>
      <c r="I285" s="279">
        <v>30.383333333333329</v>
      </c>
      <c r="J285" s="279">
        <v>30.616666666666667</v>
      </c>
      <c r="K285" s="277">
        <v>30.15</v>
      </c>
      <c r="L285" s="277">
        <v>29.7</v>
      </c>
      <c r="M285" s="277">
        <v>17.733519999999999</v>
      </c>
    </row>
    <row r="286" spans="1:13">
      <c r="A286" s="268">
        <v>276</v>
      </c>
      <c r="B286" s="277" t="s">
        <v>449</v>
      </c>
      <c r="C286" s="278">
        <v>327.3</v>
      </c>
      <c r="D286" s="279">
        <v>330.8</v>
      </c>
      <c r="E286" s="279">
        <v>321.60000000000002</v>
      </c>
      <c r="F286" s="279">
        <v>315.90000000000003</v>
      </c>
      <c r="G286" s="279">
        <v>306.70000000000005</v>
      </c>
      <c r="H286" s="279">
        <v>336.5</v>
      </c>
      <c r="I286" s="279">
        <v>345.69999999999993</v>
      </c>
      <c r="J286" s="279">
        <v>351.4</v>
      </c>
      <c r="K286" s="277">
        <v>340</v>
      </c>
      <c r="L286" s="277">
        <v>325.10000000000002</v>
      </c>
      <c r="M286" s="277">
        <v>4.6360900000000003</v>
      </c>
    </row>
    <row r="287" spans="1:13">
      <c r="A287" s="268">
        <v>277</v>
      </c>
      <c r="B287" s="277" t="s">
        <v>439</v>
      </c>
      <c r="C287" s="278">
        <v>345.75</v>
      </c>
      <c r="D287" s="279">
        <v>343.23333333333335</v>
      </c>
      <c r="E287" s="279">
        <v>338.51666666666671</v>
      </c>
      <c r="F287" s="279">
        <v>331.28333333333336</v>
      </c>
      <c r="G287" s="279">
        <v>326.56666666666672</v>
      </c>
      <c r="H287" s="279">
        <v>350.4666666666667</v>
      </c>
      <c r="I287" s="279">
        <v>355.18333333333339</v>
      </c>
      <c r="J287" s="279">
        <v>362.41666666666669</v>
      </c>
      <c r="K287" s="277">
        <v>347.95</v>
      </c>
      <c r="L287" s="277">
        <v>336</v>
      </c>
      <c r="M287" s="277">
        <v>2.2709000000000001</v>
      </c>
    </row>
    <row r="288" spans="1:13">
      <c r="A288" s="268">
        <v>278</v>
      </c>
      <c r="B288" s="277" t="s">
        <v>440</v>
      </c>
      <c r="C288" s="278">
        <v>248.65</v>
      </c>
      <c r="D288" s="279">
        <v>251.16666666666666</v>
      </c>
      <c r="E288" s="279">
        <v>245.08333333333331</v>
      </c>
      <c r="F288" s="279">
        <v>241.51666666666665</v>
      </c>
      <c r="G288" s="279">
        <v>235.43333333333331</v>
      </c>
      <c r="H288" s="279">
        <v>254.73333333333332</v>
      </c>
      <c r="I288" s="279">
        <v>260.81666666666661</v>
      </c>
      <c r="J288" s="279">
        <v>264.38333333333333</v>
      </c>
      <c r="K288" s="277">
        <v>257.25</v>
      </c>
      <c r="L288" s="277">
        <v>247.6</v>
      </c>
      <c r="M288" s="277">
        <v>0.49437999999999999</v>
      </c>
    </row>
    <row r="289" spans="1:13">
      <c r="A289" s="268">
        <v>279</v>
      </c>
      <c r="B289" s="277" t="s">
        <v>451</v>
      </c>
      <c r="C289" s="278">
        <v>169.15</v>
      </c>
      <c r="D289" s="279">
        <v>168.26666666666668</v>
      </c>
      <c r="E289" s="279">
        <v>164.68333333333337</v>
      </c>
      <c r="F289" s="279">
        <v>160.2166666666667</v>
      </c>
      <c r="G289" s="279">
        <v>156.63333333333338</v>
      </c>
      <c r="H289" s="279">
        <v>172.73333333333335</v>
      </c>
      <c r="I289" s="279">
        <v>176.31666666666666</v>
      </c>
      <c r="J289" s="279">
        <v>180.78333333333333</v>
      </c>
      <c r="K289" s="277">
        <v>171.85</v>
      </c>
      <c r="L289" s="277">
        <v>163.80000000000001</v>
      </c>
      <c r="M289" s="277">
        <v>0.64849999999999997</v>
      </c>
    </row>
    <row r="290" spans="1:13">
      <c r="A290" s="268">
        <v>280</v>
      </c>
      <c r="B290" s="277" t="s">
        <v>133</v>
      </c>
      <c r="C290" s="278">
        <v>1353.35</v>
      </c>
      <c r="D290" s="279">
        <v>1345.1666666666667</v>
      </c>
      <c r="E290" s="279">
        <v>1332.3333333333335</v>
      </c>
      <c r="F290" s="279">
        <v>1311.3166666666668</v>
      </c>
      <c r="G290" s="279">
        <v>1298.4833333333336</v>
      </c>
      <c r="H290" s="279">
        <v>1366.1833333333334</v>
      </c>
      <c r="I290" s="279">
        <v>1379.0166666666669</v>
      </c>
      <c r="J290" s="279">
        <v>1400.0333333333333</v>
      </c>
      <c r="K290" s="277">
        <v>1358</v>
      </c>
      <c r="L290" s="277">
        <v>1324.15</v>
      </c>
      <c r="M290" s="277">
        <v>33.584719999999997</v>
      </c>
    </row>
    <row r="291" spans="1:13">
      <c r="A291" s="268">
        <v>281</v>
      </c>
      <c r="B291" s="277" t="s">
        <v>441</v>
      </c>
      <c r="C291" s="278">
        <v>116.25</v>
      </c>
      <c r="D291" s="279">
        <v>117.05</v>
      </c>
      <c r="E291" s="279">
        <v>114.14999999999999</v>
      </c>
      <c r="F291" s="279">
        <v>112.05</v>
      </c>
      <c r="G291" s="279">
        <v>109.14999999999999</v>
      </c>
      <c r="H291" s="279">
        <v>119.14999999999999</v>
      </c>
      <c r="I291" s="279">
        <v>122.05</v>
      </c>
      <c r="J291" s="279">
        <v>124.14999999999999</v>
      </c>
      <c r="K291" s="277">
        <v>119.95</v>
      </c>
      <c r="L291" s="277">
        <v>114.95</v>
      </c>
      <c r="M291" s="277">
        <v>5.93649</v>
      </c>
    </row>
    <row r="292" spans="1:13">
      <c r="A292" s="268">
        <v>282</v>
      </c>
      <c r="B292" s="277" t="s">
        <v>438</v>
      </c>
      <c r="C292" s="278">
        <v>663.95</v>
      </c>
      <c r="D292" s="279">
        <v>665.15</v>
      </c>
      <c r="E292" s="279">
        <v>655.4</v>
      </c>
      <c r="F292" s="279">
        <v>646.85</v>
      </c>
      <c r="G292" s="279">
        <v>637.1</v>
      </c>
      <c r="H292" s="279">
        <v>673.69999999999993</v>
      </c>
      <c r="I292" s="279">
        <v>683.44999999999993</v>
      </c>
      <c r="J292" s="279">
        <v>691.99999999999989</v>
      </c>
      <c r="K292" s="277">
        <v>674.9</v>
      </c>
      <c r="L292" s="277">
        <v>656.6</v>
      </c>
      <c r="M292" s="277">
        <v>0.13331999999999999</v>
      </c>
    </row>
    <row r="293" spans="1:13">
      <c r="A293" s="268">
        <v>283</v>
      </c>
      <c r="B293" s="277" t="s">
        <v>442</v>
      </c>
      <c r="C293" s="278">
        <v>266.14999999999998</v>
      </c>
      <c r="D293" s="279">
        <v>266.45</v>
      </c>
      <c r="E293" s="279">
        <v>262.7</v>
      </c>
      <c r="F293" s="279">
        <v>259.25</v>
      </c>
      <c r="G293" s="279">
        <v>255.5</v>
      </c>
      <c r="H293" s="279">
        <v>269.89999999999998</v>
      </c>
      <c r="I293" s="279">
        <v>273.64999999999998</v>
      </c>
      <c r="J293" s="279">
        <v>277.09999999999997</v>
      </c>
      <c r="K293" s="277">
        <v>270.2</v>
      </c>
      <c r="L293" s="277">
        <v>263</v>
      </c>
      <c r="M293" s="277">
        <v>1.0059</v>
      </c>
    </row>
    <row r="294" spans="1:13">
      <c r="A294" s="268">
        <v>284</v>
      </c>
      <c r="B294" s="277" t="s">
        <v>1830</v>
      </c>
      <c r="C294" s="278">
        <v>465.55</v>
      </c>
      <c r="D294" s="279">
        <v>467.55</v>
      </c>
      <c r="E294" s="279">
        <v>461.1</v>
      </c>
      <c r="F294" s="279">
        <v>456.65000000000003</v>
      </c>
      <c r="G294" s="279">
        <v>450.20000000000005</v>
      </c>
      <c r="H294" s="279">
        <v>472</v>
      </c>
      <c r="I294" s="279">
        <v>478.44999999999993</v>
      </c>
      <c r="J294" s="279">
        <v>482.9</v>
      </c>
      <c r="K294" s="277">
        <v>474</v>
      </c>
      <c r="L294" s="277">
        <v>463.1</v>
      </c>
      <c r="M294" s="277">
        <v>0.13428000000000001</v>
      </c>
    </row>
    <row r="295" spans="1:13">
      <c r="A295" s="268">
        <v>285</v>
      </c>
      <c r="B295" s="277" t="s">
        <v>448</v>
      </c>
      <c r="C295" s="278">
        <v>524.79999999999995</v>
      </c>
      <c r="D295" s="279">
        <v>524.01666666666677</v>
      </c>
      <c r="E295" s="279">
        <v>518.68333333333351</v>
      </c>
      <c r="F295" s="279">
        <v>512.56666666666672</v>
      </c>
      <c r="G295" s="279">
        <v>507.23333333333346</v>
      </c>
      <c r="H295" s="279">
        <v>530.13333333333355</v>
      </c>
      <c r="I295" s="279">
        <v>535.46666666666681</v>
      </c>
      <c r="J295" s="279">
        <v>541.5833333333336</v>
      </c>
      <c r="K295" s="277">
        <v>529.35</v>
      </c>
      <c r="L295" s="277">
        <v>517.9</v>
      </c>
      <c r="M295" s="277">
        <v>1.41255</v>
      </c>
    </row>
    <row r="296" spans="1:13">
      <c r="A296" s="268">
        <v>286</v>
      </c>
      <c r="B296" s="277" t="s">
        <v>446</v>
      </c>
      <c r="C296" s="278">
        <v>43.75</v>
      </c>
      <c r="D296" s="279">
        <v>43.816666666666663</v>
      </c>
      <c r="E296" s="279">
        <v>43.083333333333329</v>
      </c>
      <c r="F296" s="279">
        <v>42.416666666666664</v>
      </c>
      <c r="G296" s="279">
        <v>41.68333333333333</v>
      </c>
      <c r="H296" s="279">
        <v>44.483333333333327</v>
      </c>
      <c r="I296" s="279">
        <v>45.216666666666661</v>
      </c>
      <c r="J296" s="279">
        <v>45.883333333333326</v>
      </c>
      <c r="K296" s="277">
        <v>44.55</v>
      </c>
      <c r="L296" s="277">
        <v>43.15</v>
      </c>
      <c r="M296" s="277">
        <v>83.840590000000006</v>
      </c>
    </row>
    <row r="297" spans="1:13">
      <c r="A297" s="268">
        <v>287</v>
      </c>
      <c r="B297" s="277" t="s">
        <v>134</v>
      </c>
      <c r="C297" s="278">
        <v>62.8</v>
      </c>
      <c r="D297" s="279">
        <v>61.916666666666664</v>
      </c>
      <c r="E297" s="279">
        <v>60.833333333333329</v>
      </c>
      <c r="F297" s="279">
        <v>58.866666666666667</v>
      </c>
      <c r="G297" s="279">
        <v>57.783333333333331</v>
      </c>
      <c r="H297" s="279">
        <v>63.883333333333326</v>
      </c>
      <c r="I297" s="279">
        <v>64.966666666666654</v>
      </c>
      <c r="J297" s="279">
        <v>66.933333333333323</v>
      </c>
      <c r="K297" s="277">
        <v>63</v>
      </c>
      <c r="L297" s="277">
        <v>59.95</v>
      </c>
      <c r="M297" s="277">
        <v>94.683149999999998</v>
      </c>
    </row>
    <row r="298" spans="1:13">
      <c r="A298" s="268">
        <v>288</v>
      </c>
      <c r="B298" s="277" t="s">
        <v>358</v>
      </c>
      <c r="C298" s="278">
        <v>2057.5</v>
      </c>
      <c r="D298" s="279">
        <v>2081.5499999999997</v>
      </c>
      <c r="E298" s="279">
        <v>2021.9499999999994</v>
      </c>
      <c r="F298" s="279">
        <v>1986.3999999999996</v>
      </c>
      <c r="G298" s="279">
        <v>1926.7999999999993</v>
      </c>
      <c r="H298" s="279">
        <v>2117.0999999999995</v>
      </c>
      <c r="I298" s="279">
        <v>2176.6999999999998</v>
      </c>
      <c r="J298" s="279">
        <v>2212.2499999999995</v>
      </c>
      <c r="K298" s="277">
        <v>2141.15</v>
      </c>
      <c r="L298" s="277">
        <v>2046</v>
      </c>
      <c r="M298" s="277">
        <v>1.8317600000000001</v>
      </c>
    </row>
    <row r="299" spans="1:13">
      <c r="A299" s="268">
        <v>289</v>
      </c>
      <c r="B299" s="277" t="s">
        <v>1841</v>
      </c>
      <c r="C299" s="278">
        <v>212.95</v>
      </c>
      <c r="D299" s="279">
        <v>212.9</v>
      </c>
      <c r="E299" s="279">
        <v>209.5</v>
      </c>
      <c r="F299" s="279">
        <v>206.04999999999998</v>
      </c>
      <c r="G299" s="279">
        <v>202.64999999999998</v>
      </c>
      <c r="H299" s="279">
        <v>216.35000000000002</v>
      </c>
      <c r="I299" s="279">
        <v>219.75000000000006</v>
      </c>
      <c r="J299" s="279">
        <v>223.20000000000005</v>
      </c>
      <c r="K299" s="277">
        <v>216.3</v>
      </c>
      <c r="L299" s="277">
        <v>209.45</v>
      </c>
      <c r="M299" s="277">
        <v>0.35966999999999999</v>
      </c>
    </row>
    <row r="300" spans="1:13">
      <c r="A300" s="268">
        <v>290</v>
      </c>
      <c r="B300" s="277" t="s">
        <v>454</v>
      </c>
      <c r="C300" s="278">
        <v>325.45</v>
      </c>
      <c r="D300" s="279">
        <v>323.41666666666669</v>
      </c>
      <c r="E300" s="279">
        <v>319.03333333333336</v>
      </c>
      <c r="F300" s="279">
        <v>312.61666666666667</v>
      </c>
      <c r="G300" s="279">
        <v>308.23333333333335</v>
      </c>
      <c r="H300" s="279">
        <v>329.83333333333337</v>
      </c>
      <c r="I300" s="279">
        <v>334.2166666666667</v>
      </c>
      <c r="J300" s="279">
        <v>340.63333333333338</v>
      </c>
      <c r="K300" s="277">
        <v>327.8</v>
      </c>
      <c r="L300" s="277">
        <v>317</v>
      </c>
      <c r="M300" s="277">
        <v>35.212670000000003</v>
      </c>
    </row>
    <row r="301" spans="1:13">
      <c r="A301" s="268">
        <v>291</v>
      </c>
      <c r="B301" s="277" t="s">
        <v>452</v>
      </c>
      <c r="C301" s="278">
        <v>3915.1</v>
      </c>
      <c r="D301" s="279">
        <v>3911.7000000000003</v>
      </c>
      <c r="E301" s="279">
        <v>3878.4000000000005</v>
      </c>
      <c r="F301" s="279">
        <v>3841.7000000000003</v>
      </c>
      <c r="G301" s="279">
        <v>3808.4000000000005</v>
      </c>
      <c r="H301" s="279">
        <v>3948.4000000000005</v>
      </c>
      <c r="I301" s="279">
        <v>3981.7000000000007</v>
      </c>
      <c r="J301" s="279">
        <v>4018.4000000000005</v>
      </c>
      <c r="K301" s="277">
        <v>3945</v>
      </c>
      <c r="L301" s="277">
        <v>3875</v>
      </c>
      <c r="M301" s="277">
        <v>0.11404</v>
      </c>
    </row>
    <row r="302" spans="1:13">
      <c r="A302" s="268">
        <v>292</v>
      </c>
      <c r="B302" s="277" t="s">
        <v>455</v>
      </c>
      <c r="C302" s="278">
        <v>28.45</v>
      </c>
      <c r="D302" s="279">
        <v>27.8</v>
      </c>
      <c r="E302" s="279">
        <v>26.900000000000002</v>
      </c>
      <c r="F302" s="279">
        <v>25.35</v>
      </c>
      <c r="G302" s="279">
        <v>24.450000000000003</v>
      </c>
      <c r="H302" s="279">
        <v>29.35</v>
      </c>
      <c r="I302" s="279">
        <v>30.25</v>
      </c>
      <c r="J302" s="279">
        <v>31.8</v>
      </c>
      <c r="K302" s="277">
        <v>28.7</v>
      </c>
      <c r="L302" s="277">
        <v>26.25</v>
      </c>
      <c r="M302" s="277">
        <v>14.329470000000001</v>
      </c>
    </row>
    <row r="303" spans="1:13">
      <c r="A303" s="268">
        <v>293</v>
      </c>
      <c r="B303" s="277" t="s">
        <v>135</v>
      </c>
      <c r="C303" s="278">
        <v>286.45</v>
      </c>
      <c r="D303" s="279">
        <v>284.88333333333338</v>
      </c>
      <c r="E303" s="279">
        <v>281.76666666666677</v>
      </c>
      <c r="F303" s="279">
        <v>277.08333333333337</v>
      </c>
      <c r="G303" s="279">
        <v>273.96666666666675</v>
      </c>
      <c r="H303" s="279">
        <v>289.56666666666678</v>
      </c>
      <c r="I303" s="279">
        <v>292.68333333333345</v>
      </c>
      <c r="J303" s="279">
        <v>297.36666666666679</v>
      </c>
      <c r="K303" s="277">
        <v>288</v>
      </c>
      <c r="L303" s="277">
        <v>280.2</v>
      </c>
      <c r="M303" s="277">
        <v>52.582039999999999</v>
      </c>
    </row>
    <row r="304" spans="1:13">
      <c r="A304" s="268">
        <v>294</v>
      </c>
      <c r="B304" s="277" t="s">
        <v>456</v>
      </c>
      <c r="C304" s="278">
        <v>780.95</v>
      </c>
      <c r="D304" s="279">
        <v>782.33333333333337</v>
      </c>
      <c r="E304" s="279">
        <v>774.36666666666679</v>
      </c>
      <c r="F304" s="279">
        <v>767.78333333333342</v>
      </c>
      <c r="G304" s="279">
        <v>759.81666666666683</v>
      </c>
      <c r="H304" s="279">
        <v>788.91666666666674</v>
      </c>
      <c r="I304" s="279">
        <v>796.88333333333321</v>
      </c>
      <c r="J304" s="279">
        <v>803.4666666666667</v>
      </c>
      <c r="K304" s="277">
        <v>790.3</v>
      </c>
      <c r="L304" s="277">
        <v>775.75</v>
      </c>
      <c r="M304" s="277">
        <v>0.39433000000000001</v>
      </c>
    </row>
    <row r="305" spans="1:13">
      <c r="A305" s="268">
        <v>295</v>
      </c>
      <c r="B305" s="277" t="s">
        <v>136</v>
      </c>
      <c r="C305" s="278">
        <v>915.2</v>
      </c>
      <c r="D305" s="279">
        <v>906.4666666666667</v>
      </c>
      <c r="E305" s="279">
        <v>895.93333333333339</v>
      </c>
      <c r="F305" s="279">
        <v>876.66666666666674</v>
      </c>
      <c r="G305" s="279">
        <v>866.13333333333344</v>
      </c>
      <c r="H305" s="279">
        <v>925.73333333333335</v>
      </c>
      <c r="I305" s="279">
        <v>936.26666666666665</v>
      </c>
      <c r="J305" s="279">
        <v>955.5333333333333</v>
      </c>
      <c r="K305" s="277">
        <v>917</v>
      </c>
      <c r="L305" s="277">
        <v>887.2</v>
      </c>
      <c r="M305" s="277">
        <v>52.8705</v>
      </c>
    </row>
    <row r="306" spans="1:13">
      <c r="A306" s="268">
        <v>296</v>
      </c>
      <c r="B306" s="277" t="s">
        <v>266</v>
      </c>
      <c r="C306" s="278">
        <v>3330.55</v>
      </c>
      <c r="D306" s="279">
        <v>3358.4166666666665</v>
      </c>
      <c r="E306" s="279">
        <v>3222.1333333333332</v>
      </c>
      <c r="F306" s="279">
        <v>3113.7166666666667</v>
      </c>
      <c r="G306" s="279">
        <v>2977.4333333333334</v>
      </c>
      <c r="H306" s="279">
        <v>3466.833333333333</v>
      </c>
      <c r="I306" s="279">
        <v>3603.1166666666668</v>
      </c>
      <c r="J306" s="279">
        <v>3711.5333333333328</v>
      </c>
      <c r="K306" s="277">
        <v>3494.7</v>
      </c>
      <c r="L306" s="277">
        <v>3250</v>
      </c>
      <c r="M306" s="277">
        <v>16.148479999999999</v>
      </c>
    </row>
    <row r="307" spans="1:13">
      <c r="A307" s="268">
        <v>297</v>
      </c>
      <c r="B307" s="277" t="s">
        <v>265</v>
      </c>
      <c r="C307" s="278">
        <v>1792.95</v>
      </c>
      <c r="D307" s="279">
        <v>1800.7333333333333</v>
      </c>
      <c r="E307" s="279">
        <v>1743.2166666666667</v>
      </c>
      <c r="F307" s="279">
        <v>1693.4833333333333</v>
      </c>
      <c r="G307" s="279">
        <v>1635.9666666666667</v>
      </c>
      <c r="H307" s="279">
        <v>1850.4666666666667</v>
      </c>
      <c r="I307" s="279">
        <v>1907.9833333333336</v>
      </c>
      <c r="J307" s="279">
        <v>1957.7166666666667</v>
      </c>
      <c r="K307" s="277">
        <v>1858.25</v>
      </c>
      <c r="L307" s="277">
        <v>1751</v>
      </c>
      <c r="M307" s="277">
        <v>9.0238300000000002</v>
      </c>
    </row>
    <row r="308" spans="1:13">
      <c r="A308" s="268">
        <v>298</v>
      </c>
      <c r="B308" s="277" t="s">
        <v>137</v>
      </c>
      <c r="C308" s="278">
        <v>1036.2</v>
      </c>
      <c r="D308" s="279">
        <v>1040.0666666666666</v>
      </c>
      <c r="E308" s="279">
        <v>1018.6833333333332</v>
      </c>
      <c r="F308" s="279">
        <v>1001.1666666666665</v>
      </c>
      <c r="G308" s="279">
        <v>979.78333333333308</v>
      </c>
      <c r="H308" s="279">
        <v>1057.5833333333333</v>
      </c>
      <c r="I308" s="279">
        <v>1078.9666666666665</v>
      </c>
      <c r="J308" s="279">
        <v>1096.4833333333333</v>
      </c>
      <c r="K308" s="277">
        <v>1061.45</v>
      </c>
      <c r="L308" s="277">
        <v>1022.55</v>
      </c>
      <c r="M308" s="277">
        <v>34.91057</v>
      </c>
    </row>
    <row r="309" spans="1:13">
      <c r="A309" s="268">
        <v>299</v>
      </c>
      <c r="B309" s="277" t="s">
        <v>457</v>
      </c>
      <c r="C309" s="278">
        <v>1461.2</v>
      </c>
      <c r="D309" s="279">
        <v>1453.3999999999999</v>
      </c>
      <c r="E309" s="279">
        <v>1436.7999999999997</v>
      </c>
      <c r="F309" s="279">
        <v>1412.3999999999999</v>
      </c>
      <c r="G309" s="279">
        <v>1395.7999999999997</v>
      </c>
      <c r="H309" s="279">
        <v>1477.7999999999997</v>
      </c>
      <c r="I309" s="279">
        <v>1494.3999999999996</v>
      </c>
      <c r="J309" s="279">
        <v>1518.7999999999997</v>
      </c>
      <c r="K309" s="277">
        <v>1470</v>
      </c>
      <c r="L309" s="277">
        <v>1429</v>
      </c>
      <c r="M309" s="277">
        <v>1.2988599999999999</v>
      </c>
    </row>
    <row r="310" spans="1:13">
      <c r="A310" s="268">
        <v>300</v>
      </c>
      <c r="B310" s="277" t="s">
        <v>138</v>
      </c>
      <c r="C310" s="278">
        <v>623.85</v>
      </c>
      <c r="D310" s="279">
        <v>622.65</v>
      </c>
      <c r="E310" s="279">
        <v>617.5</v>
      </c>
      <c r="F310" s="279">
        <v>611.15</v>
      </c>
      <c r="G310" s="279">
        <v>606</v>
      </c>
      <c r="H310" s="279">
        <v>629</v>
      </c>
      <c r="I310" s="279">
        <v>634.14999999999986</v>
      </c>
      <c r="J310" s="279">
        <v>640.5</v>
      </c>
      <c r="K310" s="277">
        <v>627.79999999999995</v>
      </c>
      <c r="L310" s="277">
        <v>616.29999999999995</v>
      </c>
      <c r="M310" s="277">
        <v>27.769839999999999</v>
      </c>
    </row>
    <row r="311" spans="1:13">
      <c r="A311" s="268">
        <v>301</v>
      </c>
      <c r="B311" s="277" t="s">
        <v>139</v>
      </c>
      <c r="C311" s="278">
        <v>129.55000000000001</v>
      </c>
      <c r="D311" s="279">
        <v>127.76666666666667</v>
      </c>
      <c r="E311" s="279">
        <v>125.53333333333333</v>
      </c>
      <c r="F311" s="279">
        <v>121.51666666666667</v>
      </c>
      <c r="G311" s="279">
        <v>119.28333333333333</v>
      </c>
      <c r="H311" s="279">
        <v>131.78333333333333</v>
      </c>
      <c r="I311" s="279">
        <v>134.01666666666665</v>
      </c>
      <c r="J311" s="279">
        <v>138.03333333333333</v>
      </c>
      <c r="K311" s="277">
        <v>130</v>
      </c>
      <c r="L311" s="277">
        <v>123.75</v>
      </c>
      <c r="M311" s="277">
        <v>64.231960000000001</v>
      </c>
    </row>
    <row r="312" spans="1:13">
      <c r="A312" s="268">
        <v>302</v>
      </c>
      <c r="B312" s="277" t="s">
        <v>319</v>
      </c>
      <c r="C312" s="278">
        <v>11.15</v>
      </c>
      <c r="D312" s="279">
        <v>11.066666666666668</v>
      </c>
      <c r="E312" s="279">
        <v>10.883333333333336</v>
      </c>
      <c r="F312" s="279">
        <v>10.616666666666669</v>
      </c>
      <c r="G312" s="279">
        <v>10.433333333333337</v>
      </c>
      <c r="H312" s="279">
        <v>11.333333333333336</v>
      </c>
      <c r="I312" s="279">
        <v>11.516666666666669</v>
      </c>
      <c r="J312" s="279">
        <v>11.783333333333335</v>
      </c>
      <c r="K312" s="277">
        <v>11.25</v>
      </c>
      <c r="L312" s="277">
        <v>10.8</v>
      </c>
      <c r="M312" s="277">
        <v>5.36341</v>
      </c>
    </row>
    <row r="313" spans="1:13">
      <c r="A313" s="268">
        <v>303</v>
      </c>
      <c r="B313" s="277" t="s">
        <v>464</v>
      </c>
      <c r="C313" s="278">
        <v>136.65</v>
      </c>
      <c r="D313" s="279">
        <v>136.76666666666668</v>
      </c>
      <c r="E313" s="279">
        <v>133.73333333333335</v>
      </c>
      <c r="F313" s="279">
        <v>130.81666666666666</v>
      </c>
      <c r="G313" s="279">
        <v>127.78333333333333</v>
      </c>
      <c r="H313" s="279">
        <v>139.68333333333337</v>
      </c>
      <c r="I313" s="279">
        <v>142.71666666666673</v>
      </c>
      <c r="J313" s="279">
        <v>145.63333333333338</v>
      </c>
      <c r="K313" s="277">
        <v>139.80000000000001</v>
      </c>
      <c r="L313" s="277">
        <v>133.85</v>
      </c>
      <c r="M313" s="277">
        <v>1.6833400000000001</v>
      </c>
    </row>
    <row r="314" spans="1:13">
      <c r="A314" s="268">
        <v>304</v>
      </c>
      <c r="B314" s="277" t="s">
        <v>466</v>
      </c>
      <c r="C314" s="278">
        <v>338.65</v>
      </c>
      <c r="D314" s="279">
        <v>336.63333333333333</v>
      </c>
      <c r="E314" s="279">
        <v>333.26666666666665</v>
      </c>
      <c r="F314" s="279">
        <v>327.88333333333333</v>
      </c>
      <c r="G314" s="279">
        <v>324.51666666666665</v>
      </c>
      <c r="H314" s="279">
        <v>342.01666666666665</v>
      </c>
      <c r="I314" s="279">
        <v>345.38333333333333</v>
      </c>
      <c r="J314" s="279">
        <v>350.76666666666665</v>
      </c>
      <c r="K314" s="277">
        <v>340</v>
      </c>
      <c r="L314" s="277">
        <v>331.25</v>
      </c>
      <c r="M314" s="277">
        <v>0.12853000000000001</v>
      </c>
    </row>
    <row r="315" spans="1:13">
      <c r="A315" s="268">
        <v>305</v>
      </c>
      <c r="B315" s="277" t="s">
        <v>462</v>
      </c>
      <c r="C315" s="278">
        <v>2889.45</v>
      </c>
      <c r="D315" s="279">
        <v>2877.15</v>
      </c>
      <c r="E315" s="279">
        <v>2844.3</v>
      </c>
      <c r="F315" s="279">
        <v>2799.15</v>
      </c>
      <c r="G315" s="279">
        <v>2766.3</v>
      </c>
      <c r="H315" s="279">
        <v>2922.3</v>
      </c>
      <c r="I315" s="279">
        <v>2955.1499999999996</v>
      </c>
      <c r="J315" s="279">
        <v>3000.3</v>
      </c>
      <c r="K315" s="277">
        <v>2910</v>
      </c>
      <c r="L315" s="277">
        <v>2832</v>
      </c>
      <c r="M315" s="277">
        <v>3.04E-2</v>
      </c>
    </row>
    <row r="316" spans="1:13">
      <c r="A316" s="268">
        <v>306</v>
      </c>
      <c r="B316" s="277" t="s">
        <v>463</v>
      </c>
      <c r="C316" s="278">
        <v>215.2</v>
      </c>
      <c r="D316" s="279">
        <v>215.28333333333333</v>
      </c>
      <c r="E316" s="279">
        <v>214.76666666666665</v>
      </c>
      <c r="F316" s="279">
        <v>214.33333333333331</v>
      </c>
      <c r="G316" s="279">
        <v>213.81666666666663</v>
      </c>
      <c r="H316" s="279">
        <v>215.71666666666667</v>
      </c>
      <c r="I316" s="279">
        <v>216.23333333333338</v>
      </c>
      <c r="J316" s="279">
        <v>216.66666666666669</v>
      </c>
      <c r="K316" s="277">
        <v>215.8</v>
      </c>
      <c r="L316" s="277">
        <v>214.85</v>
      </c>
      <c r="M316" s="277">
        <v>0.16711000000000001</v>
      </c>
    </row>
    <row r="317" spans="1:13">
      <c r="A317" s="268">
        <v>307</v>
      </c>
      <c r="B317" s="277" t="s">
        <v>140</v>
      </c>
      <c r="C317" s="278">
        <v>166.5</v>
      </c>
      <c r="D317" s="279">
        <v>164.96666666666667</v>
      </c>
      <c r="E317" s="279">
        <v>162.78333333333333</v>
      </c>
      <c r="F317" s="279">
        <v>159.06666666666666</v>
      </c>
      <c r="G317" s="279">
        <v>156.88333333333333</v>
      </c>
      <c r="H317" s="279">
        <v>168.68333333333334</v>
      </c>
      <c r="I317" s="279">
        <v>170.86666666666667</v>
      </c>
      <c r="J317" s="279">
        <v>174.58333333333334</v>
      </c>
      <c r="K317" s="277">
        <v>167.15</v>
      </c>
      <c r="L317" s="277">
        <v>161.25</v>
      </c>
      <c r="M317" s="277">
        <v>47.447220000000002</v>
      </c>
    </row>
    <row r="318" spans="1:13">
      <c r="A318" s="268">
        <v>308</v>
      </c>
      <c r="B318" s="277" t="s">
        <v>141</v>
      </c>
      <c r="C318" s="278">
        <v>361.6</v>
      </c>
      <c r="D318" s="279">
        <v>363.8</v>
      </c>
      <c r="E318" s="279">
        <v>358.40000000000003</v>
      </c>
      <c r="F318" s="279">
        <v>355.20000000000005</v>
      </c>
      <c r="G318" s="279">
        <v>349.80000000000007</v>
      </c>
      <c r="H318" s="279">
        <v>367</v>
      </c>
      <c r="I318" s="279">
        <v>372.4</v>
      </c>
      <c r="J318" s="279">
        <v>375.59999999999997</v>
      </c>
      <c r="K318" s="277">
        <v>369.2</v>
      </c>
      <c r="L318" s="277">
        <v>360.6</v>
      </c>
      <c r="M318" s="277">
        <v>31.68646</v>
      </c>
    </row>
    <row r="319" spans="1:13">
      <c r="A319" s="268">
        <v>309</v>
      </c>
      <c r="B319" s="277" t="s">
        <v>142</v>
      </c>
      <c r="C319" s="278">
        <v>7002.35</v>
      </c>
      <c r="D319" s="279">
        <v>7001.5999999999995</v>
      </c>
      <c r="E319" s="279">
        <v>6928.1999999999989</v>
      </c>
      <c r="F319" s="279">
        <v>6854.0499999999993</v>
      </c>
      <c r="G319" s="279">
        <v>6780.6499999999987</v>
      </c>
      <c r="H319" s="279">
        <v>7075.7499999999991</v>
      </c>
      <c r="I319" s="279">
        <v>7149.1499999999987</v>
      </c>
      <c r="J319" s="279">
        <v>7223.2999999999993</v>
      </c>
      <c r="K319" s="277">
        <v>7075</v>
      </c>
      <c r="L319" s="277">
        <v>6927.45</v>
      </c>
      <c r="M319" s="277">
        <v>7.7963399999999998</v>
      </c>
    </row>
    <row r="320" spans="1:13">
      <c r="A320" s="268">
        <v>310</v>
      </c>
      <c r="B320" s="277" t="s">
        <v>458</v>
      </c>
      <c r="C320" s="278">
        <v>811.2</v>
      </c>
      <c r="D320" s="279">
        <v>814.43333333333339</v>
      </c>
      <c r="E320" s="279">
        <v>798.86666666666679</v>
      </c>
      <c r="F320" s="279">
        <v>786.53333333333342</v>
      </c>
      <c r="G320" s="279">
        <v>770.96666666666681</v>
      </c>
      <c r="H320" s="279">
        <v>826.76666666666677</v>
      </c>
      <c r="I320" s="279">
        <v>842.33333333333337</v>
      </c>
      <c r="J320" s="279">
        <v>854.66666666666674</v>
      </c>
      <c r="K320" s="277">
        <v>830</v>
      </c>
      <c r="L320" s="277">
        <v>802.1</v>
      </c>
      <c r="M320" s="277">
        <v>0.18140000000000001</v>
      </c>
    </row>
    <row r="321" spans="1:13">
      <c r="A321" s="268">
        <v>311</v>
      </c>
      <c r="B321" s="277" t="s">
        <v>143</v>
      </c>
      <c r="C321" s="278">
        <v>524.04999999999995</v>
      </c>
      <c r="D321" s="279">
        <v>523.4666666666667</v>
      </c>
      <c r="E321" s="279">
        <v>519.08333333333337</v>
      </c>
      <c r="F321" s="279">
        <v>514.11666666666667</v>
      </c>
      <c r="G321" s="279">
        <v>509.73333333333335</v>
      </c>
      <c r="H321" s="279">
        <v>528.43333333333339</v>
      </c>
      <c r="I321" s="279">
        <v>532.81666666666661</v>
      </c>
      <c r="J321" s="279">
        <v>537.78333333333342</v>
      </c>
      <c r="K321" s="277">
        <v>527.85</v>
      </c>
      <c r="L321" s="277">
        <v>518.5</v>
      </c>
      <c r="M321" s="277">
        <v>9.2732600000000005</v>
      </c>
    </row>
    <row r="322" spans="1:13">
      <c r="A322" s="268">
        <v>312</v>
      </c>
      <c r="B322" s="277" t="s">
        <v>472</v>
      </c>
      <c r="C322" s="278">
        <v>1764.55</v>
      </c>
      <c r="D322" s="279">
        <v>1764.5666666666666</v>
      </c>
      <c r="E322" s="279">
        <v>1739.9833333333331</v>
      </c>
      <c r="F322" s="279">
        <v>1715.4166666666665</v>
      </c>
      <c r="G322" s="279">
        <v>1690.833333333333</v>
      </c>
      <c r="H322" s="279">
        <v>1789.1333333333332</v>
      </c>
      <c r="I322" s="279">
        <v>1813.7166666666667</v>
      </c>
      <c r="J322" s="279">
        <v>1838.2833333333333</v>
      </c>
      <c r="K322" s="277">
        <v>1789.15</v>
      </c>
      <c r="L322" s="277">
        <v>1740</v>
      </c>
      <c r="M322" s="277">
        <v>1.9987699999999999</v>
      </c>
    </row>
    <row r="323" spans="1:13">
      <c r="A323" s="268">
        <v>313</v>
      </c>
      <c r="B323" s="277" t="s">
        <v>468</v>
      </c>
      <c r="C323" s="278">
        <v>1916.3</v>
      </c>
      <c r="D323" s="279">
        <v>1929.5666666666666</v>
      </c>
      <c r="E323" s="279">
        <v>1890.7833333333333</v>
      </c>
      <c r="F323" s="279">
        <v>1865.2666666666667</v>
      </c>
      <c r="G323" s="279">
        <v>1826.4833333333333</v>
      </c>
      <c r="H323" s="279">
        <v>1955.0833333333333</v>
      </c>
      <c r="I323" s="279">
        <v>1993.8666666666666</v>
      </c>
      <c r="J323" s="279">
        <v>2019.3833333333332</v>
      </c>
      <c r="K323" s="277">
        <v>1968.35</v>
      </c>
      <c r="L323" s="277">
        <v>1904.05</v>
      </c>
      <c r="M323" s="277">
        <v>0.59645000000000004</v>
      </c>
    </row>
    <row r="324" spans="1:13">
      <c r="A324" s="268">
        <v>314</v>
      </c>
      <c r="B324" s="277" t="s">
        <v>144</v>
      </c>
      <c r="C324" s="278">
        <v>595.9</v>
      </c>
      <c r="D324" s="279">
        <v>591.83333333333337</v>
      </c>
      <c r="E324" s="279">
        <v>585.66666666666674</v>
      </c>
      <c r="F324" s="279">
        <v>575.43333333333339</v>
      </c>
      <c r="G324" s="279">
        <v>569.26666666666677</v>
      </c>
      <c r="H324" s="279">
        <v>602.06666666666672</v>
      </c>
      <c r="I324" s="279">
        <v>608.23333333333346</v>
      </c>
      <c r="J324" s="279">
        <v>618.4666666666667</v>
      </c>
      <c r="K324" s="277">
        <v>598</v>
      </c>
      <c r="L324" s="277">
        <v>581.6</v>
      </c>
      <c r="M324" s="277">
        <v>12.51397</v>
      </c>
    </row>
    <row r="325" spans="1:13">
      <c r="A325" s="268">
        <v>315</v>
      </c>
      <c r="B325" s="277" t="s">
        <v>145</v>
      </c>
      <c r="C325" s="278">
        <v>792.7</v>
      </c>
      <c r="D325" s="279">
        <v>789.85</v>
      </c>
      <c r="E325" s="279">
        <v>782.5</v>
      </c>
      <c r="F325" s="279">
        <v>772.3</v>
      </c>
      <c r="G325" s="279">
        <v>764.94999999999993</v>
      </c>
      <c r="H325" s="279">
        <v>800.05000000000007</v>
      </c>
      <c r="I325" s="279">
        <v>807.4000000000002</v>
      </c>
      <c r="J325" s="279">
        <v>817.60000000000014</v>
      </c>
      <c r="K325" s="277">
        <v>797.2</v>
      </c>
      <c r="L325" s="277">
        <v>779.65</v>
      </c>
      <c r="M325" s="277">
        <v>9.8205299999999998</v>
      </c>
    </row>
    <row r="326" spans="1:13">
      <c r="A326" s="268">
        <v>316</v>
      </c>
      <c r="B326" s="277" t="s">
        <v>465</v>
      </c>
      <c r="C326" s="278">
        <v>163.9</v>
      </c>
      <c r="D326" s="279">
        <v>164.29999999999998</v>
      </c>
      <c r="E326" s="279">
        <v>162.59999999999997</v>
      </c>
      <c r="F326" s="279">
        <v>161.29999999999998</v>
      </c>
      <c r="G326" s="279">
        <v>159.59999999999997</v>
      </c>
      <c r="H326" s="279">
        <v>165.59999999999997</v>
      </c>
      <c r="I326" s="279">
        <v>167.29999999999995</v>
      </c>
      <c r="J326" s="279">
        <v>168.59999999999997</v>
      </c>
      <c r="K326" s="277">
        <v>166</v>
      </c>
      <c r="L326" s="277">
        <v>163</v>
      </c>
      <c r="M326" s="277">
        <v>0.27396999999999999</v>
      </c>
    </row>
    <row r="327" spans="1:13">
      <c r="A327" s="268">
        <v>317</v>
      </c>
      <c r="B327" s="277" t="s">
        <v>1975</v>
      </c>
      <c r="C327" s="278">
        <v>183</v>
      </c>
      <c r="D327" s="279">
        <v>185.70000000000002</v>
      </c>
      <c r="E327" s="279">
        <v>179.85000000000002</v>
      </c>
      <c r="F327" s="279">
        <v>176.70000000000002</v>
      </c>
      <c r="G327" s="279">
        <v>170.85000000000002</v>
      </c>
      <c r="H327" s="279">
        <v>188.85000000000002</v>
      </c>
      <c r="I327" s="279">
        <v>194.7</v>
      </c>
      <c r="J327" s="279">
        <v>197.85000000000002</v>
      </c>
      <c r="K327" s="277">
        <v>191.55</v>
      </c>
      <c r="L327" s="277">
        <v>182.55</v>
      </c>
      <c r="M327" s="277">
        <v>5.0304599999999997</v>
      </c>
    </row>
    <row r="328" spans="1:13">
      <c r="A328" s="268">
        <v>318</v>
      </c>
      <c r="B328" s="277" t="s">
        <v>469</v>
      </c>
      <c r="C328" s="278">
        <v>68</v>
      </c>
      <c r="D328" s="279">
        <v>68.183333333333337</v>
      </c>
      <c r="E328" s="279">
        <v>67.366666666666674</v>
      </c>
      <c r="F328" s="279">
        <v>66.733333333333334</v>
      </c>
      <c r="G328" s="279">
        <v>65.916666666666671</v>
      </c>
      <c r="H328" s="279">
        <v>68.816666666666677</v>
      </c>
      <c r="I328" s="279">
        <v>69.63333333333334</v>
      </c>
      <c r="J328" s="279">
        <v>70.26666666666668</v>
      </c>
      <c r="K328" s="277">
        <v>69</v>
      </c>
      <c r="L328" s="277">
        <v>67.55</v>
      </c>
      <c r="M328" s="277">
        <v>2.7109700000000001</v>
      </c>
    </row>
    <row r="329" spans="1:13">
      <c r="A329" s="268">
        <v>319</v>
      </c>
      <c r="B329" s="277" t="s">
        <v>470</v>
      </c>
      <c r="C329" s="278">
        <v>329.25</v>
      </c>
      <c r="D329" s="279">
        <v>328.41666666666669</v>
      </c>
      <c r="E329" s="279">
        <v>325.88333333333338</v>
      </c>
      <c r="F329" s="279">
        <v>322.51666666666671</v>
      </c>
      <c r="G329" s="279">
        <v>319.98333333333341</v>
      </c>
      <c r="H329" s="279">
        <v>331.78333333333336</v>
      </c>
      <c r="I329" s="279">
        <v>334.31666666666666</v>
      </c>
      <c r="J329" s="279">
        <v>337.68333333333334</v>
      </c>
      <c r="K329" s="277">
        <v>330.95</v>
      </c>
      <c r="L329" s="277">
        <v>325.05</v>
      </c>
      <c r="M329" s="277">
        <v>0.44485999999999998</v>
      </c>
    </row>
    <row r="330" spans="1:13">
      <c r="A330" s="268">
        <v>320</v>
      </c>
      <c r="B330" s="277" t="s">
        <v>146</v>
      </c>
      <c r="C330" s="278">
        <v>1551.9</v>
      </c>
      <c r="D330" s="279">
        <v>1566.25</v>
      </c>
      <c r="E330" s="279">
        <v>1526.65</v>
      </c>
      <c r="F330" s="279">
        <v>1501.4</v>
      </c>
      <c r="G330" s="279">
        <v>1461.8000000000002</v>
      </c>
      <c r="H330" s="279">
        <v>1591.5</v>
      </c>
      <c r="I330" s="279">
        <v>1631.1</v>
      </c>
      <c r="J330" s="279">
        <v>1656.35</v>
      </c>
      <c r="K330" s="277">
        <v>1605.85</v>
      </c>
      <c r="L330" s="277">
        <v>1541</v>
      </c>
      <c r="M330" s="277">
        <v>20.426860000000001</v>
      </c>
    </row>
    <row r="331" spans="1:13">
      <c r="A331" s="268">
        <v>321</v>
      </c>
      <c r="B331" s="277" t="s">
        <v>459</v>
      </c>
      <c r="C331" s="278">
        <v>16.05</v>
      </c>
      <c r="D331" s="279">
        <v>16.066666666666666</v>
      </c>
      <c r="E331" s="279">
        <v>15.883333333333333</v>
      </c>
      <c r="F331" s="279">
        <v>15.716666666666667</v>
      </c>
      <c r="G331" s="279">
        <v>15.533333333333333</v>
      </c>
      <c r="H331" s="279">
        <v>16.233333333333334</v>
      </c>
      <c r="I331" s="279">
        <v>16.416666666666664</v>
      </c>
      <c r="J331" s="279">
        <v>16.583333333333332</v>
      </c>
      <c r="K331" s="277">
        <v>16.25</v>
      </c>
      <c r="L331" s="277">
        <v>15.9</v>
      </c>
      <c r="M331" s="277">
        <v>1.9552799999999999</v>
      </c>
    </row>
    <row r="332" spans="1:13">
      <c r="A332" s="268">
        <v>322</v>
      </c>
      <c r="B332" s="277" t="s">
        <v>460</v>
      </c>
      <c r="C332" s="278">
        <v>132.05000000000001</v>
      </c>
      <c r="D332" s="279">
        <v>131.66666666666669</v>
      </c>
      <c r="E332" s="279">
        <v>130.43333333333337</v>
      </c>
      <c r="F332" s="279">
        <v>128.81666666666669</v>
      </c>
      <c r="G332" s="279">
        <v>127.58333333333337</v>
      </c>
      <c r="H332" s="279">
        <v>133.28333333333336</v>
      </c>
      <c r="I332" s="279">
        <v>134.51666666666671</v>
      </c>
      <c r="J332" s="279">
        <v>136.13333333333335</v>
      </c>
      <c r="K332" s="277">
        <v>132.9</v>
      </c>
      <c r="L332" s="277">
        <v>130.05000000000001</v>
      </c>
      <c r="M332" s="277">
        <v>1.0043800000000001</v>
      </c>
    </row>
    <row r="333" spans="1:13">
      <c r="A333" s="268">
        <v>323</v>
      </c>
      <c r="B333" s="277" t="s">
        <v>147</v>
      </c>
      <c r="C333" s="278">
        <v>110.55</v>
      </c>
      <c r="D333" s="279">
        <v>110.68333333333334</v>
      </c>
      <c r="E333" s="279">
        <v>109.16666666666667</v>
      </c>
      <c r="F333" s="279">
        <v>107.78333333333333</v>
      </c>
      <c r="G333" s="279">
        <v>106.26666666666667</v>
      </c>
      <c r="H333" s="279">
        <v>112.06666666666668</v>
      </c>
      <c r="I333" s="279">
        <v>113.58333333333333</v>
      </c>
      <c r="J333" s="279">
        <v>114.96666666666668</v>
      </c>
      <c r="K333" s="277">
        <v>112.2</v>
      </c>
      <c r="L333" s="277">
        <v>109.3</v>
      </c>
      <c r="M333" s="277">
        <v>144.37503000000001</v>
      </c>
    </row>
    <row r="334" spans="1:13">
      <c r="A334" s="268">
        <v>324</v>
      </c>
      <c r="B334" s="277" t="s">
        <v>471</v>
      </c>
      <c r="C334" s="278">
        <v>594.75</v>
      </c>
      <c r="D334" s="279">
        <v>595.88333333333333</v>
      </c>
      <c r="E334" s="279">
        <v>586.86666666666667</v>
      </c>
      <c r="F334" s="279">
        <v>578.98333333333335</v>
      </c>
      <c r="G334" s="279">
        <v>569.9666666666667</v>
      </c>
      <c r="H334" s="279">
        <v>603.76666666666665</v>
      </c>
      <c r="I334" s="279">
        <v>612.7833333333333</v>
      </c>
      <c r="J334" s="279">
        <v>620.66666666666663</v>
      </c>
      <c r="K334" s="277">
        <v>604.9</v>
      </c>
      <c r="L334" s="277">
        <v>588</v>
      </c>
      <c r="M334" s="277">
        <v>0.25634000000000001</v>
      </c>
    </row>
    <row r="335" spans="1:13">
      <c r="A335" s="268">
        <v>325</v>
      </c>
      <c r="B335" s="277" t="s">
        <v>268</v>
      </c>
      <c r="C335" s="278">
        <v>1425.8</v>
      </c>
      <c r="D335" s="279">
        <v>1434.2</v>
      </c>
      <c r="E335" s="279">
        <v>1403.6000000000001</v>
      </c>
      <c r="F335" s="279">
        <v>1381.4</v>
      </c>
      <c r="G335" s="279">
        <v>1350.8000000000002</v>
      </c>
      <c r="H335" s="279">
        <v>1456.4</v>
      </c>
      <c r="I335" s="279">
        <v>1487</v>
      </c>
      <c r="J335" s="279">
        <v>1509.2</v>
      </c>
      <c r="K335" s="277">
        <v>1464.8</v>
      </c>
      <c r="L335" s="277">
        <v>1412</v>
      </c>
      <c r="M335" s="277">
        <v>9.2149400000000004</v>
      </c>
    </row>
    <row r="336" spans="1:13">
      <c r="A336" s="268">
        <v>326</v>
      </c>
      <c r="B336" s="277" t="s">
        <v>148</v>
      </c>
      <c r="C336" s="278">
        <v>58903.55</v>
      </c>
      <c r="D336" s="279">
        <v>58684.183333333327</v>
      </c>
      <c r="E336" s="279">
        <v>58219.366666666654</v>
      </c>
      <c r="F336" s="279">
        <v>57535.183333333327</v>
      </c>
      <c r="G336" s="279">
        <v>57070.366666666654</v>
      </c>
      <c r="H336" s="279">
        <v>59368.366666666654</v>
      </c>
      <c r="I336" s="279">
        <v>59833.18333333332</v>
      </c>
      <c r="J336" s="279">
        <v>60517.366666666654</v>
      </c>
      <c r="K336" s="277">
        <v>59149</v>
      </c>
      <c r="L336" s="277">
        <v>58000</v>
      </c>
      <c r="M336" s="277">
        <v>0.16275000000000001</v>
      </c>
    </row>
    <row r="337" spans="1:13">
      <c r="A337" s="268">
        <v>327</v>
      </c>
      <c r="B337" s="277" t="s">
        <v>267</v>
      </c>
      <c r="C337" s="278">
        <v>25.65</v>
      </c>
      <c r="D337" s="279">
        <v>25.75</v>
      </c>
      <c r="E337" s="279">
        <v>25.4</v>
      </c>
      <c r="F337" s="279">
        <v>25.15</v>
      </c>
      <c r="G337" s="279">
        <v>24.799999999999997</v>
      </c>
      <c r="H337" s="279">
        <v>26</v>
      </c>
      <c r="I337" s="279">
        <v>26.35</v>
      </c>
      <c r="J337" s="279">
        <v>26.6</v>
      </c>
      <c r="K337" s="277">
        <v>26.1</v>
      </c>
      <c r="L337" s="277">
        <v>25.5</v>
      </c>
      <c r="M337" s="277">
        <v>3.7400199999999999</v>
      </c>
    </row>
    <row r="338" spans="1:13">
      <c r="A338" s="268">
        <v>328</v>
      </c>
      <c r="B338" s="277" t="s">
        <v>149</v>
      </c>
      <c r="C338" s="278">
        <v>1156.05</v>
      </c>
      <c r="D338" s="279">
        <v>1144.6333333333332</v>
      </c>
      <c r="E338" s="279">
        <v>1127.8666666666663</v>
      </c>
      <c r="F338" s="279">
        <v>1099.6833333333332</v>
      </c>
      <c r="G338" s="279">
        <v>1082.9166666666663</v>
      </c>
      <c r="H338" s="279">
        <v>1172.8166666666664</v>
      </c>
      <c r="I338" s="279">
        <v>1189.5833333333333</v>
      </c>
      <c r="J338" s="279">
        <v>1217.7666666666664</v>
      </c>
      <c r="K338" s="277">
        <v>1161.4000000000001</v>
      </c>
      <c r="L338" s="277">
        <v>1116.45</v>
      </c>
      <c r="M338" s="277">
        <v>13.01057</v>
      </c>
    </row>
    <row r="339" spans="1:13">
      <c r="A339" s="268">
        <v>329</v>
      </c>
      <c r="B339" s="277" t="s">
        <v>3161</v>
      </c>
      <c r="C339" s="278">
        <v>271.2</v>
      </c>
      <c r="D339" s="279">
        <v>270.03333333333336</v>
      </c>
      <c r="E339" s="279">
        <v>266.56666666666672</v>
      </c>
      <c r="F339" s="279">
        <v>261.93333333333334</v>
      </c>
      <c r="G339" s="279">
        <v>258.4666666666667</v>
      </c>
      <c r="H339" s="279">
        <v>274.66666666666674</v>
      </c>
      <c r="I339" s="279">
        <v>278.13333333333333</v>
      </c>
      <c r="J339" s="279">
        <v>282.76666666666677</v>
      </c>
      <c r="K339" s="277">
        <v>273.5</v>
      </c>
      <c r="L339" s="277">
        <v>265.39999999999998</v>
      </c>
      <c r="M339" s="277">
        <v>4.2166100000000002</v>
      </c>
    </row>
    <row r="340" spans="1:13">
      <c r="A340" s="268">
        <v>330</v>
      </c>
      <c r="B340" s="277" t="s">
        <v>269</v>
      </c>
      <c r="C340" s="278">
        <v>901.2</v>
      </c>
      <c r="D340" s="279">
        <v>912.81666666666661</v>
      </c>
      <c r="E340" s="279">
        <v>880.73333333333323</v>
      </c>
      <c r="F340" s="279">
        <v>860.26666666666665</v>
      </c>
      <c r="G340" s="279">
        <v>828.18333333333328</v>
      </c>
      <c r="H340" s="279">
        <v>933.28333333333319</v>
      </c>
      <c r="I340" s="279">
        <v>965.36666666666667</v>
      </c>
      <c r="J340" s="279">
        <v>985.83333333333314</v>
      </c>
      <c r="K340" s="277">
        <v>944.9</v>
      </c>
      <c r="L340" s="277">
        <v>892.35</v>
      </c>
      <c r="M340" s="277">
        <v>8.17563</v>
      </c>
    </row>
    <row r="341" spans="1:13">
      <c r="A341" s="268">
        <v>331</v>
      </c>
      <c r="B341" s="277" t="s">
        <v>150</v>
      </c>
      <c r="C341" s="278">
        <v>29.8</v>
      </c>
      <c r="D341" s="279">
        <v>29.733333333333334</v>
      </c>
      <c r="E341" s="279">
        <v>29.166666666666668</v>
      </c>
      <c r="F341" s="279">
        <v>28.533333333333335</v>
      </c>
      <c r="G341" s="279">
        <v>27.966666666666669</v>
      </c>
      <c r="H341" s="279">
        <v>30.366666666666667</v>
      </c>
      <c r="I341" s="279">
        <v>30.93333333333333</v>
      </c>
      <c r="J341" s="279">
        <v>31.566666666666666</v>
      </c>
      <c r="K341" s="277">
        <v>30.3</v>
      </c>
      <c r="L341" s="277">
        <v>29.1</v>
      </c>
      <c r="M341" s="277">
        <v>218.02474000000001</v>
      </c>
    </row>
    <row r="342" spans="1:13">
      <c r="A342" s="268">
        <v>332</v>
      </c>
      <c r="B342" s="277" t="s">
        <v>261</v>
      </c>
      <c r="C342" s="278">
        <v>3740.55</v>
      </c>
      <c r="D342" s="279">
        <v>3695.4833333333336</v>
      </c>
      <c r="E342" s="279">
        <v>3605.0666666666671</v>
      </c>
      <c r="F342" s="279">
        <v>3469.5833333333335</v>
      </c>
      <c r="G342" s="279">
        <v>3379.166666666667</v>
      </c>
      <c r="H342" s="279">
        <v>3830.9666666666672</v>
      </c>
      <c r="I342" s="279">
        <v>3921.3833333333332</v>
      </c>
      <c r="J342" s="279">
        <v>4056.8666666666672</v>
      </c>
      <c r="K342" s="277">
        <v>3785.9</v>
      </c>
      <c r="L342" s="277">
        <v>3560</v>
      </c>
      <c r="M342" s="277">
        <v>13.321960000000001</v>
      </c>
    </row>
    <row r="343" spans="1:13">
      <c r="A343" s="268">
        <v>333</v>
      </c>
      <c r="B343" s="277" t="s">
        <v>478</v>
      </c>
      <c r="C343" s="278">
        <v>2021.95</v>
      </c>
      <c r="D343" s="279">
        <v>2017.6166666666668</v>
      </c>
      <c r="E343" s="279">
        <v>2001.3333333333335</v>
      </c>
      <c r="F343" s="279">
        <v>1980.7166666666667</v>
      </c>
      <c r="G343" s="279">
        <v>1964.4333333333334</v>
      </c>
      <c r="H343" s="279">
        <v>2038.2333333333336</v>
      </c>
      <c r="I343" s="279">
        <v>2054.5166666666669</v>
      </c>
      <c r="J343" s="279">
        <v>2075.1333333333337</v>
      </c>
      <c r="K343" s="277">
        <v>2033.9</v>
      </c>
      <c r="L343" s="277">
        <v>1997</v>
      </c>
      <c r="M343" s="277">
        <v>0.45107000000000003</v>
      </c>
    </row>
    <row r="344" spans="1:13">
      <c r="A344" s="268">
        <v>334</v>
      </c>
      <c r="B344" s="277" t="s">
        <v>151</v>
      </c>
      <c r="C344" s="278">
        <v>22.5</v>
      </c>
      <c r="D344" s="279">
        <v>22.633333333333336</v>
      </c>
      <c r="E344" s="279">
        <v>22.266666666666673</v>
      </c>
      <c r="F344" s="279">
        <v>22.033333333333335</v>
      </c>
      <c r="G344" s="279">
        <v>21.666666666666671</v>
      </c>
      <c r="H344" s="279">
        <v>22.866666666666674</v>
      </c>
      <c r="I344" s="279">
        <v>23.233333333333341</v>
      </c>
      <c r="J344" s="279">
        <v>23.466666666666676</v>
      </c>
      <c r="K344" s="277">
        <v>23</v>
      </c>
      <c r="L344" s="277">
        <v>22.4</v>
      </c>
      <c r="M344" s="277">
        <v>52.3416</v>
      </c>
    </row>
    <row r="345" spans="1:13">
      <c r="A345" s="268">
        <v>335</v>
      </c>
      <c r="B345" s="277" t="s">
        <v>477</v>
      </c>
      <c r="C345" s="278">
        <v>53.8</v>
      </c>
      <c r="D345" s="279">
        <v>53.766666666666659</v>
      </c>
      <c r="E345" s="279">
        <v>53.133333333333319</v>
      </c>
      <c r="F345" s="279">
        <v>52.466666666666661</v>
      </c>
      <c r="G345" s="279">
        <v>51.833333333333321</v>
      </c>
      <c r="H345" s="279">
        <v>54.433333333333316</v>
      </c>
      <c r="I345" s="279">
        <v>55.066666666666656</v>
      </c>
      <c r="J345" s="279">
        <v>55.733333333333313</v>
      </c>
      <c r="K345" s="277">
        <v>54.4</v>
      </c>
      <c r="L345" s="277">
        <v>53.1</v>
      </c>
      <c r="M345" s="277">
        <v>1.4555499999999999</v>
      </c>
    </row>
    <row r="346" spans="1:13">
      <c r="A346" s="268">
        <v>336</v>
      </c>
      <c r="B346" s="277" t="s">
        <v>152</v>
      </c>
      <c r="C346" s="278">
        <v>31.7</v>
      </c>
      <c r="D346" s="279">
        <v>31.716666666666669</v>
      </c>
      <c r="E346" s="279">
        <v>30.88333333333334</v>
      </c>
      <c r="F346" s="279">
        <v>30.06666666666667</v>
      </c>
      <c r="G346" s="279">
        <v>29.233333333333341</v>
      </c>
      <c r="H346" s="279">
        <v>32.533333333333339</v>
      </c>
      <c r="I346" s="279">
        <v>33.366666666666667</v>
      </c>
      <c r="J346" s="279">
        <v>34.183333333333337</v>
      </c>
      <c r="K346" s="277">
        <v>32.549999999999997</v>
      </c>
      <c r="L346" s="277">
        <v>30.9</v>
      </c>
      <c r="M346" s="277">
        <v>84.855549999999994</v>
      </c>
    </row>
    <row r="347" spans="1:13">
      <c r="A347" s="268">
        <v>337</v>
      </c>
      <c r="B347" s="277" t="s">
        <v>473</v>
      </c>
      <c r="C347" s="278">
        <v>529.5</v>
      </c>
      <c r="D347" s="279">
        <v>529.88333333333333</v>
      </c>
      <c r="E347" s="279">
        <v>523.66666666666663</v>
      </c>
      <c r="F347" s="279">
        <v>517.83333333333326</v>
      </c>
      <c r="G347" s="279">
        <v>511.61666666666656</v>
      </c>
      <c r="H347" s="279">
        <v>535.7166666666667</v>
      </c>
      <c r="I347" s="279">
        <v>541.93333333333339</v>
      </c>
      <c r="J347" s="279">
        <v>547.76666666666677</v>
      </c>
      <c r="K347" s="277">
        <v>536.1</v>
      </c>
      <c r="L347" s="277">
        <v>524.04999999999995</v>
      </c>
      <c r="M347" s="277">
        <v>0.55315999999999999</v>
      </c>
    </row>
    <row r="348" spans="1:13">
      <c r="A348" s="268">
        <v>338</v>
      </c>
      <c r="B348" s="277" t="s">
        <v>153</v>
      </c>
      <c r="C348" s="278">
        <v>15673.05</v>
      </c>
      <c r="D348" s="279">
        <v>15681.016666666668</v>
      </c>
      <c r="E348" s="279">
        <v>15542.033333333336</v>
      </c>
      <c r="F348" s="279">
        <v>15411.016666666668</v>
      </c>
      <c r="G348" s="279">
        <v>15272.033333333336</v>
      </c>
      <c r="H348" s="279">
        <v>15812.033333333336</v>
      </c>
      <c r="I348" s="279">
        <v>15951.01666666667</v>
      </c>
      <c r="J348" s="279">
        <v>16082.033333333336</v>
      </c>
      <c r="K348" s="277">
        <v>15820</v>
      </c>
      <c r="L348" s="277">
        <v>15550</v>
      </c>
      <c r="M348" s="277">
        <v>0.66595000000000004</v>
      </c>
    </row>
    <row r="349" spans="1:13">
      <c r="A349" s="268">
        <v>339</v>
      </c>
      <c r="B349" s="277" t="s">
        <v>476</v>
      </c>
      <c r="C349" s="278">
        <v>31.15</v>
      </c>
      <c r="D349" s="279">
        <v>31.333333333333332</v>
      </c>
      <c r="E349" s="279">
        <v>30.866666666666664</v>
      </c>
      <c r="F349" s="279">
        <v>30.583333333333332</v>
      </c>
      <c r="G349" s="279">
        <v>30.116666666666664</v>
      </c>
      <c r="H349" s="279">
        <v>31.616666666666664</v>
      </c>
      <c r="I349" s="279">
        <v>32.083333333333329</v>
      </c>
      <c r="J349" s="279">
        <v>32.36666666666666</v>
      </c>
      <c r="K349" s="277">
        <v>31.8</v>
      </c>
      <c r="L349" s="277">
        <v>31.05</v>
      </c>
      <c r="M349" s="277">
        <v>1.3672500000000001</v>
      </c>
    </row>
    <row r="350" spans="1:13">
      <c r="A350" s="268">
        <v>340</v>
      </c>
      <c r="B350" s="277" t="s">
        <v>475</v>
      </c>
      <c r="C350" s="278">
        <v>355.35</v>
      </c>
      <c r="D350" s="279">
        <v>356.90000000000003</v>
      </c>
      <c r="E350" s="279">
        <v>348.45000000000005</v>
      </c>
      <c r="F350" s="279">
        <v>341.55</v>
      </c>
      <c r="G350" s="279">
        <v>333.1</v>
      </c>
      <c r="H350" s="279">
        <v>363.80000000000007</v>
      </c>
      <c r="I350" s="279">
        <v>372.25</v>
      </c>
      <c r="J350" s="279">
        <v>379.15000000000009</v>
      </c>
      <c r="K350" s="277">
        <v>365.35</v>
      </c>
      <c r="L350" s="277">
        <v>350</v>
      </c>
      <c r="M350" s="277">
        <v>0.67195000000000005</v>
      </c>
    </row>
    <row r="351" spans="1:13">
      <c r="A351" s="268">
        <v>341</v>
      </c>
      <c r="B351" s="277" t="s">
        <v>270</v>
      </c>
      <c r="C351" s="278">
        <v>19.850000000000001</v>
      </c>
      <c r="D351" s="279">
        <v>19.95</v>
      </c>
      <c r="E351" s="279">
        <v>19.649999999999999</v>
      </c>
      <c r="F351" s="279">
        <v>19.45</v>
      </c>
      <c r="G351" s="279">
        <v>19.149999999999999</v>
      </c>
      <c r="H351" s="279">
        <v>20.149999999999999</v>
      </c>
      <c r="I351" s="279">
        <v>20.450000000000003</v>
      </c>
      <c r="J351" s="279">
        <v>20.65</v>
      </c>
      <c r="K351" s="277">
        <v>20.25</v>
      </c>
      <c r="L351" s="277">
        <v>19.75</v>
      </c>
      <c r="M351" s="277">
        <v>98.659909999999996</v>
      </c>
    </row>
    <row r="352" spans="1:13">
      <c r="A352" s="268">
        <v>342</v>
      </c>
      <c r="B352" s="277" t="s">
        <v>283</v>
      </c>
      <c r="C352" s="278">
        <v>101.65</v>
      </c>
      <c r="D352" s="279">
        <v>101.76666666666667</v>
      </c>
      <c r="E352" s="279">
        <v>100.88333333333333</v>
      </c>
      <c r="F352" s="279">
        <v>100.11666666666666</v>
      </c>
      <c r="G352" s="279">
        <v>99.23333333333332</v>
      </c>
      <c r="H352" s="279">
        <v>102.53333333333333</v>
      </c>
      <c r="I352" s="279">
        <v>103.41666666666669</v>
      </c>
      <c r="J352" s="279">
        <v>104.18333333333334</v>
      </c>
      <c r="K352" s="277">
        <v>102.65</v>
      </c>
      <c r="L352" s="277">
        <v>101</v>
      </c>
      <c r="M352" s="277">
        <v>0.61629</v>
      </c>
    </row>
    <row r="353" spans="1:13">
      <c r="A353" s="268">
        <v>343</v>
      </c>
      <c r="B353" s="277" t="s">
        <v>479</v>
      </c>
      <c r="C353" s="278">
        <v>1318</v>
      </c>
      <c r="D353" s="279">
        <v>1323.2833333333333</v>
      </c>
      <c r="E353" s="279">
        <v>1299.8166666666666</v>
      </c>
      <c r="F353" s="279">
        <v>1281.6333333333332</v>
      </c>
      <c r="G353" s="279">
        <v>1258.1666666666665</v>
      </c>
      <c r="H353" s="279">
        <v>1341.4666666666667</v>
      </c>
      <c r="I353" s="279">
        <v>1364.9333333333334</v>
      </c>
      <c r="J353" s="279">
        <v>1383.1166666666668</v>
      </c>
      <c r="K353" s="277">
        <v>1346.75</v>
      </c>
      <c r="L353" s="277">
        <v>1305.0999999999999</v>
      </c>
      <c r="M353" s="277">
        <v>0.13161</v>
      </c>
    </row>
    <row r="354" spans="1:13">
      <c r="A354" s="268">
        <v>344</v>
      </c>
      <c r="B354" s="277" t="s">
        <v>474</v>
      </c>
      <c r="C354" s="278">
        <v>49.8</v>
      </c>
      <c r="D354" s="279">
        <v>50.266666666666673</v>
      </c>
      <c r="E354" s="279">
        <v>49.233333333333348</v>
      </c>
      <c r="F354" s="279">
        <v>48.666666666666679</v>
      </c>
      <c r="G354" s="279">
        <v>47.633333333333354</v>
      </c>
      <c r="H354" s="279">
        <v>50.833333333333343</v>
      </c>
      <c r="I354" s="279">
        <v>51.86666666666666</v>
      </c>
      <c r="J354" s="279">
        <v>52.433333333333337</v>
      </c>
      <c r="K354" s="277">
        <v>51.3</v>
      </c>
      <c r="L354" s="277">
        <v>49.7</v>
      </c>
      <c r="M354" s="277">
        <v>3.12453</v>
      </c>
    </row>
    <row r="355" spans="1:13">
      <c r="A355" s="268">
        <v>345</v>
      </c>
      <c r="B355" s="277" t="s">
        <v>155</v>
      </c>
      <c r="C355" s="278">
        <v>79.95</v>
      </c>
      <c r="D355" s="279">
        <v>79.866666666666674</v>
      </c>
      <c r="E355" s="279">
        <v>78.033333333333346</v>
      </c>
      <c r="F355" s="279">
        <v>76.116666666666674</v>
      </c>
      <c r="G355" s="279">
        <v>74.283333333333346</v>
      </c>
      <c r="H355" s="279">
        <v>81.783333333333346</v>
      </c>
      <c r="I355" s="279">
        <v>83.61666666666666</v>
      </c>
      <c r="J355" s="279">
        <v>85.533333333333346</v>
      </c>
      <c r="K355" s="277">
        <v>81.7</v>
      </c>
      <c r="L355" s="277">
        <v>77.95</v>
      </c>
      <c r="M355" s="277">
        <v>129.11698000000001</v>
      </c>
    </row>
    <row r="356" spans="1:13">
      <c r="A356" s="268">
        <v>346</v>
      </c>
      <c r="B356" s="277" t="s">
        <v>156</v>
      </c>
      <c r="C356" s="278">
        <v>79.099999999999994</v>
      </c>
      <c r="D356" s="279">
        <v>80.083333333333329</v>
      </c>
      <c r="E356" s="279">
        <v>77.11666666666666</v>
      </c>
      <c r="F356" s="279">
        <v>75.133333333333326</v>
      </c>
      <c r="G356" s="279">
        <v>72.166666666666657</v>
      </c>
      <c r="H356" s="279">
        <v>82.066666666666663</v>
      </c>
      <c r="I356" s="279">
        <v>85.033333333333331</v>
      </c>
      <c r="J356" s="279">
        <v>87.016666666666666</v>
      </c>
      <c r="K356" s="277">
        <v>83.05</v>
      </c>
      <c r="L356" s="277">
        <v>78.099999999999994</v>
      </c>
      <c r="M356" s="277">
        <v>471.14567</v>
      </c>
    </row>
    <row r="357" spans="1:13">
      <c r="A357" s="268">
        <v>347</v>
      </c>
      <c r="B357" s="277" t="s">
        <v>271</v>
      </c>
      <c r="C357" s="278">
        <v>390.2</v>
      </c>
      <c r="D357" s="279">
        <v>387.90000000000003</v>
      </c>
      <c r="E357" s="279">
        <v>383.30000000000007</v>
      </c>
      <c r="F357" s="279">
        <v>376.40000000000003</v>
      </c>
      <c r="G357" s="279">
        <v>371.80000000000007</v>
      </c>
      <c r="H357" s="279">
        <v>394.80000000000007</v>
      </c>
      <c r="I357" s="279">
        <v>399.40000000000009</v>
      </c>
      <c r="J357" s="279">
        <v>406.30000000000007</v>
      </c>
      <c r="K357" s="277">
        <v>392.5</v>
      </c>
      <c r="L357" s="277">
        <v>381</v>
      </c>
      <c r="M357" s="277">
        <v>4.0671400000000002</v>
      </c>
    </row>
    <row r="358" spans="1:13">
      <c r="A358" s="268">
        <v>348</v>
      </c>
      <c r="B358" s="277" t="s">
        <v>272</v>
      </c>
      <c r="C358" s="278">
        <v>3145.95</v>
      </c>
      <c r="D358" s="279">
        <v>3138.2833333333333</v>
      </c>
      <c r="E358" s="279">
        <v>3052.8166666666666</v>
      </c>
      <c r="F358" s="279">
        <v>2959.6833333333334</v>
      </c>
      <c r="G358" s="279">
        <v>2874.2166666666667</v>
      </c>
      <c r="H358" s="279">
        <v>3231.4166666666665</v>
      </c>
      <c r="I358" s="279">
        <v>3316.8833333333328</v>
      </c>
      <c r="J358" s="279">
        <v>3410.0166666666664</v>
      </c>
      <c r="K358" s="277">
        <v>3223.75</v>
      </c>
      <c r="L358" s="277">
        <v>3045.15</v>
      </c>
      <c r="M358" s="277">
        <v>3.4705699999999999</v>
      </c>
    </row>
    <row r="359" spans="1:13">
      <c r="A359" s="268">
        <v>349</v>
      </c>
      <c r="B359" s="277" t="s">
        <v>157</v>
      </c>
      <c r="C359" s="278">
        <v>84.35</v>
      </c>
      <c r="D359" s="279">
        <v>85.166666666666671</v>
      </c>
      <c r="E359" s="279">
        <v>83.333333333333343</v>
      </c>
      <c r="F359" s="279">
        <v>82.316666666666677</v>
      </c>
      <c r="G359" s="279">
        <v>80.483333333333348</v>
      </c>
      <c r="H359" s="279">
        <v>86.183333333333337</v>
      </c>
      <c r="I359" s="279">
        <v>88.01666666666668</v>
      </c>
      <c r="J359" s="279">
        <v>89.033333333333331</v>
      </c>
      <c r="K359" s="277">
        <v>87</v>
      </c>
      <c r="L359" s="277">
        <v>84.15</v>
      </c>
      <c r="M359" s="277">
        <v>12.33062</v>
      </c>
    </row>
    <row r="360" spans="1:13">
      <c r="A360" s="268">
        <v>350</v>
      </c>
      <c r="B360" s="277" t="s">
        <v>480</v>
      </c>
      <c r="C360" s="278">
        <v>65.2</v>
      </c>
      <c r="D360" s="279">
        <v>65.233333333333334</v>
      </c>
      <c r="E360" s="279">
        <v>64.466666666666669</v>
      </c>
      <c r="F360" s="279">
        <v>63.733333333333334</v>
      </c>
      <c r="G360" s="279">
        <v>62.966666666666669</v>
      </c>
      <c r="H360" s="279">
        <v>65.966666666666669</v>
      </c>
      <c r="I360" s="279">
        <v>66.733333333333348</v>
      </c>
      <c r="J360" s="279">
        <v>67.466666666666669</v>
      </c>
      <c r="K360" s="277">
        <v>66</v>
      </c>
      <c r="L360" s="277">
        <v>64.5</v>
      </c>
      <c r="M360" s="277">
        <v>1.08142</v>
      </c>
    </row>
    <row r="361" spans="1:13">
      <c r="A361" s="268">
        <v>351</v>
      </c>
      <c r="B361" s="277" t="s">
        <v>158</v>
      </c>
      <c r="C361" s="278">
        <v>67</v>
      </c>
      <c r="D361" s="279">
        <v>67.483333333333334</v>
      </c>
      <c r="E361" s="279">
        <v>66.166666666666671</v>
      </c>
      <c r="F361" s="279">
        <v>65.333333333333343</v>
      </c>
      <c r="G361" s="279">
        <v>64.01666666666668</v>
      </c>
      <c r="H361" s="279">
        <v>68.316666666666663</v>
      </c>
      <c r="I361" s="279">
        <v>69.633333333333326</v>
      </c>
      <c r="J361" s="279">
        <v>70.466666666666654</v>
      </c>
      <c r="K361" s="277">
        <v>68.8</v>
      </c>
      <c r="L361" s="277">
        <v>66.650000000000006</v>
      </c>
      <c r="M361" s="277">
        <v>248.28155000000001</v>
      </c>
    </row>
    <row r="362" spans="1:13">
      <c r="A362" s="268">
        <v>352</v>
      </c>
      <c r="B362" s="277" t="s">
        <v>481</v>
      </c>
      <c r="C362" s="278">
        <v>57.85</v>
      </c>
      <c r="D362" s="279">
        <v>58.366666666666667</v>
      </c>
      <c r="E362" s="279">
        <v>56.983333333333334</v>
      </c>
      <c r="F362" s="279">
        <v>56.116666666666667</v>
      </c>
      <c r="G362" s="279">
        <v>54.733333333333334</v>
      </c>
      <c r="H362" s="279">
        <v>59.233333333333334</v>
      </c>
      <c r="I362" s="279">
        <v>60.616666666666674</v>
      </c>
      <c r="J362" s="279">
        <v>61.483333333333334</v>
      </c>
      <c r="K362" s="277">
        <v>59.75</v>
      </c>
      <c r="L362" s="277">
        <v>57.5</v>
      </c>
      <c r="M362" s="277">
        <v>3.0043299999999999</v>
      </c>
    </row>
    <row r="363" spans="1:13">
      <c r="A363" s="268">
        <v>353</v>
      </c>
      <c r="B363" s="277" t="s">
        <v>482</v>
      </c>
      <c r="C363" s="278">
        <v>190.95</v>
      </c>
      <c r="D363" s="279">
        <v>190.46666666666667</v>
      </c>
      <c r="E363" s="279">
        <v>187.13333333333333</v>
      </c>
      <c r="F363" s="279">
        <v>183.31666666666666</v>
      </c>
      <c r="G363" s="279">
        <v>179.98333333333332</v>
      </c>
      <c r="H363" s="279">
        <v>194.28333333333333</v>
      </c>
      <c r="I363" s="279">
        <v>197.61666666666665</v>
      </c>
      <c r="J363" s="279">
        <v>201.43333333333334</v>
      </c>
      <c r="K363" s="277">
        <v>193.8</v>
      </c>
      <c r="L363" s="277">
        <v>186.65</v>
      </c>
      <c r="M363" s="277">
        <v>6.7765199999999997</v>
      </c>
    </row>
    <row r="364" spans="1:13">
      <c r="A364" s="268">
        <v>354</v>
      </c>
      <c r="B364" s="277" t="s">
        <v>483</v>
      </c>
      <c r="C364" s="278">
        <v>193.15</v>
      </c>
      <c r="D364" s="279">
        <v>194.04999999999998</v>
      </c>
      <c r="E364" s="279">
        <v>186.09999999999997</v>
      </c>
      <c r="F364" s="279">
        <v>179.04999999999998</v>
      </c>
      <c r="G364" s="279">
        <v>171.09999999999997</v>
      </c>
      <c r="H364" s="279">
        <v>201.09999999999997</v>
      </c>
      <c r="I364" s="279">
        <v>209.04999999999995</v>
      </c>
      <c r="J364" s="279">
        <v>216.09999999999997</v>
      </c>
      <c r="K364" s="277">
        <v>202</v>
      </c>
      <c r="L364" s="277">
        <v>187</v>
      </c>
      <c r="M364" s="277">
        <v>1.3488899999999999</v>
      </c>
    </row>
    <row r="365" spans="1:13">
      <c r="A365" s="268">
        <v>355</v>
      </c>
      <c r="B365" s="277" t="s">
        <v>159</v>
      </c>
      <c r="C365" s="278">
        <v>20677.349999999999</v>
      </c>
      <c r="D365" s="279">
        <v>20524.616666666665</v>
      </c>
      <c r="E365" s="279">
        <v>20188.73333333333</v>
      </c>
      <c r="F365" s="279">
        <v>19700.116666666665</v>
      </c>
      <c r="G365" s="279">
        <v>19364.23333333333</v>
      </c>
      <c r="H365" s="279">
        <v>21013.23333333333</v>
      </c>
      <c r="I365" s="279">
        <v>21349.116666666669</v>
      </c>
      <c r="J365" s="279">
        <v>21837.73333333333</v>
      </c>
      <c r="K365" s="277">
        <v>20860.5</v>
      </c>
      <c r="L365" s="277">
        <v>20036</v>
      </c>
      <c r="M365" s="277">
        <v>0.76254999999999995</v>
      </c>
    </row>
    <row r="366" spans="1:13">
      <c r="A366" s="268">
        <v>356</v>
      </c>
      <c r="B366" s="277" t="s">
        <v>160</v>
      </c>
      <c r="C366" s="278">
        <v>1299.6500000000001</v>
      </c>
      <c r="D366" s="279">
        <v>1287.25</v>
      </c>
      <c r="E366" s="279">
        <v>1266.6500000000001</v>
      </c>
      <c r="F366" s="279">
        <v>1233.6500000000001</v>
      </c>
      <c r="G366" s="279">
        <v>1213.0500000000002</v>
      </c>
      <c r="H366" s="279">
        <v>1320.25</v>
      </c>
      <c r="I366" s="279">
        <v>1340.85</v>
      </c>
      <c r="J366" s="279">
        <v>1373.85</v>
      </c>
      <c r="K366" s="277">
        <v>1307.8499999999999</v>
      </c>
      <c r="L366" s="277">
        <v>1254.25</v>
      </c>
      <c r="M366" s="277">
        <v>10.87323</v>
      </c>
    </row>
    <row r="367" spans="1:13">
      <c r="A367" s="268">
        <v>357</v>
      </c>
      <c r="B367" s="277" t="s">
        <v>488</v>
      </c>
      <c r="C367" s="278">
        <v>1369.1</v>
      </c>
      <c r="D367" s="279">
        <v>1370.0333333333335</v>
      </c>
      <c r="E367" s="279">
        <v>1350.0666666666671</v>
      </c>
      <c r="F367" s="279">
        <v>1331.0333333333335</v>
      </c>
      <c r="G367" s="279">
        <v>1311.0666666666671</v>
      </c>
      <c r="H367" s="279">
        <v>1389.0666666666671</v>
      </c>
      <c r="I367" s="279">
        <v>1409.0333333333338</v>
      </c>
      <c r="J367" s="279">
        <v>1428.0666666666671</v>
      </c>
      <c r="K367" s="277">
        <v>1390</v>
      </c>
      <c r="L367" s="277">
        <v>1351</v>
      </c>
      <c r="M367" s="277">
        <v>3.5329100000000002</v>
      </c>
    </row>
    <row r="368" spans="1:13">
      <c r="A368" s="268">
        <v>358</v>
      </c>
      <c r="B368" s="277" t="s">
        <v>161</v>
      </c>
      <c r="C368" s="278">
        <v>210.2</v>
      </c>
      <c r="D368" s="279">
        <v>211.04999999999998</v>
      </c>
      <c r="E368" s="279">
        <v>206.39999999999998</v>
      </c>
      <c r="F368" s="279">
        <v>202.6</v>
      </c>
      <c r="G368" s="279">
        <v>197.95</v>
      </c>
      <c r="H368" s="279">
        <v>214.84999999999997</v>
      </c>
      <c r="I368" s="279">
        <v>219.5</v>
      </c>
      <c r="J368" s="279">
        <v>223.29999999999995</v>
      </c>
      <c r="K368" s="277">
        <v>215.7</v>
      </c>
      <c r="L368" s="277">
        <v>207.25</v>
      </c>
      <c r="M368" s="277">
        <v>52.936149999999998</v>
      </c>
    </row>
    <row r="369" spans="1:13">
      <c r="A369" s="268">
        <v>359</v>
      </c>
      <c r="B369" s="277" t="s">
        <v>162</v>
      </c>
      <c r="C369" s="278">
        <v>86.2</v>
      </c>
      <c r="D369" s="279">
        <v>85.399999999999991</v>
      </c>
      <c r="E369" s="279">
        <v>84.299999999999983</v>
      </c>
      <c r="F369" s="279">
        <v>82.399999999999991</v>
      </c>
      <c r="G369" s="279">
        <v>81.299999999999983</v>
      </c>
      <c r="H369" s="279">
        <v>87.299999999999983</v>
      </c>
      <c r="I369" s="279">
        <v>88.399999999999977</v>
      </c>
      <c r="J369" s="279">
        <v>90.299999999999983</v>
      </c>
      <c r="K369" s="277">
        <v>86.5</v>
      </c>
      <c r="L369" s="277">
        <v>83.5</v>
      </c>
      <c r="M369" s="277">
        <v>56.80809</v>
      </c>
    </row>
    <row r="370" spans="1:13">
      <c r="A370" s="268">
        <v>360</v>
      </c>
      <c r="B370" s="277" t="s">
        <v>275</v>
      </c>
      <c r="C370" s="278">
        <v>5004.1000000000004</v>
      </c>
      <c r="D370" s="279">
        <v>4991.7333333333336</v>
      </c>
      <c r="E370" s="279">
        <v>4963.4666666666672</v>
      </c>
      <c r="F370" s="279">
        <v>4922.8333333333339</v>
      </c>
      <c r="G370" s="279">
        <v>4894.5666666666675</v>
      </c>
      <c r="H370" s="279">
        <v>5032.3666666666668</v>
      </c>
      <c r="I370" s="279">
        <v>5060.6333333333332</v>
      </c>
      <c r="J370" s="279">
        <v>5101.2666666666664</v>
      </c>
      <c r="K370" s="277">
        <v>5020</v>
      </c>
      <c r="L370" s="277">
        <v>4951.1000000000004</v>
      </c>
      <c r="M370" s="277">
        <v>0.28699999999999998</v>
      </c>
    </row>
    <row r="371" spans="1:13">
      <c r="A371" s="268">
        <v>361</v>
      </c>
      <c r="B371" s="277" t="s">
        <v>277</v>
      </c>
      <c r="C371" s="278">
        <v>10098.049999999999</v>
      </c>
      <c r="D371" s="279">
        <v>10088.133333333333</v>
      </c>
      <c r="E371" s="279">
        <v>10027.916666666666</v>
      </c>
      <c r="F371" s="279">
        <v>9957.7833333333328</v>
      </c>
      <c r="G371" s="279">
        <v>9897.5666666666657</v>
      </c>
      <c r="H371" s="279">
        <v>10158.266666666666</v>
      </c>
      <c r="I371" s="279">
        <v>10218.483333333334</v>
      </c>
      <c r="J371" s="279">
        <v>10288.616666666667</v>
      </c>
      <c r="K371" s="277">
        <v>10148.35</v>
      </c>
      <c r="L371" s="277">
        <v>10018</v>
      </c>
      <c r="M371" s="277">
        <v>4.2959999999999998E-2</v>
      </c>
    </row>
    <row r="372" spans="1:13">
      <c r="A372" s="268">
        <v>362</v>
      </c>
      <c r="B372" s="277" t="s">
        <v>494</v>
      </c>
      <c r="C372" s="278">
        <v>5138.5</v>
      </c>
      <c r="D372" s="279">
        <v>5147.5</v>
      </c>
      <c r="E372" s="279">
        <v>5111</v>
      </c>
      <c r="F372" s="279">
        <v>5083.5</v>
      </c>
      <c r="G372" s="279">
        <v>5047</v>
      </c>
      <c r="H372" s="279">
        <v>5175</v>
      </c>
      <c r="I372" s="279">
        <v>5211.5</v>
      </c>
      <c r="J372" s="279">
        <v>5239</v>
      </c>
      <c r="K372" s="277">
        <v>5184</v>
      </c>
      <c r="L372" s="277">
        <v>5120</v>
      </c>
      <c r="M372" s="277">
        <v>0.10205</v>
      </c>
    </row>
    <row r="373" spans="1:13">
      <c r="A373" s="268">
        <v>363</v>
      </c>
      <c r="B373" s="277" t="s">
        <v>489</v>
      </c>
      <c r="C373" s="278">
        <v>131.30000000000001</v>
      </c>
      <c r="D373" s="279">
        <v>132.15</v>
      </c>
      <c r="E373" s="279">
        <v>128.95000000000002</v>
      </c>
      <c r="F373" s="279">
        <v>126.60000000000002</v>
      </c>
      <c r="G373" s="279">
        <v>123.40000000000003</v>
      </c>
      <c r="H373" s="279">
        <v>134.5</v>
      </c>
      <c r="I373" s="279">
        <v>137.69999999999999</v>
      </c>
      <c r="J373" s="279">
        <v>140.04999999999998</v>
      </c>
      <c r="K373" s="277">
        <v>135.35</v>
      </c>
      <c r="L373" s="277">
        <v>129.80000000000001</v>
      </c>
      <c r="M373" s="277">
        <v>11.347490000000001</v>
      </c>
    </row>
    <row r="374" spans="1:13">
      <c r="A374" s="268">
        <v>364</v>
      </c>
      <c r="B374" s="277" t="s">
        <v>490</v>
      </c>
      <c r="C374" s="278">
        <v>574.79999999999995</v>
      </c>
      <c r="D374" s="279">
        <v>576.18333333333328</v>
      </c>
      <c r="E374" s="279">
        <v>560.41666666666652</v>
      </c>
      <c r="F374" s="279">
        <v>546.03333333333319</v>
      </c>
      <c r="G374" s="279">
        <v>530.26666666666642</v>
      </c>
      <c r="H374" s="279">
        <v>590.56666666666661</v>
      </c>
      <c r="I374" s="279">
        <v>606.33333333333326</v>
      </c>
      <c r="J374" s="279">
        <v>620.7166666666667</v>
      </c>
      <c r="K374" s="277">
        <v>591.95000000000005</v>
      </c>
      <c r="L374" s="277">
        <v>561.79999999999995</v>
      </c>
      <c r="M374" s="277">
        <v>1.8459300000000001</v>
      </c>
    </row>
    <row r="375" spans="1:13">
      <c r="A375" s="268">
        <v>365</v>
      </c>
      <c r="B375" s="277" t="s">
        <v>163</v>
      </c>
      <c r="C375" s="278">
        <v>1486.7</v>
      </c>
      <c r="D375" s="279">
        <v>1485.55</v>
      </c>
      <c r="E375" s="279">
        <v>1476.6499999999999</v>
      </c>
      <c r="F375" s="279">
        <v>1466.6</v>
      </c>
      <c r="G375" s="279">
        <v>1457.6999999999998</v>
      </c>
      <c r="H375" s="279">
        <v>1495.6</v>
      </c>
      <c r="I375" s="279">
        <v>1504.5</v>
      </c>
      <c r="J375" s="279">
        <v>1514.55</v>
      </c>
      <c r="K375" s="277">
        <v>1494.45</v>
      </c>
      <c r="L375" s="277">
        <v>1475.5</v>
      </c>
      <c r="M375" s="277">
        <v>5.1944600000000003</v>
      </c>
    </row>
    <row r="376" spans="1:13">
      <c r="A376" s="268">
        <v>366</v>
      </c>
      <c r="B376" s="277" t="s">
        <v>273</v>
      </c>
      <c r="C376" s="278">
        <v>2037.9</v>
      </c>
      <c r="D376" s="279">
        <v>2034.6666666666667</v>
      </c>
      <c r="E376" s="279">
        <v>2019.3333333333335</v>
      </c>
      <c r="F376" s="279">
        <v>2000.7666666666667</v>
      </c>
      <c r="G376" s="279">
        <v>1985.4333333333334</v>
      </c>
      <c r="H376" s="279">
        <v>2053.2333333333336</v>
      </c>
      <c r="I376" s="279">
        <v>2068.5666666666671</v>
      </c>
      <c r="J376" s="279">
        <v>2087.1333333333337</v>
      </c>
      <c r="K376" s="277">
        <v>2050</v>
      </c>
      <c r="L376" s="277">
        <v>2016.1</v>
      </c>
      <c r="M376" s="277">
        <v>1.9327300000000001</v>
      </c>
    </row>
    <row r="377" spans="1:13">
      <c r="A377" s="268">
        <v>367</v>
      </c>
      <c r="B377" s="277" t="s">
        <v>164</v>
      </c>
      <c r="C377" s="278">
        <v>28.15</v>
      </c>
      <c r="D377" s="279">
        <v>28</v>
      </c>
      <c r="E377" s="279">
        <v>27.65</v>
      </c>
      <c r="F377" s="279">
        <v>27.15</v>
      </c>
      <c r="G377" s="279">
        <v>26.799999999999997</v>
      </c>
      <c r="H377" s="279">
        <v>28.5</v>
      </c>
      <c r="I377" s="279">
        <v>28.85</v>
      </c>
      <c r="J377" s="279">
        <v>29.35</v>
      </c>
      <c r="K377" s="277">
        <v>28.35</v>
      </c>
      <c r="L377" s="277">
        <v>27.5</v>
      </c>
      <c r="M377" s="277">
        <v>323.32342999999997</v>
      </c>
    </row>
    <row r="378" spans="1:13">
      <c r="A378" s="268">
        <v>368</v>
      </c>
      <c r="B378" s="277" t="s">
        <v>274</v>
      </c>
      <c r="C378" s="278">
        <v>367.95</v>
      </c>
      <c r="D378" s="279">
        <v>363.56666666666666</v>
      </c>
      <c r="E378" s="279">
        <v>356.88333333333333</v>
      </c>
      <c r="F378" s="279">
        <v>345.81666666666666</v>
      </c>
      <c r="G378" s="279">
        <v>339.13333333333333</v>
      </c>
      <c r="H378" s="279">
        <v>374.63333333333333</v>
      </c>
      <c r="I378" s="279">
        <v>381.31666666666661</v>
      </c>
      <c r="J378" s="279">
        <v>392.38333333333333</v>
      </c>
      <c r="K378" s="277">
        <v>370.25</v>
      </c>
      <c r="L378" s="277">
        <v>352.5</v>
      </c>
      <c r="M378" s="277">
        <v>5.1936900000000001</v>
      </c>
    </row>
    <row r="379" spans="1:13">
      <c r="A379" s="268">
        <v>369</v>
      </c>
      <c r="B379" s="277" t="s">
        <v>485</v>
      </c>
      <c r="C379" s="278">
        <v>165.1</v>
      </c>
      <c r="D379" s="279">
        <v>164.85</v>
      </c>
      <c r="E379" s="279">
        <v>162.64999999999998</v>
      </c>
      <c r="F379" s="279">
        <v>160.19999999999999</v>
      </c>
      <c r="G379" s="279">
        <v>157.99999999999997</v>
      </c>
      <c r="H379" s="279">
        <v>167.29999999999998</v>
      </c>
      <c r="I379" s="279">
        <v>169.49999999999997</v>
      </c>
      <c r="J379" s="279">
        <v>171.95</v>
      </c>
      <c r="K379" s="277">
        <v>167.05</v>
      </c>
      <c r="L379" s="277">
        <v>162.4</v>
      </c>
      <c r="M379" s="277">
        <v>2.8365</v>
      </c>
    </row>
    <row r="380" spans="1:13">
      <c r="A380" s="268">
        <v>370</v>
      </c>
      <c r="B380" s="277" t="s">
        <v>491</v>
      </c>
      <c r="C380" s="278">
        <v>809.75</v>
      </c>
      <c r="D380" s="279">
        <v>811.9</v>
      </c>
      <c r="E380" s="279">
        <v>799.84999999999991</v>
      </c>
      <c r="F380" s="279">
        <v>789.94999999999993</v>
      </c>
      <c r="G380" s="279">
        <v>777.89999999999986</v>
      </c>
      <c r="H380" s="279">
        <v>821.8</v>
      </c>
      <c r="I380" s="279">
        <v>833.84999999999991</v>
      </c>
      <c r="J380" s="279">
        <v>843.75</v>
      </c>
      <c r="K380" s="277">
        <v>823.95</v>
      </c>
      <c r="L380" s="277">
        <v>802</v>
      </c>
      <c r="M380" s="277">
        <v>0.94276000000000004</v>
      </c>
    </row>
    <row r="381" spans="1:13">
      <c r="A381" s="268">
        <v>371</v>
      </c>
      <c r="B381" s="277" t="s">
        <v>2223</v>
      </c>
      <c r="C381" s="278">
        <v>482.3</v>
      </c>
      <c r="D381" s="279">
        <v>480.98333333333329</v>
      </c>
      <c r="E381" s="279">
        <v>474.96666666666658</v>
      </c>
      <c r="F381" s="279">
        <v>467.63333333333327</v>
      </c>
      <c r="G381" s="279">
        <v>461.61666666666656</v>
      </c>
      <c r="H381" s="279">
        <v>488.31666666666661</v>
      </c>
      <c r="I381" s="279">
        <v>494.33333333333337</v>
      </c>
      <c r="J381" s="279">
        <v>501.66666666666663</v>
      </c>
      <c r="K381" s="277">
        <v>487</v>
      </c>
      <c r="L381" s="277">
        <v>473.65</v>
      </c>
      <c r="M381" s="277">
        <v>0.63726000000000005</v>
      </c>
    </row>
    <row r="382" spans="1:13">
      <c r="A382" s="268">
        <v>372</v>
      </c>
      <c r="B382" s="277" t="s">
        <v>165</v>
      </c>
      <c r="C382" s="278">
        <v>157.05000000000001</v>
      </c>
      <c r="D382" s="279">
        <v>158.05000000000001</v>
      </c>
      <c r="E382" s="279">
        <v>155.30000000000001</v>
      </c>
      <c r="F382" s="279">
        <v>153.55000000000001</v>
      </c>
      <c r="G382" s="279">
        <v>150.80000000000001</v>
      </c>
      <c r="H382" s="279">
        <v>159.80000000000001</v>
      </c>
      <c r="I382" s="279">
        <v>162.55000000000001</v>
      </c>
      <c r="J382" s="279">
        <v>164.3</v>
      </c>
      <c r="K382" s="277">
        <v>160.80000000000001</v>
      </c>
      <c r="L382" s="277">
        <v>156.30000000000001</v>
      </c>
      <c r="M382" s="277">
        <v>75.163619999999995</v>
      </c>
    </row>
    <row r="383" spans="1:13">
      <c r="A383" s="268">
        <v>373</v>
      </c>
      <c r="B383" s="277" t="s">
        <v>492</v>
      </c>
      <c r="C383" s="278">
        <v>76.2</v>
      </c>
      <c r="D383" s="279">
        <v>74.766666666666666</v>
      </c>
      <c r="E383" s="279">
        <v>72.533333333333331</v>
      </c>
      <c r="F383" s="279">
        <v>68.86666666666666</v>
      </c>
      <c r="G383" s="279">
        <v>66.633333333333326</v>
      </c>
      <c r="H383" s="279">
        <v>78.433333333333337</v>
      </c>
      <c r="I383" s="279">
        <v>80.666666666666657</v>
      </c>
      <c r="J383" s="279">
        <v>84.333333333333343</v>
      </c>
      <c r="K383" s="277">
        <v>77</v>
      </c>
      <c r="L383" s="277">
        <v>71.099999999999994</v>
      </c>
      <c r="M383" s="277">
        <v>17.66939</v>
      </c>
    </row>
    <row r="384" spans="1:13">
      <c r="A384" s="268">
        <v>374</v>
      </c>
      <c r="B384" s="277" t="s">
        <v>276</v>
      </c>
      <c r="C384" s="278">
        <v>260.89999999999998</v>
      </c>
      <c r="D384" s="279">
        <v>256.66666666666669</v>
      </c>
      <c r="E384" s="279">
        <v>251.33333333333337</v>
      </c>
      <c r="F384" s="279">
        <v>241.76666666666668</v>
      </c>
      <c r="G384" s="279">
        <v>236.43333333333337</v>
      </c>
      <c r="H384" s="279">
        <v>266.23333333333335</v>
      </c>
      <c r="I384" s="279">
        <v>271.56666666666672</v>
      </c>
      <c r="J384" s="279">
        <v>281.13333333333338</v>
      </c>
      <c r="K384" s="277">
        <v>262</v>
      </c>
      <c r="L384" s="277">
        <v>247.1</v>
      </c>
      <c r="M384" s="277">
        <v>4.61653</v>
      </c>
    </row>
    <row r="385" spans="1:13">
      <c r="A385" s="268">
        <v>375</v>
      </c>
      <c r="B385" s="277" t="s">
        <v>493</v>
      </c>
      <c r="C385" s="278">
        <v>66.75</v>
      </c>
      <c r="D385" s="279">
        <v>66.2</v>
      </c>
      <c r="E385" s="279">
        <v>64.75</v>
      </c>
      <c r="F385" s="279">
        <v>62.75</v>
      </c>
      <c r="G385" s="279">
        <v>61.3</v>
      </c>
      <c r="H385" s="279">
        <v>68.2</v>
      </c>
      <c r="I385" s="279">
        <v>69.65000000000002</v>
      </c>
      <c r="J385" s="279">
        <v>71.650000000000006</v>
      </c>
      <c r="K385" s="277">
        <v>67.650000000000006</v>
      </c>
      <c r="L385" s="277">
        <v>64.2</v>
      </c>
      <c r="M385" s="277">
        <v>3.3206500000000001</v>
      </c>
    </row>
    <row r="386" spans="1:13">
      <c r="A386" s="268">
        <v>376</v>
      </c>
      <c r="B386" s="277" t="s">
        <v>486</v>
      </c>
      <c r="C386" s="278">
        <v>47.8</v>
      </c>
      <c r="D386" s="279">
        <v>48.066666666666663</v>
      </c>
      <c r="E386" s="279">
        <v>46.983333333333327</v>
      </c>
      <c r="F386" s="279">
        <v>46.166666666666664</v>
      </c>
      <c r="G386" s="279">
        <v>45.083333333333329</v>
      </c>
      <c r="H386" s="279">
        <v>48.883333333333326</v>
      </c>
      <c r="I386" s="279">
        <v>49.966666666666669</v>
      </c>
      <c r="J386" s="279">
        <v>50.783333333333324</v>
      </c>
      <c r="K386" s="277">
        <v>49.15</v>
      </c>
      <c r="L386" s="277">
        <v>47.25</v>
      </c>
      <c r="M386" s="277">
        <v>13.06433</v>
      </c>
    </row>
    <row r="387" spans="1:13">
      <c r="A387" s="268">
        <v>377</v>
      </c>
      <c r="B387" s="277" t="s">
        <v>166</v>
      </c>
      <c r="C387" s="278">
        <v>1245.5999999999999</v>
      </c>
      <c r="D387" s="279">
        <v>1248.1166666666666</v>
      </c>
      <c r="E387" s="279">
        <v>1222.4833333333331</v>
      </c>
      <c r="F387" s="279">
        <v>1199.3666666666666</v>
      </c>
      <c r="G387" s="279">
        <v>1173.7333333333331</v>
      </c>
      <c r="H387" s="279">
        <v>1271.2333333333331</v>
      </c>
      <c r="I387" s="279">
        <v>1296.8666666666668</v>
      </c>
      <c r="J387" s="279">
        <v>1319.9833333333331</v>
      </c>
      <c r="K387" s="277">
        <v>1273.75</v>
      </c>
      <c r="L387" s="277">
        <v>1225</v>
      </c>
      <c r="M387" s="277">
        <v>19.96406</v>
      </c>
    </row>
    <row r="388" spans="1:13">
      <c r="A388" s="268">
        <v>378</v>
      </c>
      <c r="B388" s="277" t="s">
        <v>278</v>
      </c>
      <c r="C388" s="278">
        <v>409.75</v>
      </c>
      <c r="D388" s="279">
        <v>408.91666666666669</v>
      </c>
      <c r="E388" s="279">
        <v>405.83333333333337</v>
      </c>
      <c r="F388" s="279">
        <v>401.91666666666669</v>
      </c>
      <c r="G388" s="279">
        <v>398.83333333333337</v>
      </c>
      <c r="H388" s="279">
        <v>412.83333333333337</v>
      </c>
      <c r="I388" s="279">
        <v>415.91666666666674</v>
      </c>
      <c r="J388" s="279">
        <v>419.83333333333337</v>
      </c>
      <c r="K388" s="277">
        <v>412</v>
      </c>
      <c r="L388" s="277">
        <v>405</v>
      </c>
      <c r="M388" s="277">
        <v>1.3043400000000001</v>
      </c>
    </row>
    <row r="389" spans="1:13">
      <c r="A389" s="268">
        <v>379</v>
      </c>
      <c r="B389" s="277" t="s">
        <v>496</v>
      </c>
      <c r="C389" s="278">
        <v>417.85</v>
      </c>
      <c r="D389" s="279">
        <v>417.31666666666666</v>
      </c>
      <c r="E389" s="279">
        <v>412.63333333333333</v>
      </c>
      <c r="F389" s="279">
        <v>407.41666666666669</v>
      </c>
      <c r="G389" s="279">
        <v>402.73333333333335</v>
      </c>
      <c r="H389" s="279">
        <v>422.5333333333333</v>
      </c>
      <c r="I389" s="279">
        <v>427.21666666666658</v>
      </c>
      <c r="J389" s="279">
        <v>432.43333333333328</v>
      </c>
      <c r="K389" s="277">
        <v>422</v>
      </c>
      <c r="L389" s="277">
        <v>412.1</v>
      </c>
      <c r="M389" s="277">
        <v>1.0378700000000001</v>
      </c>
    </row>
    <row r="390" spans="1:13">
      <c r="A390" s="268">
        <v>380</v>
      </c>
      <c r="B390" s="277" t="s">
        <v>498</v>
      </c>
      <c r="C390" s="278">
        <v>96.3</v>
      </c>
      <c r="D390" s="279">
        <v>97.016666666666652</v>
      </c>
      <c r="E390" s="279">
        <v>94.383333333333297</v>
      </c>
      <c r="F390" s="279">
        <v>92.46666666666664</v>
      </c>
      <c r="G390" s="279">
        <v>89.833333333333286</v>
      </c>
      <c r="H390" s="279">
        <v>98.933333333333309</v>
      </c>
      <c r="I390" s="279">
        <v>101.56666666666666</v>
      </c>
      <c r="J390" s="279">
        <v>103.48333333333332</v>
      </c>
      <c r="K390" s="277">
        <v>99.65</v>
      </c>
      <c r="L390" s="277">
        <v>95.1</v>
      </c>
      <c r="M390" s="277">
        <v>9.6212300000000006</v>
      </c>
    </row>
    <row r="391" spans="1:13">
      <c r="A391" s="268">
        <v>381</v>
      </c>
      <c r="B391" s="277" t="s">
        <v>279</v>
      </c>
      <c r="C391" s="278">
        <v>445.95</v>
      </c>
      <c r="D391" s="279">
        <v>447.09999999999997</v>
      </c>
      <c r="E391" s="279">
        <v>443.84999999999991</v>
      </c>
      <c r="F391" s="279">
        <v>441.74999999999994</v>
      </c>
      <c r="G391" s="279">
        <v>438.49999999999989</v>
      </c>
      <c r="H391" s="279">
        <v>449.19999999999993</v>
      </c>
      <c r="I391" s="279">
        <v>452.45000000000005</v>
      </c>
      <c r="J391" s="279">
        <v>454.54999999999995</v>
      </c>
      <c r="K391" s="277">
        <v>450.35</v>
      </c>
      <c r="L391" s="277">
        <v>445</v>
      </c>
      <c r="M391" s="277">
        <v>1.23837</v>
      </c>
    </row>
    <row r="392" spans="1:13">
      <c r="A392" s="268">
        <v>382</v>
      </c>
      <c r="B392" s="277" t="s">
        <v>499</v>
      </c>
      <c r="C392" s="278">
        <v>275.45</v>
      </c>
      <c r="D392" s="279">
        <v>276.75</v>
      </c>
      <c r="E392" s="279">
        <v>273.2</v>
      </c>
      <c r="F392" s="279">
        <v>270.95</v>
      </c>
      <c r="G392" s="279">
        <v>267.39999999999998</v>
      </c>
      <c r="H392" s="279">
        <v>279</v>
      </c>
      <c r="I392" s="279">
        <v>282.54999999999995</v>
      </c>
      <c r="J392" s="279">
        <v>284.8</v>
      </c>
      <c r="K392" s="277">
        <v>280.3</v>
      </c>
      <c r="L392" s="277">
        <v>274.5</v>
      </c>
      <c r="M392" s="277">
        <v>4.08962</v>
      </c>
    </row>
    <row r="393" spans="1:13">
      <c r="A393" s="268">
        <v>383</v>
      </c>
      <c r="B393" s="277" t="s">
        <v>167</v>
      </c>
      <c r="C393" s="278">
        <v>769.5</v>
      </c>
      <c r="D393" s="279">
        <v>764.94999999999993</v>
      </c>
      <c r="E393" s="279">
        <v>755.09999999999991</v>
      </c>
      <c r="F393" s="279">
        <v>740.69999999999993</v>
      </c>
      <c r="G393" s="279">
        <v>730.84999999999991</v>
      </c>
      <c r="H393" s="279">
        <v>779.34999999999991</v>
      </c>
      <c r="I393" s="279">
        <v>789.2</v>
      </c>
      <c r="J393" s="279">
        <v>803.59999999999991</v>
      </c>
      <c r="K393" s="277">
        <v>774.8</v>
      </c>
      <c r="L393" s="277">
        <v>750.55</v>
      </c>
      <c r="M393" s="277">
        <v>10.770250000000001</v>
      </c>
    </row>
    <row r="394" spans="1:13">
      <c r="A394" s="268">
        <v>384</v>
      </c>
      <c r="B394" s="277" t="s">
        <v>501</v>
      </c>
      <c r="C394" s="278">
        <v>1284</v>
      </c>
      <c r="D394" s="279">
        <v>1284.6000000000001</v>
      </c>
      <c r="E394" s="279">
        <v>1271.3000000000002</v>
      </c>
      <c r="F394" s="279">
        <v>1258.6000000000001</v>
      </c>
      <c r="G394" s="279">
        <v>1245.3000000000002</v>
      </c>
      <c r="H394" s="279">
        <v>1297.3000000000002</v>
      </c>
      <c r="I394" s="279">
        <v>1310.5999999999999</v>
      </c>
      <c r="J394" s="279">
        <v>1323.3000000000002</v>
      </c>
      <c r="K394" s="277">
        <v>1297.9000000000001</v>
      </c>
      <c r="L394" s="277">
        <v>1271.9000000000001</v>
      </c>
      <c r="M394" s="277">
        <v>3.0960000000000001E-2</v>
      </c>
    </row>
    <row r="395" spans="1:13">
      <c r="A395" s="268">
        <v>385</v>
      </c>
      <c r="B395" s="277" t="s">
        <v>502</v>
      </c>
      <c r="C395" s="278">
        <v>275</v>
      </c>
      <c r="D395" s="279">
        <v>274.66666666666669</v>
      </c>
      <c r="E395" s="279">
        <v>272.33333333333337</v>
      </c>
      <c r="F395" s="279">
        <v>269.66666666666669</v>
      </c>
      <c r="G395" s="279">
        <v>267.33333333333337</v>
      </c>
      <c r="H395" s="279">
        <v>277.33333333333337</v>
      </c>
      <c r="I395" s="279">
        <v>279.66666666666674</v>
      </c>
      <c r="J395" s="279">
        <v>282.33333333333337</v>
      </c>
      <c r="K395" s="277">
        <v>277</v>
      </c>
      <c r="L395" s="277">
        <v>272</v>
      </c>
      <c r="M395" s="277">
        <v>3.0888599999999999</v>
      </c>
    </row>
    <row r="396" spans="1:13">
      <c r="A396" s="268">
        <v>386</v>
      </c>
      <c r="B396" s="277" t="s">
        <v>168</v>
      </c>
      <c r="C396" s="278">
        <v>172.9</v>
      </c>
      <c r="D396" s="279">
        <v>170.9</v>
      </c>
      <c r="E396" s="279">
        <v>167.8</v>
      </c>
      <c r="F396" s="279">
        <v>162.70000000000002</v>
      </c>
      <c r="G396" s="279">
        <v>159.60000000000002</v>
      </c>
      <c r="H396" s="279">
        <v>176</v>
      </c>
      <c r="I396" s="279">
        <v>179.09999999999997</v>
      </c>
      <c r="J396" s="279">
        <v>184.2</v>
      </c>
      <c r="K396" s="277">
        <v>174</v>
      </c>
      <c r="L396" s="277">
        <v>165.8</v>
      </c>
      <c r="M396" s="277">
        <v>147.98666</v>
      </c>
    </row>
    <row r="397" spans="1:13">
      <c r="A397" s="268">
        <v>387</v>
      </c>
      <c r="B397" s="277" t="s">
        <v>500</v>
      </c>
      <c r="C397" s="278">
        <v>43.75</v>
      </c>
      <c r="D397" s="279">
        <v>43.816666666666663</v>
      </c>
      <c r="E397" s="279">
        <v>43.233333333333327</v>
      </c>
      <c r="F397" s="279">
        <v>42.716666666666661</v>
      </c>
      <c r="G397" s="279">
        <v>42.133333333333326</v>
      </c>
      <c r="H397" s="279">
        <v>44.333333333333329</v>
      </c>
      <c r="I397" s="279">
        <v>44.916666666666671</v>
      </c>
      <c r="J397" s="279">
        <v>45.43333333333333</v>
      </c>
      <c r="K397" s="277">
        <v>44.4</v>
      </c>
      <c r="L397" s="277">
        <v>43.3</v>
      </c>
      <c r="M397" s="277">
        <v>4.2386100000000004</v>
      </c>
    </row>
    <row r="398" spans="1:13">
      <c r="A398" s="268">
        <v>388</v>
      </c>
      <c r="B398" s="277" t="s">
        <v>169</v>
      </c>
      <c r="C398" s="278">
        <v>95.45</v>
      </c>
      <c r="D398" s="279">
        <v>94.383333333333326</v>
      </c>
      <c r="E398" s="279">
        <v>93.016666666666652</v>
      </c>
      <c r="F398" s="279">
        <v>90.583333333333329</v>
      </c>
      <c r="G398" s="279">
        <v>89.216666666666654</v>
      </c>
      <c r="H398" s="279">
        <v>96.816666666666649</v>
      </c>
      <c r="I398" s="279">
        <v>98.183333333333323</v>
      </c>
      <c r="J398" s="279">
        <v>100.61666666666665</v>
      </c>
      <c r="K398" s="277">
        <v>95.75</v>
      </c>
      <c r="L398" s="277">
        <v>91.95</v>
      </c>
      <c r="M398" s="277">
        <v>84.33417</v>
      </c>
    </row>
    <row r="399" spans="1:13">
      <c r="A399" s="268">
        <v>389</v>
      </c>
      <c r="B399" s="277" t="s">
        <v>503</v>
      </c>
      <c r="C399" s="278">
        <v>126.55</v>
      </c>
      <c r="D399" s="279">
        <v>125.55</v>
      </c>
      <c r="E399" s="279">
        <v>123.1</v>
      </c>
      <c r="F399" s="279">
        <v>119.64999999999999</v>
      </c>
      <c r="G399" s="279">
        <v>117.19999999999999</v>
      </c>
      <c r="H399" s="279">
        <v>129</v>
      </c>
      <c r="I399" s="279">
        <v>131.45000000000002</v>
      </c>
      <c r="J399" s="279">
        <v>134.9</v>
      </c>
      <c r="K399" s="277">
        <v>128</v>
      </c>
      <c r="L399" s="277">
        <v>122.1</v>
      </c>
      <c r="M399" s="277">
        <v>15.32353</v>
      </c>
    </row>
    <row r="400" spans="1:13">
      <c r="A400" s="268">
        <v>390</v>
      </c>
      <c r="B400" s="277" t="s">
        <v>504</v>
      </c>
      <c r="C400" s="278">
        <v>671.05</v>
      </c>
      <c r="D400" s="279">
        <v>668.35</v>
      </c>
      <c r="E400" s="279">
        <v>660.7</v>
      </c>
      <c r="F400" s="279">
        <v>650.35</v>
      </c>
      <c r="G400" s="279">
        <v>642.70000000000005</v>
      </c>
      <c r="H400" s="279">
        <v>678.7</v>
      </c>
      <c r="I400" s="279">
        <v>686.34999999999991</v>
      </c>
      <c r="J400" s="279">
        <v>696.7</v>
      </c>
      <c r="K400" s="277">
        <v>676</v>
      </c>
      <c r="L400" s="277">
        <v>658</v>
      </c>
      <c r="M400" s="277">
        <v>1.2402899999999999</v>
      </c>
    </row>
    <row r="401" spans="1:13">
      <c r="A401" s="268">
        <v>391</v>
      </c>
      <c r="B401" s="277" t="s">
        <v>170</v>
      </c>
      <c r="C401" s="278">
        <v>2287.5</v>
      </c>
      <c r="D401" s="279">
        <v>2286.6666666666665</v>
      </c>
      <c r="E401" s="279">
        <v>2269.333333333333</v>
      </c>
      <c r="F401" s="279">
        <v>2251.1666666666665</v>
      </c>
      <c r="G401" s="279">
        <v>2233.833333333333</v>
      </c>
      <c r="H401" s="279">
        <v>2304.833333333333</v>
      </c>
      <c r="I401" s="279">
        <v>2322.1666666666661</v>
      </c>
      <c r="J401" s="279">
        <v>2340.333333333333</v>
      </c>
      <c r="K401" s="277">
        <v>2304</v>
      </c>
      <c r="L401" s="277">
        <v>2268.5</v>
      </c>
      <c r="M401" s="277">
        <v>123.41486999999999</v>
      </c>
    </row>
    <row r="402" spans="1:13">
      <c r="A402" s="268">
        <v>392</v>
      </c>
      <c r="B402" s="277" t="s">
        <v>519</v>
      </c>
      <c r="C402" s="278">
        <v>9.4499999999999993</v>
      </c>
      <c r="D402" s="279">
        <v>9.25</v>
      </c>
      <c r="E402" s="279">
        <v>9.0500000000000007</v>
      </c>
      <c r="F402" s="279">
        <v>8.65</v>
      </c>
      <c r="G402" s="279">
        <v>8.4500000000000011</v>
      </c>
      <c r="H402" s="279">
        <v>9.65</v>
      </c>
      <c r="I402" s="279">
        <v>9.85</v>
      </c>
      <c r="J402" s="279">
        <v>10.25</v>
      </c>
      <c r="K402" s="277">
        <v>9.4499999999999993</v>
      </c>
      <c r="L402" s="277">
        <v>8.85</v>
      </c>
      <c r="M402" s="277">
        <v>10.888019999999999</v>
      </c>
    </row>
    <row r="403" spans="1:13">
      <c r="A403" s="268">
        <v>393</v>
      </c>
      <c r="B403" s="277" t="s">
        <v>508</v>
      </c>
      <c r="C403" s="278">
        <v>198.35</v>
      </c>
      <c r="D403" s="279">
        <v>198.75</v>
      </c>
      <c r="E403" s="279">
        <v>193.5</v>
      </c>
      <c r="F403" s="279">
        <v>188.65</v>
      </c>
      <c r="G403" s="279">
        <v>183.4</v>
      </c>
      <c r="H403" s="279">
        <v>203.6</v>
      </c>
      <c r="I403" s="279">
        <v>208.85</v>
      </c>
      <c r="J403" s="279">
        <v>213.7</v>
      </c>
      <c r="K403" s="277">
        <v>204</v>
      </c>
      <c r="L403" s="277">
        <v>193.9</v>
      </c>
      <c r="M403" s="277">
        <v>3.8539400000000001</v>
      </c>
    </row>
    <row r="404" spans="1:13">
      <c r="A404" s="268">
        <v>394</v>
      </c>
      <c r="B404" s="277" t="s">
        <v>495</v>
      </c>
      <c r="C404" s="278">
        <v>240.3</v>
      </c>
      <c r="D404" s="279">
        <v>240.16666666666666</v>
      </c>
      <c r="E404" s="279">
        <v>238.18333333333331</v>
      </c>
      <c r="F404" s="279">
        <v>236.06666666666666</v>
      </c>
      <c r="G404" s="279">
        <v>234.08333333333331</v>
      </c>
      <c r="H404" s="279">
        <v>242.2833333333333</v>
      </c>
      <c r="I404" s="279">
        <v>244.26666666666665</v>
      </c>
      <c r="J404" s="279">
        <v>246.3833333333333</v>
      </c>
      <c r="K404" s="277">
        <v>242.15</v>
      </c>
      <c r="L404" s="277">
        <v>238.05</v>
      </c>
      <c r="M404" s="277">
        <v>1.81264</v>
      </c>
    </row>
    <row r="405" spans="1:13">
      <c r="A405" s="268">
        <v>395</v>
      </c>
      <c r="B405" s="277" t="s">
        <v>512</v>
      </c>
      <c r="C405" s="278">
        <v>49.6</v>
      </c>
      <c r="D405" s="279">
        <v>49.699999999999996</v>
      </c>
      <c r="E405" s="279">
        <v>48.79999999999999</v>
      </c>
      <c r="F405" s="279">
        <v>47.999999999999993</v>
      </c>
      <c r="G405" s="279">
        <v>47.099999999999987</v>
      </c>
      <c r="H405" s="279">
        <v>50.499999999999993</v>
      </c>
      <c r="I405" s="279">
        <v>51.4</v>
      </c>
      <c r="J405" s="279">
        <v>52.199999999999996</v>
      </c>
      <c r="K405" s="277">
        <v>50.6</v>
      </c>
      <c r="L405" s="277">
        <v>48.9</v>
      </c>
      <c r="M405" s="277">
        <v>1.7941400000000001</v>
      </c>
    </row>
    <row r="406" spans="1:13">
      <c r="A406" s="268">
        <v>396</v>
      </c>
      <c r="B406" s="277" t="s">
        <v>171</v>
      </c>
      <c r="C406" s="278">
        <v>32.950000000000003</v>
      </c>
      <c r="D406" s="279">
        <v>33.016666666666666</v>
      </c>
      <c r="E406" s="279">
        <v>32.633333333333333</v>
      </c>
      <c r="F406" s="279">
        <v>32.31666666666667</v>
      </c>
      <c r="G406" s="279">
        <v>31.933333333333337</v>
      </c>
      <c r="H406" s="279">
        <v>33.333333333333329</v>
      </c>
      <c r="I406" s="279">
        <v>33.716666666666654</v>
      </c>
      <c r="J406" s="279">
        <v>34.033333333333324</v>
      </c>
      <c r="K406" s="277">
        <v>33.4</v>
      </c>
      <c r="L406" s="277">
        <v>32.700000000000003</v>
      </c>
      <c r="M406" s="277">
        <v>135.96473</v>
      </c>
    </row>
    <row r="407" spans="1:13">
      <c r="A407" s="268">
        <v>397</v>
      </c>
      <c r="B407" s="277" t="s">
        <v>513</v>
      </c>
      <c r="C407" s="278">
        <v>8524.7999999999993</v>
      </c>
      <c r="D407" s="279">
        <v>8505.8666666666668</v>
      </c>
      <c r="E407" s="279">
        <v>8431.2333333333336</v>
      </c>
      <c r="F407" s="279">
        <v>8337.6666666666661</v>
      </c>
      <c r="G407" s="279">
        <v>8263.0333333333328</v>
      </c>
      <c r="H407" s="279">
        <v>8599.4333333333343</v>
      </c>
      <c r="I407" s="279">
        <v>8674.0666666666693</v>
      </c>
      <c r="J407" s="279">
        <v>8767.633333333335</v>
      </c>
      <c r="K407" s="277">
        <v>8580.5</v>
      </c>
      <c r="L407" s="277">
        <v>8412.2999999999993</v>
      </c>
      <c r="M407" s="277">
        <v>0.20283000000000001</v>
      </c>
    </row>
    <row r="408" spans="1:13">
      <c r="A408" s="268">
        <v>398</v>
      </c>
      <c r="B408" s="277" t="s">
        <v>3523</v>
      </c>
      <c r="C408" s="278">
        <v>892.15</v>
      </c>
      <c r="D408" s="279">
        <v>882.55000000000007</v>
      </c>
      <c r="E408" s="279">
        <v>869.60000000000014</v>
      </c>
      <c r="F408" s="279">
        <v>847.05000000000007</v>
      </c>
      <c r="G408" s="279">
        <v>834.10000000000014</v>
      </c>
      <c r="H408" s="279">
        <v>905.10000000000014</v>
      </c>
      <c r="I408" s="279">
        <v>918.05000000000018</v>
      </c>
      <c r="J408" s="279">
        <v>940.60000000000014</v>
      </c>
      <c r="K408" s="277">
        <v>895.5</v>
      </c>
      <c r="L408" s="277">
        <v>860</v>
      </c>
      <c r="M408" s="277">
        <v>53.459359999999997</v>
      </c>
    </row>
    <row r="409" spans="1:13">
      <c r="A409" s="268">
        <v>399</v>
      </c>
      <c r="B409" s="277" t="s">
        <v>280</v>
      </c>
      <c r="C409" s="278">
        <v>810.6</v>
      </c>
      <c r="D409" s="279">
        <v>800.30000000000007</v>
      </c>
      <c r="E409" s="279">
        <v>786.95000000000016</v>
      </c>
      <c r="F409" s="279">
        <v>763.30000000000007</v>
      </c>
      <c r="G409" s="279">
        <v>749.95000000000016</v>
      </c>
      <c r="H409" s="279">
        <v>823.95000000000016</v>
      </c>
      <c r="I409" s="279">
        <v>837.30000000000007</v>
      </c>
      <c r="J409" s="279">
        <v>860.95000000000016</v>
      </c>
      <c r="K409" s="277">
        <v>813.65</v>
      </c>
      <c r="L409" s="277">
        <v>776.65</v>
      </c>
      <c r="M409" s="277">
        <v>21.464230000000001</v>
      </c>
    </row>
    <row r="410" spans="1:13">
      <c r="A410" s="268">
        <v>400</v>
      </c>
      <c r="B410" s="277" t="s">
        <v>172</v>
      </c>
      <c r="C410" s="278">
        <v>200.05</v>
      </c>
      <c r="D410" s="279">
        <v>198</v>
      </c>
      <c r="E410" s="279">
        <v>195.1</v>
      </c>
      <c r="F410" s="279">
        <v>190.15</v>
      </c>
      <c r="G410" s="279">
        <v>187.25</v>
      </c>
      <c r="H410" s="279">
        <v>202.95</v>
      </c>
      <c r="I410" s="279">
        <v>205.84999999999997</v>
      </c>
      <c r="J410" s="279">
        <v>210.79999999999998</v>
      </c>
      <c r="K410" s="277">
        <v>200.9</v>
      </c>
      <c r="L410" s="277">
        <v>193.05</v>
      </c>
      <c r="M410" s="277">
        <v>405.50062000000003</v>
      </c>
    </row>
    <row r="411" spans="1:13">
      <c r="A411" s="268">
        <v>401</v>
      </c>
      <c r="B411" s="277" t="s">
        <v>514</v>
      </c>
      <c r="C411" s="278">
        <v>3519.95</v>
      </c>
      <c r="D411" s="279">
        <v>3527.0833333333335</v>
      </c>
      <c r="E411" s="279">
        <v>3496.7166666666672</v>
      </c>
      <c r="F411" s="279">
        <v>3473.4833333333336</v>
      </c>
      <c r="G411" s="279">
        <v>3443.1166666666672</v>
      </c>
      <c r="H411" s="279">
        <v>3550.3166666666671</v>
      </c>
      <c r="I411" s="279">
        <v>3580.6833333333329</v>
      </c>
      <c r="J411" s="279">
        <v>3603.916666666667</v>
      </c>
      <c r="K411" s="277">
        <v>3557.45</v>
      </c>
      <c r="L411" s="277">
        <v>3503.85</v>
      </c>
      <c r="M411" s="277">
        <v>7.9519999999999993E-2</v>
      </c>
    </row>
    <row r="412" spans="1:13">
      <c r="A412" s="268">
        <v>402</v>
      </c>
      <c r="B412" s="277" t="s">
        <v>2402</v>
      </c>
      <c r="C412" s="278">
        <v>73.900000000000006</v>
      </c>
      <c r="D412" s="279">
        <v>74.600000000000009</v>
      </c>
      <c r="E412" s="279">
        <v>73.000000000000014</v>
      </c>
      <c r="F412" s="279">
        <v>72.100000000000009</v>
      </c>
      <c r="G412" s="279">
        <v>70.500000000000014</v>
      </c>
      <c r="H412" s="279">
        <v>75.500000000000014</v>
      </c>
      <c r="I412" s="279">
        <v>77.100000000000009</v>
      </c>
      <c r="J412" s="279">
        <v>78.000000000000014</v>
      </c>
      <c r="K412" s="277">
        <v>76.2</v>
      </c>
      <c r="L412" s="277">
        <v>73.7</v>
      </c>
      <c r="M412" s="277">
        <v>1.1359399999999999</v>
      </c>
    </row>
    <row r="413" spans="1:13">
      <c r="A413" s="268">
        <v>403</v>
      </c>
      <c r="B413" s="277" t="s">
        <v>2404</v>
      </c>
      <c r="C413" s="278">
        <v>50.8</v>
      </c>
      <c r="D413" s="279">
        <v>50.6</v>
      </c>
      <c r="E413" s="279">
        <v>50.150000000000006</v>
      </c>
      <c r="F413" s="279">
        <v>49.500000000000007</v>
      </c>
      <c r="G413" s="279">
        <v>49.050000000000011</v>
      </c>
      <c r="H413" s="279">
        <v>51.25</v>
      </c>
      <c r="I413" s="279">
        <v>51.7</v>
      </c>
      <c r="J413" s="279">
        <v>52.349999999999994</v>
      </c>
      <c r="K413" s="277">
        <v>51.05</v>
      </c>
      <c r="L413" s="277">
        <v>49.95</v>
      </c>
      <c r="M413" s="277">
        <v>7.2068000000000003</v>
      </c>
    </row>
    <row r="414" spans="1:13">
      <c r="A414" s="268">
        <v>404</v>
      </c>
      <c r="B414" s="277" t="s">
        <v>2412</v>
      </c>
      <c r="C414" s="278">
        <v>153.94999999999999</v>
      </c>
      <c r="D414" s="279">
        <v>153.38333333333335</v>
      </c>
      <c r="E414" s="279">
        <v>150.8666666666667</v>
      </c>
      <c r="F414" s="279">
        <v>147.78333333333336</v>
      </c>
      <c r="G414" s="279">
        <v>145.26666666666671</v>
      </c>
      <c r="H414" s="279">
        <v>156.4666666666667</v>
      </c>
      <c r="I414" s="279">
        <v>158.98333333333335</v>
      </c>
      <c r="J414" s="279">
        <v>162.06666666666669</v>
      </c>
      <c r="K414" s="277">
        <v>155.9</v>
      </c>
      <c r="L414" s="277">
        <v>150.30000000000001</v>
      </c>
      <c r="M414" s="277">
        <v>6.3639700000000001</v>
      </c>
    </row>
    <row r="415" spans="1:13">
      <c r="A415" s="268">
        <v>405</v>
      </c>
      <c r="B415" s="277" t="s">
        <v>516</v>
      </c>
      <c r="C415" s="278">
        <v>1307.2</v>
      </c>
      <c r="D415" s="279">
        <v>1315.5666666666666</v>
      </c>
      <c r="E415" s="279">
        <v>1296.1333333333332</v>
      </c>
      <c r="F415" s="279">
        <v>1285.0666666666666</v>
      </c>
      <c r="G415" s="279">
        <v>1265.6333333333332</v>
      </c>
      <c r="H415" s="279">
        <v>1326.6333333333332</v>
      </c>
      <c r="I415" s="279">
        <v>1346.0666666666666</v>
      </c>
      <c r="J415" s="279">
        <v>1357.1333333333332</v>
      </c>
      <c r="K415" s="277">
        <v>1335</v>
      </c>
      <c r="L415" s="277">
        <v>1304.5</v>
      </c>
      <c r="M415" s="277">
        <v>5.3370000000000001E-2</v>
      </c>
    </row>
    <row r="416" spans="1:13">
      <c r="A416" s="268">
        <v>406</v>
      </c>
      <c r="B416" s="277" t="s">
        <v>518</v>
      </c>
      <c r="C416" s="278">
        <v>174.75</v>
      </c>
      <c r="D416" s="279">
        <v>175.25</v>
      </c>
      <c r="E416" s="279">
        <v>171.5</v>
      </c>
      <c r="F416" s="279">
        <v>168.25</v>
      </c>
      <c r="G416" s="279">
        <v>164.5</v>
      </c>
      <c r="H416" s="279">
        <v>178.5</v>
      </c>
      <c r="I416" s="279">
        <v>182.25</v>
      </c>
      <c r="J416" s="279">
        <v>185.5</v>
      </c>
      <c r="K416" s="277">
        <v>179</v>
      </c>
      <c r="L416" s="277">
        <v>172</v>
      </c>
      <c r="M416" s="277">
        <v>0.35443999999999998</v>
      </c>
    </row>
    <row r="417" spans="1:13">
      <c r="A417" s="268">
        <v>407</v>
      </c>
      <c r="B417" s="277" t="s">
        <v>173</v>
      </c>
      <c r="C417" s="278">
        <v>21135.9</v>
      </c>
      <c r="D417" s="279">
        <v>21035.766666666666</v>
      </c>
      <c r="E417" s="279">
        <v>20751.533333333333</v>
      </c>
      <c r="F417" s="279">
        <v>20367.166666666668</v>
      </c>
      <c r="G417" s="279">
        <v>20082.933333333334</v>
      </c>
      <c r="H417" s="279">
        <v>21420.133333333331</v>
      </c>
      <c r="I417" s="279">
        <v>21704.366666666661</v>
      </c>
      <c r="J417" s="279">
        <v>22088.73333333333</v>
      </c>
      <c r="K417" s="277">
        <v>21320</v>
      </c>
      <c r="L417" s="277">
        <v>20651.400000000001</v>
      </c>
      <c r="M417" s="277">
        <v>0.69325999999999999</v>
      </c>
    </row>
    <row r="418" spans="1:13">
      <c r="A418" s="268">
        <v>408</v>
      </c>
      <c r="B418" s="277" t="s">
        <v>520</v>
      </c>
      <c r="C418" s="278">
        <v>858.25</v>
      </c>
      <c r="D418" s="279">
        <v>865.98333333333323</v>
      </c>
      <c r="E418" s="279">
        <v>824.81666666666649</v>
      </c>
      <c r="F418" s="279">
        <v>791.38333333333321</v>
      </c>
      <c r="G418" s="279">
        <v>750.21666666666647</v>
      </c>
      <c r="H418" s="279">
        <v>899.41666666666652</v>
      </c>
      <c r="I418" s="279">
        <v>940.58333333333326</v>
      </c>
      <c r="J418" s="279">
        <v>974.01666666666654</v>
      </c>
      <c r="K418" s="277">
        <v>907.15</v>
      </c>
      <c r="L418" s="277">
        <v>832.55</v>
      </c>
      <c r="M418" s="277">
        <v>0.37825999999999999</v>
      </c>
    </row>
    <row r="419" spans="1:13">
      <c r="A419" s="268">
        <v>409</v>
      </c>
      <c r="B419" s="277" t="s">
        <v>174</v>
      </c>
      <c r="C419" s="278">
        <v>1234.8</v>
      </c>
      <c r="D419" s="279">
        <v>1229.75</v>
      </c>
      <c r="E419" s="279">
        <v>1220.95</v>
      </c>
      <c r="F419" s="279">
        <v>1207.1000000000001</v>
      </c>
      <c r="G419" s="279">
        <v>1198.3000000000002</v>
      </c>
      <c r="H419" s="279">
        <v>1243.5999999999999</v>
      </c>
      <c r="I419" s="279">
        <v>1252.4000000000001</v>
      </c>
      <c r="J419" s="279">
        <v>1266.2499999999998</v>
      </c>
      <c r="K419" s="277">
        <v>1238.55</v>
      </c>
      <c r="L419" s="277">
        <v>1215.9000000000001</v>
      </c>
      <c r="M419" s="277">
        <v>3.9890300000000001</v>
      </c>
    </row>
    <row r="420" spans="1:13">
      <c r="A420" s="268">
        <v>410</v>
      </c>
      <c r="B420" s="277" t="s">
        <v>515</v>
      </c>
      <c r="C420" s="278">
        <v>354.1</v>
      </c>
      <c r="D420" s="279">
        <v>354.76666666666665</v>
      </c>
      <c r="E420" s="279">
        <v>349.5333333333333</v>
      </c>
      <c r="F420" s="279">
        <v>344.96666666666664</v>
      </c>
      <c r="G420" s="279">
        <v>339.73333333333329</v>
      </c>
      <c r="H420" s="279">
        <v>359.33333333333331</v>
      </c>
      <c r="I420" s="279">
        <v>364.56666666666666</v>
      </c>
      <c r="J420" s="279">
        <v>369.13333333333333</v>
      </c>
      <c r="K420" s="277">
        <v>360</v>
      </c>
      <c r="L420" s="277">
        <v>350.2</v>
      </c>
      <c r="M420" s="277">
        <v>0.13688</v>
      </c>
    </row>
    <row r="421" spans="1:13">
      <c r="A421" s="268">
        <v>411</v>
      </c>
      <c r="B421" s="277" t="s">
        <v>510</v>
      </c>
      <c r="C421" s="278">
        <v>20.85</v>
      </c>
      <c r="D421" s="279">
        <v>20.916666666666668</v>
      </c>
      <c r="E421" s="279">
        <v>20.583333333333336</v>
      </c>
      <c r="F421" s="279">
        <v>20.316666666666666</v>
      </c>
      <c r="G421" s="279">
        <v>19.983333333333334</v>
      </c>
      <c r="H421" s="279">
        <v>21.183333333333337</v>
      </c>
      <c r="I421" s="279">
        <v>21.516666666666673</v>
      </c>
      <c r="J421" s="279">
        <v>21.783333333333339</v>
      </c>
      <c r="K421" s="277">
        <v>21.25</v>
      </c>
      <c r="L421" s="277">
        <v>20.65</v>
      </c>
      <c r="M421" s="277">
        <v>44.413269999999997</v>
      </c>
    </row>
    <row r="422" spans="1:13">
      <c r="A422" s="268">
        <v>412</v>
      </c>
      <c r="B422" s="277" t="s">
        <v>511</v>
      </c>
      <c r="C422" s="278">
        <v>1454.25</v>
      </c>
      <c r="D422" s="279">
        <v>1464.75</v>
      </c>
      <c r="E422" s="279">
        <v>1434.5</v>
      </c>
      <c r="F422" s="279">
        <v>1414.75</v>
      </c>
      <c r="G422" s="279">
        <v>1384.5</v>
      </c>
      <c r="H422" s="279">
        <v>1484.5</v>
      </c>
      <c r="I422" s="279">
        <v>1514.75</v>
      </c>
      <c r="J422" s="279">
        <v>1534.5</v>
      </c>
      <c r="K422" s="277">
        <v>1495</v>
      </c>
      <c r="L422" s="277">
        <v>1445</v>
      </c>
      <c r="M422" s="277">
        <v>0.14235</v>
      </c>
    </row>
    <row r="423" spans="1:13">
      <c r="A423" s="268">
        <v>413</v>
      </c>
      <c r="B423" s="277" t="s">
        <v>521</v>
      </c>
      <c r="C423" s="278">
        <v>256.75</v>
      </c>
      <c r="D423" s="279">
        <v>258.71666666666664</v>
      </c>
      <c r="E423" s="279">
        <v>253.0333333333333</v>
      </c>
      <c r="F423" s="279">
        <v>249.31666666666666</v>
      </c>
      <c r="G423" s="279">
        <v>243.63333333333333</v>
      </c>
      <c r="H423" s="279">
        <v>262.43333333333328</v>
      </c>
      <c r="I423" s="279">
        <v>268.11666666666656</v>
      </c>
      <c r="J423" s="279">
        <v>271.83333333333326</v>
      </c>
      <c r="K423" s="277">
        <v>264.39999999999998</v>
      </c>
      <c r="L423" s="277">
        <v>255</v>
      </c>
      <c r="M423" s="277">
        <v>1.22811</v>
      </c>
    </row>
    <row r="424" spans="1:13">
      <c r="A424" s="268">
        <v>414</v>
      </c>
      <c r="B424" s="277" t="s">
        <v>522</v>
      </c>
      <c r="C424" s="278">
        <v>1052.25</v>
      </c>
      <c r="D424" s="279">
        <v>1052.6000000000001</v>
      </c>
      <c r="E424" s="279">
        <v>1040.4500000000003</v>
      </c>
      <c r="F424" s="279">
        <v>1028.6500000000001</v>
      </c>
      <c r="G424" s="279">
        <v>1016.5000000000002</v>
      </c>
      <c r="H424" s="279">
        <v>1064.4000000000003</v>
      </c>
      <c r="I424" s="279">
        <v>1076.5500000000004</v>
      </c>
      <c r="J424" s="279">
        <v>1088.3500000000004</v>
      </c>
      <c r="K424" s="277">
        <v>1064.75</v>
      </c>
      <c r="L424" s="277">
        <v>1040.8</v>
      </c>
      <c r="M424" s="277">
        <v>0.14862</v>
      </c>
    </row>
    <row r="425" spans="1:13">
      <c r="A425" s="268">
        <v>415</v>
      </c>
      <c r="B425" s="277" t="s">
        <v>523</v>
      </c>
      <c r="C425" s="278">
        <v>357.3</v>
      </c>
      <c r="D425" s="279">
        <v>357.8</v>
      </c>
      <c r="E425" s="279">
        <v>351.6</v>
      </c>
      <c r="F425" s="279">
        <v>345.90000000000003</v>
      </c>
      <c r="G425" s="279">
        <v>339.70000000000005</v>
      </c>
      <c r="H425" s="279">
        <v>363.5</v>
      </c>
      <c r="I425" s="279">
        <v>369.69999999999993</v>
      </c>
      <c r="J425" s="279">
        <v>375.4</v>
      </c>
      <c r="K425" s="277">
        <v>364</v>
      </c>
      <c r="L425" s="277">
        <v>352.1</v>
      </c>
      <c r="M425" s="277">
        <v>11.5403</v>
      </c>
    </row>
    <row r="426" spans="1:13">
      <c r="A426" s="268">
        <v>416</v>
      </c>
      <c r="B426" s="277" t="s">
        <v>524</v>
      </c>
      <c r="C426" s="278">
        <v>6.85</v>
      </c>
      <c r="D426" s="279">
        <v>6.8666666666666671</v>
      </c>
      <c r="E426" s="279">
        <v>6.7833333333333341</v>
      </c>
      <c r="F426" s="279">
        <v>6.7166666666666668</v>
      </c>
      <c r="G426" s="279">
        <v>6.6333333333333337</v>
      </c>
      <c r="H426" s="279">
        <v>6.9333333333333345</v>
      </c>
      <c r="I426" s="279">
        <v>7.0166666666666666</v>
      </c>
      <c r="J426" s="279">
        <v>7.0833333333333348</v>
      </c>
      <c r="K426" s="277">
        <v>6.95</v>
      </c>
      <c r="L426" s="277">
        <v>6.8</v>
      </c>
      <c r="M426" s="277">
        <v>83.532169999999994</v>
      </c>
    </row>
    <row r="427" spans="1:13">
      <c r="A427" s="268">
        <v>417</v>
      </c>
      <c r="B427" s="277" t="s">
        <v>2516</v>
      </c>
      <c r="C427" s="278">
        <v>561.95000000000005</v>
      </c>
      <c r="D427" s="279">
        <v>564.2166666666667</v>
      </c>
      <c r="E427" s="279">
        <v>552.43333333333339</v>
      </c>
      <c r="F427" s="279">
        <v>542.91666666666674</v>
      </c>
      <c r="G427" s="279">
        <v>531.13333333333344</v>
      </c>
      <c r="H427" s="279">
        <v>573.73333333333335</v>
      </c>
      <c r="I427" s="279">
        <v>585.51666666666665</v>
      </c>
      <c r="J427" s="279">
        <v>595.0333333333333</v>
      </c>
      <c r="K427" s="277">
        <v>576</v>
      </c>
      <c r="L427" s="277">
        <v>554.70000000000005</v>
      </c>
      <c r="M427" s="277">
        <v>0.28553000000000001</v>
      </c>
    </row>
    <row r="428" spans="1:13">
      <c r="A428" s="268">
        <v>418</v>
      </c>
      <c r="B428" s="277" t="s">
        <v>527</v>
      </c>
      <c r="C428" s="278">
        <v>172</v>
      </c>
      <c r="D428" s="279">
        <v>171.25</v>
      </c>
      <c r="E428" s="279">
        <v>169</v>
      </c>
      <c r="F428" s="279">
        <v>166</v>
      </c>
      <c r="G428" s="279">
        <v>163.75</v>
      </c>
      <c r="H428" s="279">
        <v>174.25</v>
      </c>
      <c r="I428" s="279">
        <v>176.5</v>
      </c>
      <c r="J428" s="279">
        <v>179.5</v>
      </c>
      <c r="K428" s="277">
        <v>173.5</v>
      </c>
      <c r="L428" s="277">
        <v>168.25</v>
      </c>
      <c r="M428" s="277">
        <v>5.8526899999999999</v>
      </c>
    </row>
    <row r="429" spans="1:13">
      <c r="A429" s="268">
        <v>419</v>
      </c>
      <c r="B429" s="277" t="s">
        <v>2525</v>
      </c>
      <c r="C429" s="278">
        <v>49</v>
      </c>
      <c r="D429" s="279">
        <v>48.616666666666667</v>
      </c>
      <c r="E429" s="279">
        <v>47.933333333333337</v>
      </c>
      <c r="F429" s="279">
        <v>46.866666666666667</v>
      </c>
      <c r="G429" s="279">
        <v>46.183333333333337</v>
      </c>
      <c r="H429" s="279">
        <v>49.683333333333337</v>
      </c>
      <c r="I429" s="279">
        <v>50.36666666666666</v>
      </c>
      <c r="J429" s="279">
        <v>51.433333333333337</v>
      </c>
      <c r="K429" s="277">
        <v>49.3</v>
      </c>
      <c r="L429" s="277">
        <v>47.55</v>
      </c>
      <c r="M429" s="277">
        <v>18.954789999999999</v>
      </c>
    </row>
    <row r="430" spans="1:13">
      <c r="A430" s="268">
        <v>420</v>
      </c>
      <c r="B430" s="277" t="s">
        <v>175</v>
      </c>
      <c r="C430" s="286">
        <v>4371.75</v>
      </c>
      <c r="D430" s="287">
        <v>4356.7</v>
      </c>
      <c r="E430" s="287">
        <v>4304.6499999999996</v>
      </c>
      <c r="F430" s="287">
        <v>4237.55</v>
      </c>
      <c r="G430" s="287">
        <v>4185.5</v>
      </c>
      <c r="H430" s="287">
        <v>4423.7999999999993</v>
      </c>
      <c r="I430" s="287">
        <v>4475.8500000000004</v>
      </c>
      <c r="J430" s="287">
        <v>4542.9499999999989</v>
      </c>
      <c r="K430" s="288">
        <v>4408.75</v>
      </c>
      <c r="L430" s="288">
        <v>4289.6000000000004</v>
      </c>
      <c r="M430" s="288">
        <v>3.7076199999999999</v>
      </c>
    </row>
    <row r="431" spans="1:13">
      <c r="A431" s="268">
        <v>421</v>
      </c>
      <c r="B431" s="277" t="s">
        <v>176</v>
      </c>
      <c r="C431" s="277">
        <v>665.2</v>
      </c>
      <c r="D431" s="279">
        <v>659.01666666666677</v>
      </c>
      <c r="E431" s="279">
        <v>646.03333333333353</v>
      </c>
      <c r="F431" s="279">
        <v>626.86666666666679</v>
      </c>
      <c r="G431" s="279">
        <v>613.88333333333355</v>
      </c>
      <c r="H431" s="279">
        <v>678.18333333333351</v>
      </c>
      <c r="I431" s="279">
        <v>691.16666666666686</v>
      </c>
      <c r="J431" s="279">
        <v>710.33333333333348</v>
      </c>
      <c r="K431" s="277">
        <v>672</v>
      </c>
      <c r="L431" s="277">
        <v>639.85</v>
      </c>
      <c r="M431" s="277">
        <v>33.657440000000001</v>
      </c>
    </row>
    <row r="432" spans="1:13">
      <c r="A432" s="268">
        <v>422</v>
      </c>
      <c r="B432" s="277" t="s">
        <v>177</v>
      </c>
      <c r="C432" s="277">
        <v>742.25</v>
      </c>
      <c r="D432" s="279">
        <v>745.58333333333337</v>
      </c>
      <c r="E432" s="279">
        <v>726.76666666666677</v>
      </c>
      <c r="F432" s="279">
        <v>711.28333333333342</v>
      </c>
      <c r="G432" s="279">
        <v>692.46666666666681</v>
      </c>
      <c r="H432" s="279">
        <v>761.06666666666672</v>
      </c>
      <c r="I432" s="279">
        <v>779.88333333333333</v>
      </c>
      <c r="J432" s="279">
        <v>795.36666666666667</v>
      </c>
      <c r="K432" s="277">
        <v>764.4</v>
      </c>
      <c r="L432" s="277">
        <v>730.1</v>
      </c>
      <c r="M432" s="277">
        <v>14.71712</v>
      </c>
    </row>
    <row r="433" spans="1:13">
      <c r="A433" s="268">
        <v>423</v>
      </c>
      <c r="B433" s="277" t="s">
        <v>525</v>
      </c>
      <c r="C433" s="277">
        <v>83.55</v>
      </c>
      <c r="D433" s="279">
        <v>83.283333333333331</v>
      </c>
      <c r="E433" s="279">
        <v>82.166666666666657</v>
      </c>
      <c r="F433" s="279">
        <v>80.783333333333331</v>
      </c>
      <c r="G433" s="279">
        <v>79.666666666666657</v>
      </c>
      <c r="H433" s="279">
        <v>84.666666666666657</v>
      </c>
      <c r="I433" s="279">
        <v>85.783333333333331</v>
      </c>
      <c r="J433" s="279">
        <v>87.166666666666657</v>
      </c>
      <c r="K433" s="277">
        <v>84.4</v>
      </c>
      <c r="L433" s="277">
        <v>81.900000000000006</v>
      </c>
      <c r="M433" s="277">
        <v>0.36881999999999998</v>
      </c>
    </row>
    <row r="434" spans="1:13">
      <c r="A434" s="268">
        <v>424</v>
      </c>
      <c r="B434" s="277" t="s">
        <v>281</v>
      </c>
      <c r="C434" s="277">
        <v>151.30000000000001</v>
      </c>
      <c r="D434" s="279">
        <v>149.03333333333333</v>
      </c>
      <c r="E434" s="279">
        <v>145.61666666666667</v>
      </c>
      <c r="F434" s="279">
        <v>139.93333333333334</v>
      </c>
      <c r="G434" s="279">
        <v>136.51666666666668</v>
      </c>
      <c r="H434" s="279">
        <v>154.71666666666667</v>
      </c>
      <c r="I434" s="279">
        <v>158.13333333333335</v>
      </c>
      <c r="J434" s="279">
        <v>163.81666666666666</v>
      </c>
      <c r="K434" s="277">
        <v>152.44999999999999</v>
      </c>
      <c r="L434" s="277">
        <v>143.35</v>
      </c>
      <c r="M434" s="277">
        <v>9.7685399999999998</v>
      </c>
    </row>
    <row r="435" spans="1:13">
      <c r="A435" s="268">
        <v>425</v>
      </c>
      <c r="B435" s="277" t="s">
        <v>526</v>
      </c>
      <c r="C435" s="277">
        <v>472.55</v>
      </c>
      <c r="D435" s="279">
        <v>470.95</v>
      </c>
      <c r="E435" s="279">
        <v>463.09999999999997</v>
      </c>
      <c r="F435" s="279">
        <v>453.65</v>
      </c>
      <c r="G435" s="279">
        <v>445.79999999999995</v>
      </c>
      <c r="H435" s="279">
        <v>480.4</v>
      </c>
      <c r="I435" s="279">
        <v>488.25</v>
      </c>
      <c r="J435" s="279">
        <v>497.7</v>
      </c>
      <c r="K435" s="277">
        <v>478.8</v>
      </c>
      <c r="L435" s="277">
        <v>461.5</v>
      </c>
      <c r="M435" s="277">
        <v>2.9365399999999999</v>
      </c>
    </row>
    <row r="436" spans="1:13">
      <c r="A436" s="268">
        <v>426</v>
      </c>
      <c r="B436" s="277" t="s">
        <v>3387</v>
      </c>
      <c r="C436" s="277">
        <v>283.39999999999998</v>
      </c>
      <c r="D436" s="279">
        <v>281.5333333333333</v>
      </c>
      <c r="E436" s="279">
        <v>278.36666666666662</v>
      </c>
      <c r="F436" s="279">
        <v>273.33333333333331</v>
      </c>
      <c r="G436" s="279">
        <v>270.16666666666663</v>
      </c>
      <c r="H436" s="279">
        <v>286.56666666666661</v>
      </c>
      <c r="I436" s="279">
        <v>289.73333333333335</v>
      </c>
      <c r="J436" s="279">
        <v>294.76666666666659</v>
      </c>
      <c r="K436" s="277">
        <v>284.7</v>
      </c>
      <c r="L436" s="277">
        <v>276.5</v>
      </c>
      <c r="M436" s="277">
        <v>3.5661200000000002</v>
      </c>
    </row>
    <row r="437" spans="1:13">
      <c r="A437" s="268">
        <v>427</v>
      </c>
      <c r="B437" s="277" t="s">
        <v>529</v>
      </c>
      <c r="C437" s="277">
        <v>1304.5999999999999</v>
      </c>
      <c r="D437" s="279">
        <v>1305.2166666666665</v>
      </c>
      <c r="E437" s="279">
        <v>1294.4333333333329</v>
      </c>
      <c r="F437" s="279">
        <v>1284.2666666666664</v>
      </c>
      <c r="G437" s="279">
        <v>1273.4833333333329</v>
      </c>
      <c r="H437" s="279">
        <v>1315.383333333333</v>
      </c>
      <c r="I437" s="279">
        <v>1326.1666666666663</v>
      </c>
      <c r="J437" s="279">
        <v>1336.333333333333</v>
      </c>
      <c r="K437" s="277">
        <v>1316</v>
      </c>
      <c r="L437" s="277">
        <v>1295.05</v>
      </c>
      <c r="M437" s="277">
        <v>0.47311999999999999</v>
      </c>
    </row>
    <row r="438" spans="1:13">
      <c r="A438" s="268">
        <v>428</v>
      </c>
      <c r="B438" s="277" t="s">
        <v>530</v>
      </c>
      <c r="C438" s="277">
        <v>403.25</v>
      </c>
      <c r="D438" s="279">
        <v>405.3</v>
      </c>
      <c r="E438" s="279">
        <v>396.40000000000003</v>
      </c>
      <c r="F438" s="279">
        <v>389.55</v>
      </c>
      <c r="G438" s="279">
        <v>380.65000000000003</v>
      </c>
      <c r="H438" s="279">
        <v>412.15000000000003</v>
      </c>
      <c r="I438" s="279">
        <v>421.05</v>
      </c>
      <c r="J438" s="279">
        <v>427.90000000000003</v>
      </c>
      <c r="K438" s="277">
        <v>414.2</v>
      </c>
      <c r="L438" s="277">
        <v>398.45</v>
      </c>
      <c r="M438" s="277">
        <v>1.16726</v>
      </c>
    </row>
    <row r="439" spans="1:13">
      <c r="A439" s="268">
        <v>429</v>
      </c>
      <c r="B439" s="277" t="s">
        <v>178</v>
      </c>
      <c r="C439" s="277">
        <v>502.2</v>
      </c>
      <c r="D439" s="279">
        <v>501</v>
      </c>
      <c r="E439" s="279">
        <v>494.5</v>
      </c>
      <c r="F439" s="279">
        <v>486.8</v>
      </c>
      <c r="G439" s="279">
        <v>480.3</v>
      </c>
      <c r="H439" s="279">
        <v>508.7</v>
      </c>
      <c r="I439" s="279">
        <v>515.20000000000005</v>
      </c>
      <c r="J439" s="279">
        <v>522.9</v>
      </c>
      <c r="K439" s="277">
        <v>507.5</v>
      </c>
      <c r="L439" s="277">
        <v>493.3</v>
      </c>
      <c r="M439" s="277">
        <v>76.4041</v>
      </c>
    </row>
    <row r="440" spans="1:13">
      <c r="A440" s="268">
        <v>430</v>
      </c>
      <c r="B440" s="277" t="s">
        <v>531</v>
      </c>
      <c r="C440" s="277">
        <v>254.35</v>
      </c>
      <c r="D440" s="279">
        <v>254.20000000000002</v>
      </c>
      <c r="E440" s="279">
        <v>250.40000000000003</v>
      </c>
      <c r="F440" s="279">
        <v>246.45000000000002</v>
      </c>
      <c r="G440" s="279">
        <v>242.65000000000003</v>
      </c>
      <c r="H440" s="279">
        <v>258.15000000000003</v>
      </c>
      <c r="I440" s="279">
        <v>261.95000000000005</v>
      </c>
      <c r="J440" s="279">
        <v>265.90000000000003</v>
      </c>
      <c r="K440" s="277">
        <v>258</v>
      </c>
      <c r="L440" s="277">
        <v>250.25</v>
      </c>
      <c r="M440" s="277">
        <v>1.1726700000000001</v>
      </c>
    </row>
    <row r="441" spans="1:13">
      <c r="A441" s="268">
        <v>431</v>
      </c>
      <c r="B441" s="277" t="s">
        <v>179</v>
      </c>
      <c r="C441" s="277">
        <v>439.45</v>
      </c>
      <c r="D441" s="279">
        <v>439.2833333333333</v>
      </c>
      <c r="E441" s="279">
        <v>432.76666666666659</v>
      </c>
      <c r="F441" s="279">
        <v>426.08333333333331</v>
      </c>
      <c r="G441" s="279">
        <v>419.56666666666661</v>
      </c>
      <c r="H441" s="279">
        <v>445.96666666666658</v>
      </c>
      <c r="I441" s="279">
        <v>452.48333333333323</v>
      </c>
      <c r="J441" s="279">
        <v>459.16666666666657</v>
      </c>
      <c r="K441" s="277">
        <v>445.8</v>
      </c>
      <c r="L441" s="277">
        <v>432.6</v>
      </c>
      <c r="M441" s="277">
        <v>12.396430000000001</v>
      </c>
    </row>
    <row r="442" spans="1:13">
      <c r="A442" s="268">
        <v>432</v>
      </c>
      <c r="B442" s="277" t="s">
        <v>532</v>
      </c>
      <c r="C442" s="277">
        <v>186.05</v>
      </c>
      <c r="D442" s="279">
        <v>185.65</v>
      </c>
      <c r="E442" s="279">
        <v>183.3</v>
      </c>
      <c r="F442" s="279">
        <v>180.55</v>
      </c>
      <c r="G442" s="279">
        <v>178.20000000000002</v>
      </c>
      <c r="H442" s="279">
        <v>188.4</v>
      </c>
      <c r="I442" s="279">
        <v>190.74999999999997</v>
      </c>
      <c r="J442" s="279">
        <v>193.5</v>
      </c>
      <c r="K442" s="277">
        <v>188</v>
      </c>
      <c r="L442" s="277">
        <v>182.9</v>
      </c>
      <c r="M442" s="277">
        <v>0.54647999999999997</v>
      </c>
    </row>
    <row r="443" spans="1:13">
      <c r="A443" s="268">
        <v>433</v>
      </c>
      <c r="B443" s="277" t="s">
        <v>533</v>
      </c>
      <c r="C443" s="277">
        <v>1408.1</v>
      </c>
      <c r="D443" s="279">
        <v>1397</v>
      </c>
      <c r="E443" s="279">
        <v>1374</v>
      </c>
      <c r="F443" s="279">
        <v>1339.9</v>
      </c>
      <c r="G443" s="279">
        <v>1316.9</v>
      </c>
      <c r="H443" s="279">
        <v>1431.1</v>
      </c>
      <c r="I443" s="279">
        <v>1454.1</v>
      </c>
      <c r="J443" s="279">
        <v>1488.1999999999998</v>
      </c>
      <c r="K443" s="277">
        <v>1420</v>
      </c>
      <c r="L443" s="277">
        <v>1362.9</v>
      </c>
      <c r="M443" s="277">
        <v>0.59455000000000002</v>
      </c>
    </row>
    <row r="444" spans="1:13">
      <c r="A444" s="268">
        <v>434</v>
      </c>
      <c r="B444" s="277" t="s">
        <v>534</v>
      </c>
      <c r="C444" s="277">
        <v>2.85</v>
      </c>
      <c r="D444" s="279">
        <v>2.8666666666666671</v>
      </c>
      <c r="E444" s="279">
        <v>2.7833333333333341</v>
      </c>
      <c r="F444" s="279">
        <v>2.7166666666666668</v>
      </c>
      <c r="G444" s="279">
        <v>2.6333333333333337</v>
      </c>
      <c r="H444" s="279">
        <v>2.9333333333333345</v>
      </c>
      <c r="I444" s="279">
        <v>3.0166666666666675</v>
      </c>
      <c r="J444" s="279">
        <v>3.0833333333333348</v>
      </c>
      <c r="K444" s="277">
        <v>2.95</v>
      </c>
      <c r="L444" s="277">
        <v>2.8</v>
      </c>
      <c r="M444" s="277">
        <v>147.57485</v>
      </c>
    </row>
    <row r="445" spans="1:13">
      <c r="A445" s="268">
        <v>435</v>
      </c>
      <c r="B445" s="277" t="s">
        <v>535</v>
      </c>
      <c r="C445" s="277">
        <v>135</v>
      </c>
      <c r="D445" s="279">
        <v>134.43333333333334</v>
      </c>
      <c r="E445" s="279">
        <v>132.56666666666666</v>
      </c>
      <c r="F445" s="279">
        <v>130.13333333333333</v>
      </c>
      <c r="G445" s="279">
        <v>128.26666666666665</v>
      </c>
      <c r="H445" s="279">
        <v>136.86666666666667</v>
      </c>
      <c r="I445" s="279">
        <v>138.73333333333335</v>
      </c>
      <c r="J445" s="279">
        <v>141.16666666666669</v>
      </c>
      <c r="K445" s="277">
        <v>136.30000000000001</v>
      </c>
      <c r="L445" s="277">
        <v>132</v>
      </c>
      <c r="M445" s="277">
        <v>1.2626200000000001</v>
      </c>
    </row>
    <row r="446" spans="1:13">
      <c r="A446" s="268">
        <v>436</v>
      </c>
      <c r="B446" s="277" t="s">
        <v>2593</v>
      </c>
      <c r="C446" s="277">
        <v>206.95</v>
      </c>
      <c r="D446" s="279">
        <v>207.56666666666669</v>
      </c>
      <c r="E446" s="279">
        <v>201.48333333333338</v>
      </c>
      <c r="F446" s="279">
        <v>196.01666666666668</v>
      </c>
      <c r="G446" s="279">
        <v>189.93333333333337</v>
      </c>
      <c r="H446" s="279">
        <v>213.03333333333339</v>
      </c>
      <c r="I446" s="279">
        <v>219.1166666666667</v>
      </c>
      <c r="J446" s="279">
        <v>224.5833333333334</v>
      </c>
      <c r="K446" s="277">
        <v>213.65</v>
      </c>
      <c r="L446" s="277">
        <v>202.1</v>
      </c>
      <c r="M446" s="277">
        <v>1.7980700000000001</v>
      </c>
    </row>
    <row r="447" spans="1:13">
      <c r="A447" s="268">
        <v>437</v>
      </c>
      <c r="B447" s="277" t="s">
        <v>536</v>
      </c>
      <c r="C447" s="277">
        <v>845.4</v>
      </c>
      <c r="D447" s="279">
        <v>844.56666666666661</v>
      </c>
      <c r="E447" s="279">
        <v>833.83333333333326</v>
      </c>
      <c r="F447" s="279">
        <v>822.26666666666665</v>
      </c>
      <c r="G447" s="279">
        <v>811.5333333333333</v>
      </c>
      <c r="H447" s="279">
        <v>856.13333333333321</v>
      </c>
      <c r="I447" s="279">
        <v>866.86666666666656</v>
      </c>
      <c r="J447" s="279">
        <v>878.43333333333317</v>
      </c>
      <c r="K447" s="277">
        <v>855.3</v>
      </c>
      <c r="L447" s="277">
        <v>833</v>
      </c>
      <c r="M447" s="277">
        <v>0.60453000000000001</v>
      </c>
    </row>
    <row r="448" spans="1:13">
      <c r="A448" s="268">
        <v>438</v>
      </c>
      <c r="B448" s="277" t="s">
        <v>282</v>
      </c>
      <c r="C448" s="277">
        <v>552.35</v>
      </c>
      <c r="D448" s="279">
        <v>553.91666666666663</v>
      </c>
      <c r="E448" s="279">
        <v>548.43333333333328</v>
      </c>
      <c r="F448" s="279">
        <v>544.51666666666665</v>
      </c>
      <c r="G448" s="279">
        <v>539.0333333333333</v>
      </c>
      <c r="H448" s="279">
        <v>557.83333333333326</v>
      </c>
      <c r="I448" s="279">
        <v>563.31666666666661</v>
      </c>
      <c r="J448" s="279">
        <v>567.23333333333323</v>
      </c>
      <c r="K448" s="277">
        <v>559.4</v>
      </c>
      <c r="L448" s="277">
        <v>550</v>
      </c>
      <c r="M448" s="277">
        <v>5.5010899999999996</v>
      </c>
    </row>
    <row r="449" spans="1:13">
      <c r="A449" s="268">
        <v>439</v>
      </c>
      <c r="B449" s="277" t="s">
        <v>542</v>
      </c>
      <c r="C449" s="277">
        <v>44.15</v>
      </c>
      <c r="D449" s="279">
        <v>44.433333333333337</v>
      </c>
      <c r="E449" s="279">
        <v>43.616666666666674</v>
      </c>
      <c r="F449" s="279">
        <v>43.083333333333336</v>
      </c>
      <c r="G449" s="279">
        <v>42.266666666666673</v>
      </c>
      <c r="H449" s="279">
        <v>44.966666666666676</v>
      </c>
      <c r="I449" s="279">
        <v>45.783333333333339</v>
      </c>
      <c r="J449" s="279">
        <v>46.316666666666677</v>
      </c>
      <c r="K449" s="277">
        <v>45.25</v>
      </c>
      <c r="L449" s="277">
        <v>43.9</v>
      </c>
      <c r="M449" s="277">
        <v>2.4006599999999998</v>
      </c>
    </row>
    <row r="450" spans="1:13">
      <c r="A450" s="268">
        <v>440</v>
      </c>
      <c r="B450" s="277" t="s">
        <v>2608</v>
      </c>
      <c r="C450" s="277">
        <v>10554.05</v>
      </c>
      <c r="D450" s="279">
        <v>10561.066666666666</v>
      </c>
      <c r="E450" s="279">
        <v>10343.083333333332</v>
      </c>
      <c r="F450" s="279">
        <v>10132.116666666667</v>
      </c>
      <c r="G450" s="279">
        <v>9914.1333333333332</v>
      </c>
      <c r="H450" s="279">
        <v>10772.033333333331</v>
      </c>
      <c r="I450" s="279">
        <v>10990.016666666665</v>
      </c>
      <c r="J450" s="279">
        <v>11200.98333333333</v>
      </c>
      <c r="K450" s="277">
        <v>10779.05</v>
      </c>
      <c r="L450" s="277">
        <v>10350.1</v>
      </c>
      <c r="M450" s="277">
        <v>8.3499999999999998E-3</v>
      </c>
    </row>
    <row r="451" spans="1:13">
      <c r="A451" s="268">
        <v>441</v>
      </c>
      <c r="B451" s="277" t="s">
        <v>2613</v>
      </c>
      <c r="C451" s="277">
        <v>859.55</v>
      </c>
      <c r="D451" s="279">
        <v>867.35</v>
      </c>
      <c r="E451" s="279">
        <v>839.7</v>
      </c>
      <c r="F451" s="279">
        <v>819.85</v>
      </c>
      <c r="G451" s="279">
        <v>792.2</v>
      </c>
      <c r="H451" s="279">
        <v>887.2</v>
      </c>
      <c r="I451" s="279">
        <v>914.84999999999991</v>
      </c>
      <c r="J451" s="279">
        <v>934.7</v>
      </c>
      <c r="K451" s="277">
        <v>895</v>
      </c>
      <c r="L451" s="277">
        <v>847.5</v>
      </c>
      <c r="M451" s="277">
        <v>0.84889000000000003</v>
      </c>
    </row>
    <row r="452" spans="1:13">
      <c r="A452" s="268">
        <v>442</v>
      </c>
      <c r="B452" s="277" t="s">
        <v>3464</v>
      </c>
      <c r="C452" s="277">
        <v>489.8</v>
      </c>
      <c r="D452" s="279">
        <v>481.58333333333331</v>
      </c>
      <c r="E452" s="279">
        <v>471.76666666666665</v>
      </c>
      <c r="F452" s="279">
        <v>453.73333333333335</v>
      </c>
      <c r="G452" s="279">
        <v>443.91666666666669</v>
      </c>
      <c r="H452" s="279">
        <v>499.61666666666662</v>
      </c>
      <c r="I452" s="279">
        <v>509.43333333333334</v>
      </c>
      <c r="J452" s="279">
        <v>527.46666666666658</v>
      </c>
      <c r="K452" s="277">
        <v>491.4</v>
      </c>
      <c r="L452" s="277">
        <v>463.55</v>
      </c>
      <c r="M452" s="277">
        <v>80.216610000000003</v>
      </c>
    </row>
    <row r="453" spans="1:13">
      <c r="A453" s="268">
        <v>443</v>
      </c>
      <c r="B453" s="277" t="s">
        <v>182</v>
      </c>
      <c r="C453" s="277">
        <v>1459.15</v>
      </c>
      <c r="D453" s="279">
        <v>1466.95</v>
      </c>
      <c r="E453" s="279">
        <v>1427.2</v>
      </c>
      <c r="F453" s="279">
        <v>1395.25</v>
      </c>
      <c r="G453" s="279">
        <v>1355.5</v>
      </c>
      <c r="H453" s="279">
        <v>1498.9</v>
      </c>
      <c r="I453" s="279">
        <v>1538.65</v>
      </c>
      <c r="J453" s="279">
        <v>1570.6000000000001</v>
      </c>
      <c r="K453" s="277">
        <v>1506.7</v>
      </c>
      <c r="L453" s="277">
        <v>1435</v>
      </c>
      <c r="M453" s="277">
        <v>8.2401499999999999</v>
      </c>
    </row>
    <row r="454" spans="1:13">
      <c r="A454" s="268">
        <v>444</v>
      </c>
      <c r="B454" s="277" t="s">
        <v>543</v>
      </c>
      <c r="C454" s="277">
        <v>860.8</v>
      </c>
      <c r="D454" s="279">
        <v>861.76666666666677</v>
      </c>
      <c r="E454" s="279">
        <v>855.08333333333348</v>
      </c>
      <c r="F454" s="279">
        <v>849.36666666666667</v>
      </c>
      <c r="G454" s="279">
        <v>842.68333333333339</v>
      </c>
      <c r="H454" s="279">
        <v>867.48333333333358</v>
      </c>
      <c r="I454" s="279">
        <v>874.16666666666674</v>
      </c>
      <c r="J454" s="279">
        <v>879.88333333333367</v>
      </c>
      <c r="K454" s="277">
        <v>868.45</v>
      </c>
      <c r="L454" s="277">
        <v>856.05</v>
      </c>
      <c r="M454" s="277">
        <v>0.13522000000000001</v>
      </c>
    </row>
    <row r="455" spans="1:13">
      <c r="A455" s="268">
        <v>445</v>
      </c>
      <c r="B455" s="277" t="s">
        <v>183</v>
      </c>
      <c r="C455" s="277">
        <v>130.69999999999999</v>
      </c>
      <c r="D455" s="279">
        <v>131.38333333333335</v>
      </c>
      <c r="E455" s="279">
        <v>128.1166666666667</v>
      </c>
      <c r="F455" s="279">
        <v>125.53333333333336</v>
      </c>
      <c r="G455" s="279">
        <v>122.26666666666671</v>
      </c>
      <c r="H455" s="279">
        <v>133.9666666666667</v>
      </c>
      <c r="I455" s="279">
        <v>137.23333333333335</v>
      </c>
      <c r="J455" s="279">
        <v>139.81666666666669</v>
      </c>
      <c r="K455" s="277">
        <v>134.65</v>
      </c>
      <c r="L455" s="277">
        <v>128.80000000000001</v>
      </c>
      <c r="M455" s="277">
        <v>457.92723000000001</v>
      </c>
    </row>
    <row r="456" spans="1:13">
      <c r="A456" s="268">
        <v>446</v>
      </c>
      <c r="B456" s="277" t="s">
        <v>184</v>
      </c>
      <c r="C456" s="277">
        <v>55.65</v>
      </c>
      <c r="D456" s="279">
        <v>56.483333333333327</v>
      </c>
      <c r="E456" s="279">
        <v>54.466666666666654</v>
      </c>
      <c r="F456" s="279">
        <v>53.283333333333324</v>
      </c>
      <c r="G456" s="279">
        <v>51.266666666666652</v>
      </c>
      <c r="H456" s="279">
        <v>57.666666666666657</v>
      </c>
      <c r="I456" s="279">
        <v>59.683333333333323</v>
      </c>
      <c r="J456" s="279">
        <v>60.86666666666666</v>
      </c>
      <c r="K456" s="277">
        <v>58.5</v>
      </c>
      <c r="L456" s="277">
        <v>55.3</v>
      </c>
      <c r="M456" s="277">
        <v>68.04271</v>
      </c>
    </row>
    <row r="457" spans="1:13">
      <c r="A457" s="268">
        <v>447</v>
      </c>
      <c r="B457" s="277" t="s">
        <v>185</v>
      </c>
      <c r="C457" s="277">
        <v>52.95</v>
      </c>
      <c r="D457" s="279">
        <v>53.066666666666663</v>
      </c>
      <c r="E457" s="279">
        <v>52.133333333333326</v>
      </c>
      <c r="F457" s="279">
        <v>51.316666666666663</v>
      </c>
      <c r="G457" s="279">
        <v>50.383333333333326</v>
      </c>
      <c r="H457" s="279">
        <v>53.883333333333326</v>
      </c>
      <c r="I457" s="279">
        <v>54.816666666666663</v>
      </c>
      <c r="J457" s="279">
        <v>55.633333333333326</v>
      </c>
      <c r="K457" s="277">
        <v>54</v>
      </c>
      <c r="L457" s="277">
        <v>52.25</v>
      </c>
      <c r="M457" s="277">
        <v>154.51785000000001</v>
      </c>
    </row>
    <row r="458" spans="1:13">
      <c r="A458" s="268">
        <v>448</v>
      </c>
      <c r="B458" s="277" t="s">
        <v>186</v>
      </c>
      <c r="C458" s="277">
        <v>375.55</v>
      </c>
      <c r="D458" s="279">
        <v>374.11666666666662</v>
      </c>
      <c r="E458" s="279">
        <v>370.98333333333323</v>
      </c>
      <c r="F458" s="279">
        <v>366.41666666666663</v>
      </c>
      <c r="G458" s="279">
        <v>363.28333333333325</v>
      </c>
      <c r="H458" s="279">
        <v>378.68333333333322</v>
      </c>
      <c r="I458" s="279">
        <v>381.81666666666655</v>
      </c>
      <c r="J458" s="279">
        <v>386.38333333333321</v>
      </c>
      <c r="K458" s="277">
        <v>377.25</v>
      </c>
      <c r="L458" s="277">
        <v>369.55</v>
      </c>
      <c r="M458" s="277">
        <v>148.92187999999999</v>
      </c>
    </row>
    <row r="459" spans="1:13">
      <c r="A459" s="268">
        <v>449</v>
      </c>
      <c r="B459" s="277" t="s">
        <v>2624</v>
      </c>
      <c r="C459" s="277">
        <v>22.85</v>
      </c>
      <c r="D459" s="279">
        <v>22.616666666666664</v>
      </c>
      <c r="E459" s="279">
        <v>22.133333333333326</v>
      </c>
      <c r="F459" s="279">
        <v>21.416666666666661</v>
      </c>
      <c r="G459" s="279">
        <v>20.933333333333323</v>
      </c>
      <c r="H459" s="279">
        <v>23.333333333333329</v>
      </c>
      <c r="I459" s="279">
        <v>23.81666666666667</v>
      </c>
      <c r="J459" s="279">
        <v>24.533333333333331</v>
      </c>
      <c r="K459" s="277">
        <v>23.1</v>
      </c>
      <c r="L459" s="277">
        <v>21.9</v>
      </c>
      <c r="M459" s="277">
        <v>87.217420000000004</v>
      </c>
    </row>
    <row r="460" spans="1:13">
      <c r="A460" s="268">
        <v>450</v>
      </c>
      <c r="B460" s="277" t="s">
        <v>537</v>
      </c>
      <c r="C460" s="277">
        <v>766.75</v>
      </c>
      <c r="D460" s="279">
        <v>767.9</v>
      </c>
      <c r="E460" s="279">
        <v>760.9</v>
      </c>
      <c r="F460" s="279">
        <v>755.05</v>
      </c>
      <c r="G460" s="279">
        <v>748.05</v>
      </c>
      <c r="H460" s="279">
        <v>773.75</v>
      </c>
      <c r="I460" s="279">
        <v>780.75</v>
      </c>
      <c r="J460" s="279">
        <v>786.6</v>
      </c>
      <c r="K460" s="277">
        <v>774.9</v>
      </c>
      <c r="L460" s="277">
        <v>762.05</v>
      </c>
      <c r="M460" s="277">
        <v>0.20432</v>
      </c>
    </row>
    <row r="461" spans="1:13">
      <c r="A461" s="268">
        <v>451</v>
      </c>
      <c r="B461" s="277" t="s">
        <v>538</v>
      </c>
      <c r="C461" s="277">
        <v>380.85</v>
      </c>
      <c r="D461" s="279">
        <v>380.53333333333336</v>
      </c>
      <c r="E461" s="279">
        <v>376.26666666666671</v>
      </c>
      <c r="F461" s="279">
        <v>371.68333333333334</v>
      </c>
      <c r="G461" s="279">
        <v>367.41666666666669</v>
      </c>
      <c r="H461" s="279">
        <v>385.11666666666673</v>
      </c>
      <c r="I461" s="279">
        <v>389.38333333333338</v>
      </c>
      <c r="J461" s="279">
        <v>393.96666666666675</v>
      </c>
      <c r="K461" s="277">
        <v>384.8</v>
      </c>
      <c r="L461" s="277">
        <v>375.95</v>
      </c>
      <c r="M461" s="277">
        <v>0.91035999999999995</v>
      </c>
    </row>
    <row r="462" spans="1:13">
      <c r="A462" s="268">
        <v>452</v>
      </c>
      <c r="B462" s="277" t="s">
        <v>187</v>
      </c>
      <c r="C462" s="277">
        <v>2809.6</v>
      </c>
      <c r="D462" s="279">
        <v>2813.0500000000006</v>
      </c>
      <c r="E462" s="279">
        <v>2784.1000000000013</v>
      </c>
      <c r="F462" s="279">
        <v>2758.6000000000008</v>
      </c>
      <c r="G462" s="279">
        <v>2729.6500000000015</v>
      </c>
      <c r="H462" s="279">
        <v>2838.5500000000011</v>
      </c>
      <c r="I462" s="279">
        <v>2867.5000000000009</v>
      </c>
      <c r="J462" s="279">
        <v>2893.0000000000009</v>
      </c>
      <c r="K462" s="277">
        <v>2842</v>
      </c>
      <c r="L462" s="277">
        <v>2787.55</v>
      </c>
      <c r="M462" s="277">
        <v>43.959789999999998</v>
      </c>
    </row>
    <row r="463" spans="1:13">
      <c r="A463" s="268">
        <v>453</v>
      </c>
      <c r="B463" s="277" t="s">
        <v>544</v>
      </c>
      <c r="C463" s="277">
        <v>2350.8000000000002</v>
      </c>
      <c r="D463" s="279">
        <v>2351.0666666666671</v>
      </c>
      <c r="E463" s="279">
        <v>2324.733333333334</v>
      </c>
      <c r="F463" s="279">
        <v>2298.666666666667</v>
      </c>
      <c r="G463" s="279">
        <v>2272.3333333333339</v>
      </c>
      <c r="H463" s="279">
        <v>2377.1333333333341</v>
      </c>
      <c r="I463" s="279">
        <v>2403.4666666666672</v>
      </c>
      <c r="J463" s="279">
        <v>2429.5333333333342</v>
      </c>
      <c r="K463" s="277">
        <v>2377.4</v>
      </c>
      <c r="L463" s="277">
        <v>2325</v>
      </c>
      <c r="M463" s="277">
        <v>1.1227799999999999</v>
      </c>
    </row>
    <row r="464" spans="1:13">
      <c r="A464" s="268">
        <v>454</v>
      </c>
      <c r="B464" s="277" t="s">
        <v>188</v>
      </c>
      <c r="C464" s="277">
        <v>848.85</v>
      </c>
      <c r="D464" s="279">
        <v>856.08333333333337</v>
      </c>
      <c r="E464" s="279">
        <v>838.36666666666679</v>
      </c>
      <c r="F464" s="279">
        <v>827.88333333333344</v>
      </c>
      <c r="G464" s="279">
        <v>810.16666666666686</v>
      </c>
      <c r="H464" s="279">
        <v>866.56666666666672</v>
      </c>
      <c r="I464" s="279">
        <v>884.28333333333319</v>
      </c>
      <c r="J464" s="279">
        <v>894.76666666666665</v>
      </c>
      <c r="K464" s="277">
        <v>873.8</v>
      </c>
      <c r="L464" s="277">
        <v>845.6</v>
      </c>
      <c r="M464" s="277">
        <v>53.466189999999997</v>
      </c>
    </row>
    <row r="465" spans="1:13">
      <c r="A465" s="268">
        <v>455</v>
      </c>
      <c r="B465" s="277" t="s">
        <v>546</v>
      </c>
      <c r="C465" s="277">
        <v>716</v>
      </c>
      <c r="D465" s="279">
        <v>713.15</v>
      </c>
      <c r="E465" s="279">
        <v>707.84999999999991</v>
      </c>
      <c r="F465" s="279">
        <v>699.69999999999993</v>
      </c>
      <c r="G465" s="279">
        <v>694.39999999999986</v>
      </c>
      <c r="H465" s="279">
        <v>721.3</v>
      </c>
      <c r="I465" s="279">
        <v>726.59999999999991</v>
      </c>
      <c r="J465" s="279">
        <v>734.75</v>
      </c>
      <c r="K465" s="277">
        <v>718.45</v>
      </c>
      <c r="L465" s="277">
        <v>705</v>
      </c>
      <c r="M465" s="277">
        <v>1.6787099999999999</v>
      </c>
    </row>
    <row r="466" spans="1:13">
      <c r="A466" s="268">
        <v>456</v>
      </c>
      <c r="B466" s="277" t="s">
        <v>547</v>
      </c>
      <c r="C466" s="277">
        <v>1050.6500000000001</v>
      </c>
      <c r="D466" s="279">
        <v>1057.75</v>
      </c>
      <c r="E466" s="279">
        <v>1025.5</v>
      </c>
      <c r="F466" s="279">
        <v>1000.3499999999999</v>
      </c>
      <c r="G466" s="279">
        <v>968.09999999999991</v>
      </c>
      <c r="H466" s="279">
        <v>1082.9000000000001</v>
      </c>
      <c r="I466" s="279">
        <v>1115.1500000000001</v>
      </c>
      <c r="J466" s="279">
        <v>1140.3000000000002</v>
      </c>
      <c r="K466" s="277">
        <v>1090</v>
      </c>
      <c r="L466" s="277">
        <v>1032.5999999999999</v>
      </c>
      <c r="M466" s="277">
        <v>1.6221000000000001</v>
      </c>
    </row>
    <row r="467" spans="1:13">
      <c r="A467" s="268">
        <v>457</v>
      </c>
      <c r="B467" s="277" t="s">
        <v>552</v>
      </c>
      <c r="C467" s="277">
        <v>586.79999999999995</v>
      </c>
      <c r="D467" s="279">
        <v>587.2833333333333</v>
      </c>
      <c r="E467" s="279">
        <v>576.56666666666661</v>
      </c>
      <c r="F467" s="279">
        <v>566.33333333333326</v>
      </c>
      <c r="G467" s="279">
        <v>555.61666666666656</v>
      </c>
      <c r="H467" s="279">
        <v>597.51666666666665</v>
      </c>
      <c r="I467" s="279">
        <v>608.23333333333335</v>
      </c>
      <c r="J467" s="279">
        <v>618.4666666666667</v>
      </c>
      <c r="K467" s="277">
        <v>598</v>
      </c>
      <c r="L467" s="277">
        <v>577.04999999999995</v>
      </c>
      <c r="M467" s="277">
        <v>2.2667799999999998</v>
      </c>
    </row>
    <row r="468" spans="1:13">
      <c r="A468" s="268">
        <v>458</v>
      </c>
      <c r="B468" s="277" t="s">
        <v>548</v>
      </c>
      <c r="C468" s="277">
        <v>39.35</v>
      </c>
      <c r="D468" s="279">
        <v>39.733333333333327</v>
      </c>
      <c r="E468" s="279">
        <v>38.716666666666654</v>
      </c>
      <c r="F468" s="279">
        <v>38.083333333333329</v>
      </c>
      <c r="G468" s="279">
        <v>37.066666666666656</v>
      </c>
      <c r="H468" s="279">
        <v>40.366666666666653</v>
      </c>
      <c r="I468" s="279">
        <v>41.383333333333319</v>
      </c>
      <c r="J468" s="279">
        <v>42.016666666666652</v>
      </c>
      <c r="K468" s="277">
        <v>40.75</v>
      </c>
      <c r="L468" s="277">
        <v>39.1</v>
      </c>
      <c r="M468" s="277">
        <v>2.98915</v>
      </c>
    </row>
    <row r="469" spans="1:13">
      <c r="A469" s="268">
        <v>459</v>
      </c>
      <c r="B469" s="277" t="s">
        <v>549</v>
      </c>
      <c r="C469" s="277">
        <v>1049.55</v>
      </c>
      <c r="D469" s="279">
        <v>1048.3833333333334</v>
      </c>
      <c r="E469" s="279">
        <v>1018.7666666666669</v>
      </c>
      <c r="F469" s="279">
        <v>987.98333333333346</v>
      </c>
      <c r="G469" s="279">
        <v>958.3666666666669</v>
      </c>
      <c r="H469" s="279">
        <v>1079.166666666667</v>
      </c>
      <c r="I469" s="279">
        <v>1108.7833333333333</v>
      </c>
      <c r="J469" s="279">
        <v>1139.5666666666668</v>
      </c>
      <c r="K469" s="277">
        <v>1078</v>
      </c>
      <c r="L469" s="277">
        <v>1017.6</v>
      </c>
      <c r="M469" s="277">
        <v>0.48193999999999998</v>
      </c>
    </row>
    <row r="470" spans="1:13">
      <c r="A470" s="268">
        <v>460</v>
      </c>
      <c r="B470" s="277" t="s">
        <v>189</v>
      </c>
      <c r="C470" s="277">
        <v>1223.45</v>
      </c>
      <c r="D470" s="279">
        <v>1230.3166666666666</v>
      </c>
      <c r="E470" s="279">
        <v>1211.6833333333332</v>
      </c>
      <c r="F470" s="279">
        <v>1199.9166666666665</v>
      </c>
      <c r="G470" s="279">
        <v>1181.2833333333331</v>
      </c>
      <c r="H470" s="279">
        <v>1242.0833333333333</v>
      </c>
      <c r="I470" s="279">
        <v>1260.7166666666665</v>
      </c>
      <c r="J470" s="279">
        <v>1272.4833333333333</v>
      </c>
      <c r="K470" s="277">
        <v>1248.95</v>
      </c>
      <c r="L470" s="277">
        <v>1218.55</v>
      </c>
      <c r="M470" s="277">
        <v>40.96716</v>
      </c>
    </row>
    <row r="471" spans="1:13">
      <c r="A471" s="268">
        <v>461</v>
      </c>
      <c r="B471" s="277" t="s">
        <v>190</v>
      </c>
      <c r="C471" s="277">
        <v>2758.45</v>
      </c>
      <c r="D471" s="279">
        <v>2777.35</v>
      </c>
      <c r="E471" s="279">
        <v>2727.1499999999996</v>
      </c>
      <c r="F471" s="279">
        <v>2695.85</v>
      </c>
      <c r="G471" s="279">
        <v>2645.6499999999996</v>
      </c>
      <c r="H471" s="279">
        <v>2808.6499999999996</v>
      </c>
      <c r="I471" s="279">
        <v>2858.8499999999995</v>
      </c>
      <c r="J471" s="279">
        <v>2890.1499999999996</v>
      </c>
      <c r="K471" s="277">
        <v>2827.55</v>
      </c>
      <c r="L471" s="277">
        <v>2746.05</v>
      </c>
      <c r="M471" s="277">
        <v>4.37622</v>
      </c>
    </row>
    <row r="472" spans="1:13">
      <c r="A472" s="268">
        <v>462</v>
      </c>
      <c r="B472" s="277" t="s">
        <v>191</v>
      </c>
      <c r="C472" s="277">
        <v>297.60000000000002</v>
      </c>
      <c r="D472" s="279">
        <v>296.59999999999997</v>
      </c>
      <c r="E472" s="279">
        <v>294.19999999999993</v>
      </c>
      <c r="F472" s="279">
        <v>290.79999999999995</v>
      </c>
      <c r="G472" s="279">
        <v>288.39999999999992</v>
      </c>
      <c r="H472" s="279">
        <v>299.99999999999994</v>
      </c>
      <c r="I472" s="279">
        <v>302.39999999999992</v>
      </c>
      <c r="J472" s="279">
        <v>305.79999999999995</v>
      </c>
      <c r="K472" s="277">
        <v>299</v>
      </c>
      <c r="L472" s="277">
        <v>293.2</v>
      </c>
      <c r="M472" s="277">
        <v>4.9024999999999999</v>
      </c>
    </row>
    <row r="473" spans="1:13">
      <c r="A473" s="268">
        <v>463</v>
      </c>
      <c r="B473" s="277" t="s">
        <v>550</v>
      </c>
      <c r="C473" s="277">
        <v>670.1</v>
      </c>
      <c r="D473" s="279">
        <v>662.55</v>
      </c>
      <c r="E473" s="279">
        <v>634.34999999999991</v>
      </c>
      <c r="F473" s="279">
        <v>598.59999999999991</v>
      </c>
      <c r="G473" s="279">
        <v>570.39999999999986</v>
      </c>
      <c r="H473" s="279">
        <v>698.3</v>
      </c>
      <c r="I473" s="279">
        <v>726.5</v>
      </c>
      <c r="J473" s="279">
        <v>762.25</v>
      </c>
      <c r="K473" s="277">
        <v>690.75</v>
      </c>
      <c r="L473" s="277">
        <v>626.79999999999995</v>
      </c>
      <c r="M473" s="277">
        <v>5.9360600000000003</v>
      </c>
    </row>
    <row r="474" spans="1:13">
      <c r="A474" s="268">
        <v>464</v>
      </c>
      <c r="B474" s="245" t="s">
        <v>551</v>
      </c>
      <c r="C474" s="277">
        <v>7.9</v>
      </c>
      <c r="D474" s="279">
        <v>7.95</v>
      </c>
      <c r="E474" s="279">
        <v>7.8000000000000007</v>
      </c>
      <c r="F474" s="279">
        <v>7.7</v>
      </c>
      <c r="G474" s="279">
        <v>7.5500000000000007</v>
      </c>
      <c r="H474" s="279">
        <v>8.0500000000000007</v>
      </c>
      <c r="I474" s="279">
        <v>8.2000000000000011</v>
      </c>
      <c r="J474" s="279">
        <v>8.3000000000000007</v>
      </c>
      <c r="K474" s="277">
        <v>8.1</v>
      </c>
      <c r="L474" s="277">
        <v>7.85</v>
      </c>
      <c r="M474" s="277">
        <v>74.719099999999997</v>
      </c>
    </row>
    <row r="475" spans="1:13">
      <c r="A475" s="268">
        <v>465</v>
      </c>
      <c r="B475" s="245" t="s">
        <v>539</v>
      </c>
      <c r="C475" s="277">
        <v>5759.6</v>
      </c>
      <c r="D475" s="279">
        <v>5803.8166666666666</v>
      </c>
      <c r="E475" s="279">
        <v>5665.7833333333328</v>
      </c>
      <c r="F475" s="279">
        <v>5571.9666666666662</v>
      </c>
      <c r="G475" s="279">
        <v>5433.9333333333325</v>
      </c>
      <c r="H475" s="279">
        <v>5897.6333333333332</v>
      </c>
      <c r="I475" s="279">
        <v>6035.6666666666679</v>
      </c>
      <c r="J475" s="279">
        <v>6129.4833333333336</v>
      </c>
      <c r="K475" s="277">
        <v>5941.85</v>
      </c>
      <c r="L475" s="277">
        <v>5710</v>
      </c>
      <c r="M475" s="277">
        <v>5.219E-2</v>
      </c>
    </row>
    <row r="476" spans="1:13">
      <c r="A476" s="268">
        <v>466</v>
      </c>
      <c r="B476" s="245" t="s">
        <v>541</v>
      </c>
      <c r="C476" s="277">
        <v>29.6</v>
      </c>
      <c r="D476" s="279">
        <v>29.583333333333332</v>
      </c>
      <c r="E476" s="279">
        <v>29.166666666666664</v>
      </c>
      <c r="F476" s="279">
        <v>28.733333333333331</v>
      </c>
      <c r="G476" s="279">
        <v>28.316666666666663</v>
      </c>
      <c r="H476" s="279">
        <v>30.016666666666666</v>
      </c>
      <c r="I476" s="279">
        <v>30.43333333333333</v>
      </c>
      <c r="J476" s="279">
        <v>30.866666666666667</v>
      </c>
      <c r="K476" s="277">
        <v>30</v>
      </c>
      <c r="L476" s="277">
        <v>29.15</v>
      </c>
      <c r="M476" s="277">
        <v>20.156739999999999</v>
      </c>
    </row>
    <row r="477" spans="1:13">
      <c r="A477" s="268">
        <v>467</v>
      </c>
      <c r="B477" s="245" t="s">
        <v>192</v>
      </c>
      <c r="C477" s="277">
        <v>461.55</v>
      </c>
      <c r="D477" s="279">
        <v>460.18333333333334</v>
      </c>
      <c r="E477" s="279">
        <v>455.36666666666667</v>
      </c>
      <c r="F477" s="279">
        <v>449.18333333333334</v>
      </c>
      <c r="G477" s="279">
        <v>444.36666666666667</v>
      </c>
      <c r="H477" s="279">
        <v>466.36666666666667</v>
      </c>
      <c r="I477" s="279">
        <v>471.18333333333339</v>
      </c>
      <c r="J477" s="279">
        <v>477.36666666666667</v>
      </c>
      <c r="K477" s="277">
        <v>465</v>
      </c>
      <c r="L477" s="277">
        <v>454</v>
      </c>
      <c r="M477" s="277">
        <v>27.96838</v>
      </c>
    </row>
    <row r="478" spans="1:13">
      <c r="A478" s="268">
        <v>468</v>
      </c>
      <c r="B478" s="245" t="s">
        <v>540</v>
      </c>
      <c r="C478" s="277">
        <v>195</v>
      </c>
      <c r="D478" s="279">
        <v>196</v>
      </c>
      <c r="E478" s="279">
        <v>192.95</v>
      </c>
      <c r="F478" s="279">
        <v>190.89999999999998</v>
      </c>
      <c r="G478" s="279">
        <v>187.84999999999997</v>
      </c>
      <c r="H478" s="279">
        <v>198.05</v>
      </c>
      <c r="I478" s="279">
        <v>201.10000000000002</v>
      </c>
      <c r="J478" s="279">
        <v>203.15000000000003</v>
      </c>
      <c r="K478" s="277">
        <v>199.05</v>
      </c>
      <c r="L478" s="277">
        <v>193.95</v>
      </c>
      <c r="M478" s="277">
        <v>0.15977</v>
      </c>
    </row>
    <row r="479" spans="1:13">
      <c r="A479" s="268">
        <v>469</v>
      </c>
      <c r="B479" s="245" t="s">
        <v>193</v>
      </c>
      <c r="C479" s="277">
        <v>971.1</v>
      </c>
      <c r="D479" s="279">
        <v>969.11666666666679</v>
      </c>
      <c r="E479" s="279">
        <v>960.03333333333353</v>
      </c>
      <c r="F479" s="279">
        <v>948.9666666666667</v>
      </c>
      <c r="G479" s="279">
        <v>939.88333333333344</v>
      </c>
      <c r="H479" s="279">
        <v>980.18333333333362</v>
      </c>
      <c r="I479" s="279">
        <v>989.26666666666688</v>
      </c>
      <c r="J479" s="279">
        <v>1000.3333333333337</v>
      </c>
      <c r="K479" s="277">
        <v>978.2</v>
      </c>
      <c r="L479" s="277">
        <v>958.05</v>
      </c>
      <c r="M479" s="277">
        <v>5.5327999999999999</v>
      </c>
    </row>
    <row r="480" spans="1:13">
      <c r="A480" s="268">
        <v>470</v>
      </c>
      <c r="B480" s="245" t="s">
        <v>553</v>
      </c>
      <c r="C480" s="277">
        <v>11.7</v>
      </c>
      <c r="D480" s="279">
        <v>11.65</v>
      </c>
      <c r="E480" s="279">
        <v>11.55</v>
      </c>
      <c r="F480" s="277">
        <v>11.4</v>
      </c>
      <c r="G480" s="279">
        <v>11.3</v>
      </c>
      <c r="H480" s="279">
        <v>11.8</v>
      </c>
      <c r="I480" s="277">
        <v>11.899999999999999</v>
      </c>
      <c r="J480" s="279">
        <v>12.05</v>
      </c>
      <c r="K480" s="279">
        <v>11.75</v>
      </c>
      <c r="L480" s="277">
        <v>11.5</v>
      </c>
      <c r="M480" s="279">
        <v>9.4220199999999998</v>
      </c>
    </row>
    <row r="481" spans="1:13">
      <c r="A481" s="268">
        <v>471</v>
      </c>
      <c r="B481" s="245" t="s">
        <v>554</v>
      </c>
      <c r="C481" s="277">
        <v>309.75</v>
      </c>
      <c r="D481" s="279">
        <v>310.43333333333334</v>
      </c>
      <c r="E481" s="279">
        <v>305.66666666666669</v>
      </c>
      <c r="F481" s="277">
        <v>301.58333333333337</v>
      </c>
      <c r="G481" s="279">
        <v>296.81666666666672</v>
      </c>
      <c r="H481" s="279">
        <v>314.51666666666665</v>
      </c>
      <c r="I481" s="277">
        <v>319.2833333333333</v>
      </c>
      <c r="J481" s="279">
        <v>323.36666666666662</v>
      </c>
      <c r="K481" s="279">
        <v>315.2</v>
      </c>
      <c r="L481" s="277">
        <v>306.35000000000002</v>
      </c>
      <c r="M481" s="279">
        <v>0.96342000000000005</v>
      </c>
    </row>
    <row r="482" spans="1:13">
      <c r="A482" s="268">
        <v>472</v>
      </c>
      <c r="B482" s="245" t="s">
        <v>194</v>
      </c>
      <c r="C482" s="245">
        <v>208</v>
      </c>
      <c r="D482" s="289">
        <v>207.51666666666665</v>
      </c>
      <c r="E482" s="289">
        <v>204.0333333333333</v>
      </c>
      <c r="F482" s="289">
        <v>200.06666666666666</v>
      </c>
      <c r="G482" s="289">
        <v>196.58333333333331</v>
      </c>
      <c r="H482" s="289">
        <v>211.48333333333329</v>
      </c>
      <c r="I482" s="289">
        <v>214.96666666666664</v>
      </c>
      <c r="J482" s="289">
        <v>218.93333333333328</v>
      </c>
      <c r="K482" s="289">
        <v>211</v>
      </c>
      <c r="L482" s="289">
        <v>203.55</v>
      </c>
      <c r="M482" s="289">
        <v>6.5070100000000002</v>
      </c>
    </row>
    <row r="483" spans="1:13">
      <c r="A483" s="268">
        <v>473</v>
      </c>
      <c r="B483" s="245" t="s">
        <v>3098</v>
      </c>
      <c r="C483" s="245">
        <v>31.25</v>
      </c>
      <c r="D483" s="289">
        <v>31.283333333333331</v>
      </c>
      <c r="E483" s="289">
        <v>30.966666666666661</v>
      </c>
      <c r="F483" s="289">
        <v>30.68333333333333</v>
      </c>
      <c r="G483" s="289">
        <v>30.36666666666666</v>
      </c>
      <c r="H483" s="289">
        <v>31.566666666666663</v>
      </c>
      <c r="I483" s="289">
        <v>31.883333333333333</v>
      </c>
      <c r="J483" s="289">
        <v>32.166666666666664</v>
      </c>
      <c r="K483" s="289">
        <v>31.6</v>
      </c>
      <c r="L483" s="289">
        <v>31</v>
      </c>
      <c r="M483" s="289">
        <v>3.7053600000000002</v>
      </c>
    </row>
    <row r="484" spans="1:13">
      <c r="A484" s="268">
        <v>474</v>
      </c>
      <c r="B484" s="245" t="s">
        <v>195</v>
      </c>
      <c r="C484" s="289">
        <v>4442.8500000000004</v>
      </c>
      <c r="D484" s="289">
        <v>4405.6166666666668</v>
      </c>
      <c r="E484" s="289">
        <v>4352.2333333333336</v>
      </c>
      <c r="F484" s="289">
        <v>4261.6166666666668</v>
      </c>
      <c r="G484" s="289">
        <v>4208.2333333333336</v>
      </c>
      <c r="H484" s="289">
        <v>4496.2333333333336</v>
      </c>
      <c r="I484" s="289">
        <v>4549.6166666666668</v>
      </c>
      <c r="J484" s="289">
        <v>4640.2333333333336</v>
      </c>
      <c r="K484" s="289">
        <v>4459</v>
      </c>
      <c r="L484" s="289">
        <v>4315</v>
      </c>
      <c r="M484" s="289">
        <v>8.1755399999999998</v>
      </c>
    </row>
    <row r="485" spans="1:13">
      <c r="A485" s="268">
        <v>475</v>
      </c>
      <c r="B485" s="245" t="s">
        <v>196</v>
      </c>
      <c r="C485" s="289">
        <v>24.1</v>
      </c>
      <c r="D485" s="289">
        <v>24.133333333333336</v>
      </c>
      <c r="E485" s="289">
        <v>23.866666666666674</v>
      </c>
      <c r="F485" s="289">
        <v>23.633333333333336</v>
      </c>
      <c r="G485" s="289">
        <v>23.366666666666674</v>
      </c>
      <c r="H485" s="289">
        <v>24.366666666666674</v>
      </c>
      <c r="I485" s="289">
        <v>24.633333333333333</v>
      </c>
      <c r="J485" s="289">
        <v>24.866666666666674</v>
      </c>
      <c r="K485" s="289">
        <v>24.4</v>
      </c>
      <c r="L485" s="289">
        <v>23.9</v>
      </c>
      <c r="M485" s="289">
        <v>43.89311</v>
      </c>
    </row>
    <row r="486" spans="1:13">
      <c r="A486" s="268">
        <v>476</v>
      </c>
      <c r="B486" s="245" t="s">
        <v>197</v>
      </c>
      <c r="C486" s="289">
        <v>510.9</v>
      </c>
      <c r="D486" s="289">
        <v>506.40000000000003</v>
      </c>
      <c r="E486" s="289">
        <v>499.80000000000007</v>
      </c>
      <c r="F486" s="289">
        <v>488.70000000000005</v>
      </c>
      <c r="G486" s="289">
        <v>482.10000000000008</v>
      </c>
      <c r="H486" s="289">
        <v>517.5</v>
      </c>
      <c r="I486" s="289">
        <v>524.10000000000014</v>
      </c>
      <c r="J486" s="289">
        <v>535.20000000000005</v>
      </c>
      <c r="K486" s="289">
        <v>513</v>
      </c>
      <c r="L486" s="289">
        <v>495.3</v>
      </c>
      <c r="M486" s="289">
        <v>34.24315</v>
      </c>
    </row>
    <row r="487" spans="1:13">
      <c r="A487" s="268">
        <v>477</v>
      </c>
      <c r="B487" s="245" t="s">
        <v>560</v>
      </c>
      <c r="C487" s="289">
        <v>1854.95</v>
      </c>
      <c r="D487" s="289">
        <v>1856.9833333333333</v>
      </c>
      <c r="E487" s="289">
        <v>1832.9666666666667</v>
      </c>
      <c r="F487" s="289">
        <v>1810.9833333333333</v>
      </c>
      <c r="G487" s="289">
        <v>1786.9666666666667</v>
      </c>
      <c r="H487" s="289">
        <v>1878.9666666666667</v>
      </c>
      <c r="I487" s="289">
        <v>1902.9833333333336</v>
      </c>
      <c r="J487" s="289">
        <v>1924.9666666666667</v>
      </c>
      <c r="K487" s="289">
        <v>1881</v>
      </c>
      <c r="L487" s="289">
        <v>1835</v>
      </c>
      <c r="M487" s="289">
        <v>0.10611</v>
      </c>
    </row>
    <row r="488" spans="1:13">
      <c r="A488" s="268">
        <v>478</v>
      </c>
      <c r="B488" s="245" t="s">
        <v>561</v>
      </c>
      <c r="C488" s="289">
        <v>29.9</v>
      </c>
      <c r="D488" s="289">
        <v>29.55</v>
      </c>
      <c r="E488" s="289">
        <v>29.1</v>
      </c>
      <c r="F488" s="289">
        <v>28.3</v>
      </c>
      <c r="G488" s="289">
        <v>27.85</v>
      </c>
      <c r="H488" s="289">
        <v>30.35</v>
      </c>
      <c r="I488" s="289">
        <v>30.799999999999997</v>
      </c>
      <c r="J488" s="289">
        <v>31.6</v>
      </c>
      <c r="K488" s="289">
        <v>30</v>
      </c>
      <c r="L488" s="289">
        <v>28.75</v>
      </c>
      <c r="M488" s="289">
        <v>22.01632</v>
      </c>
    </row>
    <row r="489" spans="1:13">
      <c r="A489" s="268">
        <v>479</v>
      </c>
      <c r="B489" s="245" t="s">
        <v>285</v>
      </c>
      <c r="C489" s="289">
        <v>312.25</v>
      </c>
      <c r="D489" s="289">
        <v>311.34999999999997</v>
      </c>
      <c r="E489" s="289">
        <v>307.94999999999993</v>
      </c>
      <c r="F489" s="289">
        <v>303.64999999999998</v>
      </c>
      <c r="G489" s="289">
        <v>300.24999999999994</v>
      </c>
      <c r="H489" s="289">
        <v>315.64999999999992</v>
      </c>
      <c r="I489" s="289">
        <v>319.0499999999999</v>
      </c>
      <c r="J489" s="289">
        <v>323.34999999999991</v>
      </c>
      <c r="K489" s="289">
        <v>314.75</v>
      </c>
      <c r="L489" s="289">
        <v>307.05</v>
      </c>
      <c r="M489" s="289">
        <v>1.0909</v>
      </c>
    </row>
    <row r="490" spans="1:13">
      <c r="A490" s="268">
        <v>480</v>
      </c>
      <c r="B490" s="245" t="s">
        <v>563</v>
      </c>
      <c r="C490" s="289">
        <v>670.95</v>
      </c>
      <c r="D490" s="289">
        <v>675.98333333333335</v>
      </c>
      <c r="E490" s="289">
        <v>659.9666666666667</v>
      </c>
      <c r="F490" s="289">
        <v>648.98333333333335</v>
      </c>
      <c r="G490" s="289">
        <v>632.9666666666667</v>
      </c>
      <c r="H490" s="289">
        <v>686.9666666666667</v>
      </c>
      <c r="I490" s="289">
        <v>702.98333333333335</v>
      </c>
      <c r="J490" s="289">
        <v>713.9666666666667</v>
      </c>
      <c r="K490" s="289">
        <v>692</v>
      </c>
      <c r="L490" s="289">
        <v>665</v>
      </c>
      <c r="M490" s="289">
        <v>5.3905700000000003</v>
      </c>
    </row>
    <row r="491" spans="1:13">
      <c r="A491" s="268">
        <v>481</v>
      </c>
      <c r="B491" s="245" t="s">
        <v>564</v>
      </c>
      <c r="C491" s="289">
        <v>1475.05</v>
      </c>
      <c r="D491" s="289">
        <v>1474.3500000000001</v>
      </c>
      <c r="E491" s="289">
        <v>1442.7000000000003</v>
      </c>
      <c r="F491" s="289">
        <v>1410.3500000000001</v>
      </c>
      <c r="G491" s="289">
        <v>1378.7000000000003</v>
      </c>
      <c r="H491" s="289">
        <v>1506.7000000000003</v>
      </c>
      <c r="I491" s="289">
        <v>1538.3500000000004</v>
      </c>
      <c r="J491" s="289">
        <v>1570.7000000000003</v>
      </c>
      <c r="K491" s="289">
        <v>1506</v>
      </c>
      <c r="L491" s="289">
        <v>1442</v>
      </c>
      <c r="M491" s="289">
        <v>1.7000200000000001</v>
      </c>
    </row>
    <row r="492" spans="1:13">
      <c r="A492" s="268">
        <v>482</v>
      </c>
      <c r="B492" s="245" t="s">
        <v>2780</v>
      </c>
      <c r="C492" s="289">
        <v>860.1</v>
      </c>
      <c r="D492" s="289">
        <v>861.80000000000007</v>
      </c>
      <c r="E492" s="289">
        <v>856.95000000000016</v>
      </c>
      <c r="F492" s="289">
        <v>853.80000000000007</v>
      </c>
      <c r="G492" s="289">
        <v>848.95000000000016</v>
      </c>
      <c r="H492" s="289">
        <v>864.95000000000016</v>
      </c>
      <c r="I492" s="289">
        <v>869.80000000000007</v>
      </c>
      <c r="J492" s="289">
        <v>872.95000000000016</v>
      </c>
      <c r="K492" s="289">
        <v>866.65</v>
      </c>
      <c r="L492" s="289">
        <v>858.65</v>
      </c>
      <c r="M492" s="289">
        <v>1.0030000000000001E-2</v>
      </c>
    </row>
    <row r="493" spans="1:13">
      <c r="A493" s="268">
        <v>483</v>
      </c>
      <c r="B493" s="245" t="s">
        <v>284</v>
      </c>
      <c r="C493" s="289">
        <v>166</v>
      </c>
      <c r="D493" s="289">
        <v>165.73333333333332</v>
      </c>
      <c r="E493" s="289">
        <v>164.46666666666664</v>
      </c>
      <c r="F493" s="289">
        <v>162.93333333333331</v>
      </c>
      <c r="G493" s="289">
        <v>161.66666666666663</v>
      </c>
      <c r="H493" s="289">
        <v>167.26666666666665</v>
      </c>
      <c r="I493" s="289">
        <v>168.53333333333336</v>
      </c>
      <c r="J493" s="289">
        <v>170.06666666666666</v>
      </c>
      <c r="K493" s="289">
        <v>167</v>
      </c>
      <c r="L493" s="289">
        <v>164.2</v>
      </c>
      <c r="M493" s="289">
        <v>4.0009800000000002</v>
      </c>
    </row>
    <row r="494" spans="1:13">
      <c r="A494" s="268">
        <v>484</v>
      </c>
      <c r="B494" s="245" t="s">
        <v>565</v>
      </c>
      <c r="C494" s="289">
        <v>1280.5999999999999</v>
      </c>
      <c r="D494" s="289">
        <v>1275.2833333333333</v>
      </c>
      <c r="E494" s="289">
        <v>1251.5666666666666</v>
      </c>
      <c r="F494" s="289">
        <v>1222.5333333333333</v>
      </c>
      <c r="G494" s="289">
        <v>1198.8166666666666</v>
      </c>
      <c r="H494" s="289">
        <v>1304.3166666666666</v>
      </c>
      <c r="I494" s="289">
        <v>1328.0333333333333</v>
      </c>
      <c r="J494" s="289">
        <v>1357.0666666666666</v>
      </c>
      <c r="K494" s="289">
        <v>1299</v>
      </c>
      <c r="L494" s="289">
        <v>1246.25</v>
      </c>
      <c r="M494" s="289">
        <v>1.31911</v>
      </c>
    </row>
    <row r="495" spans="1:13">
      <c r="A495" s="268">
        <v>485</v>
      </c>
      <c r="B495" s="245" t="s">
        <v>556</v>
      </c>
      <c r="C495" s="289">
        <v>289.05</v>
      </c>
      <c r="D495" s="289">
        <v>288.71666666666664</v>
      </c>
      <c r="E495" s="289">
        <v>285.43333333333328</v>
      </c>
      <c r="F495" s="289">
        <v>281.81666666666666</v>
      </c>
      <c r="G495" s="289">
        <v>278.5333333333333</v>
      </c>
      <c r="H495" s="289">
        <v>292.33333333333326</v>
      </c>
      <c r="I495" s="289">
        <v>295.61666666666667</v>
      </c>
      <c r="J495" s="289">
        <v>299.23333333333323</v>
      </c>
      <c r="K495" s="289">
        <v>292</v>
      </c>
      <c r="L495" s="289">
        <v>285.10000000000002</v>
      </c>
      <c r="M495" s="289">
        <v>1.7873600000000001</v>
      </c>
    </row>
    <row r="496" spans="1:13">
      <c r="A496" s="268">
        <v>486</v>
      </c>
      <c r="B496" s="245" t="s">
        <v>555</v>
      </c>
      <c r="C496" s="289">
        <v>1909.2</v>
      </c>
      <c r="D496" s="289">
        <v>1923.0666666666666</v>
      </c>
      <c r="E496" s="289">
        <v>1886.1333333333332</v>
      </c>
      <c r="F496" s="289">
        <v>1863.0666666666666</v>
      </c>
      <c r="G496" s="289">
        <v>1826.1333333333332</v>
      </c>
      <c r="H496" s="289">
        <v>1946.1333333333332</v>
      </c>
      <c r="I496" s="289">
        <v>1983.0666666666666</v>
      </c>
      <c r="J496" s="289">
        <v>2006.1333333333332</v>
      </c>
      <c r="K496" s="289">
        <v>1960</v>
      </c>
      <c r="L496" s="289">
        <v>1900</v>
      </c>
      <c r="M496" s="289">
        <v>0.5585</v>
      </c>
    </row>
    <row r="497" spans="1:13">
      <c r="A497" s="268">
        <v>487</v>
      </c>
      <c r="B497" s="245" t="s">
        <v>199</v>
      </c>
      <c r="C497" s="289">
        <v>672.3</v>
      </c>
      <c r="D497" s="289">
        <v>667.86666666666667</v>
      </c>
      <c r="E497" s="289">
        <v>660.7833333333333</v>
      </c>
      <c r="F497" s="289">
        <v>649.26666666666665</v>
      </c>
      <c r="G497" s="289">
        <v>642.18333333333328</v>
      </c>
      <c r="H497" s="289">
        <v>679.38333333333333</v>
      </c>
      <c r="I497" s="289">
        <v>686.46666666666658</v>
      </c>
      <c r="J497" s="289">
        <v>697.98333333333335</v>
      </c>
      <c r="K497" s="289">
        <v>674.95</v>
      </c>
      <c r="L497" s="289">
        <v>656.35</v>
      </c>
      <c r="M497" s="289">
        <v>18.179880000000001</v>
      </c>
    </row>
    <row r="498" spans="1:13">
      <c r="A498" s="268">
        <v>488</v>
      </c>
      <c r="B498" s="245" t="s">
        <v>557</v>
      </c>
      <c r="C498" s="289">
        <v>154.94999999999999</v>
      </c>
      <c r="D498" s="289">
        <v>155.16666666666666</v>
      </c>
      <c r="E498" s="289">
        <v>153.13333333333333</v>
      </c>
      <c r="F498" s="289">
        <v>151.31666666666666</v>
      </c>
      <c r="G498" s="289">
        <v>149.28333333333333</v>
      </c>
      <c r="H498" s="289">
        <v>156.98333333333332</v>
      </c>
      <c r="I498" s="289">
        <v>159.01666666666668</v>
      </c>
      <c r="J498" s="289">
        <v>160.83333333333331</v>
      </c>
      <c r="K498" s="289">
        <v>157.19999999999999</v>
      </c>
      <c r="L498" s="289">
        <v>153.35</v>
      </c>
      <c r="M498" s="289">
        <v>0.77012000000000003</v>
      </c>
    </row>
    <row r="499" spans="1:13">
      <c r="A499" s="268">
        <v>489</v>
      </c>
      <c r="B499" s="245" t="s">
        <v>558</v>
      </c>
      <c r="C499" s="289">
        <v>3275.8</v>
      </c>
      <c r="D499" s="289">
        <v>3285.7000000000003</v>
      </c>
      <c r="E499" s="289">
        <v>3256.4000000000005</v>
      </c>
      <c r="F499" s="289">
        <v>3237.0000000000005</v>
      </c>
      <c r="G499" s="289">
        <v>3207.7000000000007</v>
      </c>
      <c r="H499" s="289">
        <v>3305.1000000000004</v>
      </c>
      <c r="I499" s="289">
        <v>3334.4000000000005</v>
      </c>
      <c r="J499" s="289">
        <v>3353.8</v>
      </c>
      <c r="K499" s="289">
        <v>3315</v>
      </c>
      <c r="L499" s="289">
        <v>3266.3</v>
      </c>
      <c r="M499" s="289">
        <v>2.7140000000000001E-2</v>
      </c>
    </row>
    <row r="500" spans="1:13">
      <c r="A500" s="268">
        <v>490</v>
      </c>
      <c r="B500" s="245" t="s">
        <v>562</v>
      </c>
      <c r="C500" s="289">
        <v>770.3</v>
      </c>
      <c r="D500" s="289">
        <v>769.6</v>
      </c>
      <c r="E500" s="289">
        <v>762.6</v>
      </c>
      <c r="F500" s="289">
        <v>754.9</v>
      </c>
      <c r="G500" s="289">
        <v>747.9</v>
      </c>
      <c r="H500" s="289">
        <v>777.30000000000007</v>
      </c>
      <c r="I500" s="289">
        <v>784.30000000000007</v>
      </c>
      <c r="J500" s="289">
        <v>792.00000000000011</v>
      </c>
      <c r="K500" s="289">
        <v>776.6</v>
      </c>
      <c r="L500" s="289">
        <v>761.9</v>
      </c>
      <c r="M500" s="289">
        <v>6.7229999999999998E-2</v>
      </c>
    </row>
    <row r="501" spans="1:13">
      <c r="A501" s="268">
        <v>491</v>
      </c>
      <c r="B501" s="245" t="s">
        <v>566</v>
      </c>
      <c r="C501" s="289">
        <v>5277.25</v>
      </c>
      <c r="D501" s="289">
        <v>5309.2666666666664</v>
      </c>
      <c r="E501" s="289">
        <v>5123.6333333333332</v>
      </c>
      <c r="F501" s="289">
        <v>4970.0166666666664</v>
      </c>
      <c r="G501" s="289">
        <v>4784.3833333333332</v>
      </c>
      <c r="H501" s="289">
        <v>5462.8833333333332</v>
      </c>
      <c r="I501" s="289">
        <v>5648.5166666666664</v>
      </c>
      <c r="J501" s="289">
        <v>5802.1333333333332</v>
      </c>
      <c r="K501" s="289">
        <v>5494.9</v>
      </c>
      <c r="L501" s="289">
        <v>5155.6499999999996</v>
      </c>
      <c r="M501" s="289">
        <v>5.2949999999999997E-2</v>
      </c>
    </row>
    <row r="502" spans="1:13">
      <c r="A502" s="268">
        <v>492</v>
      </c>
      <c r="B502" s="245" t="s">
        <v>567</v>
      </c>
      <c r="C502" s="289">
        <v>113.15</v>
      </c>
      <c r="D502" s="289">
        <v>110.95</v>
      </c>
      <c r="E502" s="289">
        <v>107.5</v>
      </c>
      <c r="F502" s="289">
        <v>101.85</v>
      </c>
      <c r="G502" s="289">
        <v>98.399999999999991</v>
      </c>
      <c r="H502" s="289">
        <v>116.60000000000001</v>
      </c>
      <c r="I502" s="289">
        <v>120.05000000000003</v>
      </c>
      <c r="J502" s="289">
        <v>125.70000000000002</v>
      </c>
      <c r="K502" s="289">
        <v>114.4</v>
      </c>
      <c r="L502" s="289">
        <v>105.3</v>
      </c>
      <c r="M502" s="289">
        <v>10.80105</v>
      </c>
    </row>
    <row r="503" spans="1:13">
      <c r="A503" s="268">
        <v>493</v>
      </c>
      <c r="B503" s="245" t="s">
        <v>568</v>
      </c>
      <c r="C503" s="289">
        <v>67.599999999999994</v>
      </c>
      <c r="D503" s="289">
        <v>67.2</v>
      </c>
      <c r="E503" s="289">
        <v>66.400000000000006</v>
      </c>
      <c r="F503" s="289">
        <v>65.2</v>
      </c>
      <c r="G503" s="289">
        <v>64.400000000000006</v>
      </c>
      <c r="H503" s="289">
        <v>68.400000000000006</v>
      </c>
      <c r="I503" s="289">
        <v>69.199999999999989</v>
      </c>
      <c r="J503" s="289">
        <v>70.400000000000006</v>
      </c>
      <c r="K503" s="289">
        <v>68</v>
      </c>
      <c r="L503" s="289">
        <v>66</v>
      </c>
      <c r="M503" s="289">
        <v>6.4077500000000001</v>
      </c>
    </row>
    <row r="504" spans="1:13">
      <c r="A504" s="268">
        <v>494</v>
      </c>
      <c r="B504" s="245" t="s">
        <v>2851</v>
      </c>
      <c r="C504" s="289">
        <v>381</v>
      </c>
      <c r="D504" s="289">
        <v>381.33333333333331</v>
      </c>
      <c r="E504" s="289">
        <v>369.11666666666662</v>
      </c>
      <c r="F504" s="289">
        <v>357.23333333333329</v>
      </c>
      <c r="G504" s="289">
        <v>345.01666666666659</v>
      </c>
      <c r="H504" s="289">
        <v>393.21666666666664</v>
      </c>
      <c r="I504" s="289">
        <v>405.43333333333334</v>
      </c>
      <c r="J504" s="289">
        <v>417.31666666666666</v>
      </c>
      <c r="K504" s="289">
        <v>393.55</v>
      </c>
      <c r="L504" s="289">
        <v>369.45</v>
      </c>
      <c r="M504" s="289">
        <v>1.28616</v>
      </c>
    </row>
    <row r="505" spans="1:13">
      <c r="A505" s="268">
        <v>495</v>
      </c>
      <c r="B505" s="245" t="s">
        <v>569</v>
      </c>
      <c r="C505" s="289">
        <v>2140.1</v>
      </c>
      <c r="D505" s="289">
        <v>2140.8333333333335</v>
      </c>
      <c r="E505" s="289">
        <v>2119.2666666666669</v>
      </c>
      <c r="F505" s="289">
        <v>2098.4333333333334</v>
      </c>
      <c r="G505" s="289">
        <v>2076.8666666666668</v>
      </c>
      <c r="H505" s="289">
        <v>2161.666666666667</v>
      </c>
      <c r="I505" s="289">
        <v>2183.2333333333336</v>
      </c>
      <c r="J505" s="289">
        <v>2204.0666666666671</v>
      </c>
      <c r="K505" s="289">
        <v>2162.4</v>
      </c>
      <c r="L505" s="289">
        <v>2120</v>
      </c>
      <c r="M505" s="289">
        <v>0.63902999999999999</v>
      </c>
    </row>
    <row r="506" spans="1:13">
      <c r="A506" s="268">
        <v>496</v>
      </c>
      <c r="B506" s="245" t="s">
        <v>200</v>
      </c>
      <c r="C506" s="289">
        <v>350.45</v>
      </c>
      <c r="D506" s="289">
        <v>354.58333333333331</v>
      </c>
      <c r="E506" s="289">
        <v>344.16666666666663</v>
      </c>
      <c r="F506" s="289">
        <v>337.88333333333333</v>
      </c>
      <c r="G506" s="289">
        <v>327.46666666666664</v>
      </c>
      <c r="H506" s="289">
        <v>360.86666666666662</v>
      </c>
      <c r="I506" s="289">
        <v>371.28333333333325</v>
      </c>
      <c r="J506" s="289">
        <v>377.56666666666661</v>
      </c>
      <c r="K506" s="289">
        <v>365</v>
      </c>
      <c r="L506" s="289">
        <v>348.3</v>
      </c>
      <c r="M506" s="289">
        <v>741.38274999999999</v>
      </c>
    </row>
    <row r="507" spans="1:13">
      <c r="A507" s="268">
        <v>497</v>
      </c>
      <c r="B507" s="245" t="s">
        <v>570</v>
      </c>
      <c r="C507" s="289">
        <v>308.35000000000002</v>
      </c>
      <c r="D507" s="289">
        <v>308.51666666666671</v>
      </c>
      <c r="E507" s="289">
        <v>304.23333333333341</v>
      </c>
      <c r="F507" s="289">
        <v>300.11666666666667</v>
      </c>
      <c r="G507" s="289">
        <v>295.83333333333337</v>
      </c>
      <c r="H507" s="289">
        <v>312.63333333333344</v>
      </c>
      <c r="I507" s="289">
        <v>316.91666666666674</v>
      </c>
      <c r="J507" s="289">
        <v>321.03333333333347</v>
      </c>
      <c r="K507" s="289">
        <v>312.8</v>
      </c>
      <c r="L507" s="289">
        <v>304.39999999999998</v>
      </c>
      <c r="M507" s="289">
        <v>2.7323200000000001</v>
      </c>
    </row>
    <row r="508" spans="1:13">
      <c r="A508" s="268">
        <v>498</v>
      </c>
      <c r="B508" s="245" t="s">
        <v>202</v>
      </c>
      <c r="C508" s="289">
        <v>186.2</v>
      </c>
      <c r="D508" s="289">
        <v>184.33333333333334</v>
      </c>
      <c r="E508" s="289">
        <v>180.4666666666667</v>
      </c>
      <c r="F508" s="289">
        <v>174.73333333333335</v>
      </c>
      <c r="G508" s="289">
        <v>170.8666666666667</v>
      </c>
      <c r="H508" s="289">
        <v>190.06666666666669</v>
      </c>
      <c r="I508" s="289">
        <v>193.93333333333331</v>
      </c>
      <c r="J508" s="289">
        <v>199.66666666666669</v>
      </c>
      <c r="K508" s="289">
        <v>188.2</v>
      </c>
      <c r="L508" s="289">
        <v>178.6</v>
      </c>
      <c r="M508" s="289">
        <v>357.31900999999999</v>
      </c>
    </row>
    <row r="509" spans="1:13">
      <c r="A509" s="268">
        <v>499</v>
      </c>
      <c r="B509" s="245" t="s">
        <v>571</v>
      </c>
      <c r="C509" s="289">
        <v>192.15</v>
      </c>
      <c r="D509" s="289">
        <v>192.70000000000002</v>
      </c>
      <c r="E509" s="289">
        <v>190.60000000000002</v>
      </c>
      <c r="F509" s="289">
        <v>189.05</v>
      </c>
      <c r="G509" s="289">
        <v>186.95000000000002</v>
      </c>
      <c r="H509" s="289">
        <v>194.25000000000003</v>
      </c>
      <c r="I509" s="289">
        <v>196.35</v>
      </c>
      <c r="J509" s="289">
        <v>197.90000000000003</v>
      </c>
      <c r="K509" s="289">
        <v>194.8</v>
      </c>
      <c r="L509" s="289">
        <v>191.15</v>
      </c>
      <c r="M509" s="289">
        <v>2.3250700000000002</v>
      </c>
    </row>
    <row r="510" spans="1:13">
      <c r="A510" s="268">
        <v>500</v>
      </c>
      <c r="B510" s="245" t="s">
        <v>572</v>
      </c>
      <c r="C510" s="289">
        <v>1825.7</v>
      </c>
      <c r="D510" s="289">
        <v>1803.9166666666667</v>
      </c>
      <c r="E510" s="289">
        <v>1771.8333333333335</v>
      </c>
      <c r="F510" s="289">
        <v>1717.9666666666667</v>
      </c>
      <c r="G510" s="289">
        <v>1685.8833333333334</v>
      </c>
      <c r="H510" s="289">
        <v>1857.7833333333335</v>
      </c>
      <c r="I510" s="289">
        <v>1889.866666666667</v>
      </c>
      <c r="J510" s="289">
        <v>1943.7333333333336</v>
      </c>
      <c r="K510" s="289">
        <v>1836</v>
      </c>
      <c r="L510" s="289">
        <v>1750.05</v>
      </c>
      <c r="M510" s="289">
        <v>0.41965999999999998</v>
      </c>
    </row>
    <row r="511" spans="1:13">
      <c r="A511" s="268"/>
      <c r="B511" s="245"/>
      <c r="C511" s="289"/>
      <c r="D511" s="289"/>
      <c r="E511" s="289"/>
      <c r="F511" s="289"/>
      <c r="G511" s="289"/>
      <c r="H511" s="289"/>
      <c r="I511" s="289"/>
      <c r="J511" s="289"/>
      <c r="K511" s="289"/>
      <c r="L511" s="289"/>
      <c r="M511" s="289"/>
    </row>
    <row r="512" spans="1:13">
      <c r="A512" s="268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4" sqref="D34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40"/>
      <c r="B5" s="540"/>
      <c r="C5" s="541"/>
      <c r="D5" s="541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42" t="s">
        <v>574</v>
      </c>
      <c r="C7" s="542"/>
      <c r="D7" s="262">
        <f>Main!B10</f>
        <v>44119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44118</v>
      </c>
      <c r="B10" s="267">
        <v>532404</v>
      </c>
      <c r="C10" s="268" t="s">
        <v>3734</v>
      </c>
      <c r="D10" s="268" t="s">
        <v>3735</v>
      </c>
      <c r="E10" s="268" t="s">
        <v>584</v>
      </c>
      <c r="F10" s="381">
        <v>60000</v>
      </c>
      <c r="G10" s="267">
        <v>22.17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44118</v>
      </c>
      <c r="B11" s="267">
        <v>524091</v>
      </c>
      <c r="C11" s="268" t="s">
        <v>3736</v>
      </c>
      <c r="D11" s="268" t="s">
        <v>3737</v>
      </c>
      <c r="E11" s="268" t="s">
        <v>583</v>
      </c>
      <c r="F11" s="381">
        <v>145000</v>
      </c>
      <c r="G11" s="267">
        <v>101.3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44118</v>
      </c>
      <c r="B12" s="267">
        <v>524091</v>
      </c>
      <c r="C12" s="268" t="s">
        <v>3736</v>
      </c>
      <c r="D12" s="268" t="s">
        <v>3738</v>
      </c>
      <c r="E12" s="268" t="s">
        <v>583</v>
      </c>
      <c r="F12" s="381">
        <v>1722338</v>
      </c>
      <c r="G12" s="267">
        <v>101.3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44118</v>
      </c>
      <c r="B13" s="267">
        <v>524091</v>
      </c>
      <c r="C13" s="268" t="s">
        <v>3736</v>
      </c>
      <c r="D13" s="268" t="s">
        <v>3739</v>
      </c>
      <c r="E13" s="268" t="s">
        <v>584</v>
      </c>
      <c r="F13" s="381">
        <v>2031324</v>
      </c>
      <c r="G13" s="267">
        <v>101.35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44118</v>
      </c>
      <c r="B14" s="267">
        <v>511463</v>
      </c>
      <c r="C14" s="268" t="s">
        <v>3723</v>
      </c>
      <c r="D14" s="268" t="s">
        <v>3740</v>
      </c>
      <c r="E14" s="268" t="s">
        <v>583</v>
      </c>
      <c r="F14" s="381">
        <v>55249</v>
      </c>
      <c r="G14" s="267">
        <v>15.79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44118</v>
      </c>
      <c r="B15" s="267">
        <v>511463</v>
      </c>
      <c r="C15" s="268" t="s">
        <v>3723</v>
      </c>
      <c r="D15" s="268" t="s">
        <v>3741</v>
      </c>
      <c r="E15" s="268" t="s">
        <v>584</v>
      </c>
      <c r="F15" s="381">
        <v>101567</v>
      </c>
      <c r="G15" s="267">
        <v>15.58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44118</v>
      </c>
      <c r="B16" s="267">
        <v>542437</v>
      </c>
      <c r="C16" s="268" t="s">
        <v>3742</v>
      </c>
      <c r="D16" s="268" t="s">
        <v>3743</v>
      </c>
      <c r="E16" s="268" t="s">
        <v>583</v>
      </c>
      <c r="F16" s="381">
        <v>84000</v>
      </c>
      <c r="G16" s="267">
        <v>31.18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44118</v>
      </c>
      <c r="B17" s="267">
        <v>543236</v>
      </c>
      <c r="C17" s="268" t="s">
        <v>3744</v>
      </c>
      <c r="D17" s="268" t="s">
        <v>3745</v>
      </c>
      <c r="E17" s="268" t="s">
        <v>583</v>
      </c>
      <c r="F17" s="381">
        <v>3000</v>
      </c>
      <c r="G17" s="267">
        <v>37.950000000000003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44118</v>
      </c>
      <c r="B18" s="267">
        <v>543236</v>
      </c>
      <c r="C18" s="268" t="s">
        <v>3744</v>
      </c>
      <c r="D18" s="268" t="s">
        <v>3745</v>
      </c>
      <c r="E18" s="268" t="s">
        <v>584</v>
      </c>
      <c r="F18" s="381">
        <v>78000</v>
      </c>
      <c r="G18" s="267">
        <v>39.92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44118</v>
      </c>
      <c r="B19" s="267">
        <v>543236</v>
      </c>
      <c r="C19" s="268" t="s">
        <v>3744</v>
      </c>
      <c r="D19" s="268" t="s">
        <v>3746</v>
      </c>
      <c r="E19" s="268" t="s">
        <v>583</v>
      </c>
      <c r="F19" s="381">
        <v>63000</v>
      </c>
      <c r="G19" s="267">
        <v>39.9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44118</v>
      </c>
      <c r="B20" s="267">
        <v>543239</v>
      </c>
      <c r="C20" s="268" t="s">
        <v>3747</v>
      </c>
      <c r="D20" s="268" t="s">
        <v>3748</v>
      </c>
      <c r="E20" s="268" t="s">
        <v>583</v>
      </c>
      <c r="F20" s="381">
        <v>24000</v>
      </c>
      <c r="G20" s="267">
        <v>163.4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44118</v>
      </c>
      <c r="B21" s="267">
        <v>543239</v>
      </c>
      <c r="C21" s="268" t="s">
        <v>3747</v>
      </c>
      <c r="D21" s="268" t="s">
        <v>3749</v>
      </c>
      <c r="E21" s="268" t="s">
        <v>583</v>
      </c>
      <c r="F21" s="381">
        <v>31200</v>
      </c>
      <c r="G21" s="267">
        <v>160.74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44118</v>
      </c>
      <c r="B22" s="267">
        <v>543239</v>
      </c>
      <c r="C22" s="268" t="s">
        <v>3747</v>
      </c>
      <c r="D22" s="268" t="s">
        <v>3750</v>
      </c>
      <c r="E22" s="268" t="s">
        <v>583</v>
      </c>
      <c r="F22" s="381">
        <v>30400</v>
      </c>
      <c r="G22" s="267">
        <v>162.16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44118</v>
      </c>
      <c r="B23" s="267">
        <v>543239</v>
      </c>
      <c r="C23" s="268" t="s">
        <v>3747</v>
      </c>
      <c r="D23" s="268" t="s">
        <v>3751</v>
      </c>
      <c r="E23" s="268" t="s">
        <v>583</v>
      </c>
      <c r="F23" s="381">
        <v>31200</v>
      </c>
      <c r="G23" s="267">
        <v>160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44118</v>
      </c>
      <c r="B24" s="267">
        <v>523712</v>
      </c>
      <c r="C24" s="268" t="s">
        <v>3752</v>
      </c>
      <c r="D24" s="268" t="s">
        <v>3753</v>
      </c>
      <c r="E24" s="268" t="s">
        <v>583</v>
      </c>
      <c r="F24" s="381">
        <v>195000</v>
      </c>
      <c r="G24" s="267">
        <v>0.89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44118</v>
      </c>
      <c r="B25" s="267">
        <v>523712</v>
      </c>
      <c r="C25" s="268" t="s">
        <v>3752</v>
      </c>
      <c r="D25" s="268" t="s">
        <v>3754</v>
      </c>
      <c r="E25" s="268" t="s">
        <v>584</v>
      </c>
      <c r="F25" s="381">
        <v>195000</v>
      </c>
      <c r="G25" s="267">
        <v>0.89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44118</v>
      </c>
      <c r="B26" s="267">
        <v>532070</v>
      </c>
      <c r="C26" s="268" t="s">
        <v>3755</v>
      </c>
      <c r="D26" s="268" t="s">
        <v>3756</v>
      </c>
      <c r="E26" s="268" t="s">
        <v>583</v>
      </c>
      <c r="F26" s="381">
        <v>29000</v>
      </c>
      <c r="G26" s="267">
        <v>10.7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44118</v>
      </c>
      <c r="B27" s="267">
        <v>542765</v>
      </c>
      <c r="C27" s="268" t="s">
        <v>3757</v>
      </c>
      <c r="D27" s="268" t="s">
        <v>3758</v>
      </c>
      <c r="E27" s="268" t="s">
        <v>583</v>
      </c>
      <c r="F27" s="381">
        <v>2000</v>
      </c>
      <c r="G27" s="267">
        <v>135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44118</v>
      </c>
      <c r="B28" s="267">
        <v>542765</v>
      </c>
      <c r="C28" s="268" t="s">
        <v>3757</v>
      </c>
      <c r="D28" s="268" t="s">
        <v>3759</v>
      </c>
      <c r="E28" s="268" t="s">
        <v>583</v>
      </c>
      <c r="F28" s="381">
        <v>4000</v>
      </c>
      <c r="G28" s="267">
        <v>135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44118</v>
      </c>
      <c r="B29" s="267">
        <v>542765</v>
      </c>
      <c r="C29" s="268" t="s">
        <v>3757</v>
      </c>
      <c r="D29" s="268" t="s">
        <v>3760</v>
      </c>
      <c r="E29" s="268" t="s">
        <v>584</v>
      </c>
      <c r="F29" s="381">
        <v>6000</v>
      </c>
      <c r="G29" s="267">
        <v>135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44118</v>
      </c>
      <c r="B30" s="267">
        <v>539402</v>
      </c>
      <c r="C30" s="268" t="s">
        <v>3724</v>
      </c>
      <c r="D30" s="268" t="s">
        <v>3761</v>
      </c>
      <c r="E30" s="268" t="s">
        <v>584</v>
      </c>
      <c r="F30" s="381">
        <v>116000</v>
      </c>
      <c r="G30" s="267">
        <v>28.8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44118</v>
      </c>
      <c r="B31" s="267">
        <v>539402</v>
      </c>
      <c r="C31" s="268" t="s">
        <v>3724</v>
      </c>
      <c r="D31" s="268" t="s">
        <v>3762</v>
      </c>
      <c r="E31" s="268" t="s">
        <v>583</v>
      </c>
      <c r="F31" s="381">
        <v>116000</v>
      </c>
      <c r="G31" s="267">
        <v>28.8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44118</v>
      </c>
      <c r="B32" s="267" t="s">
        <v>3725</v>
      </c>
      <c r="C32" s="268" t="s">
        <v>3726</v>
      </c>
      <c r="D32" s="268" t="s">
        <v>3763</v>
      </c>
      <c r="E32" s="268" t="s">
        <v>583</v>
      </c>
      <c r="F32" s="381">
        <v>60000</v>
      </c>
      <c r="G32" s="267">
        <v>43.36</v>
      </c>
      <c r="H32" s="345" t="s">
        <v>2952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44118</v>
      </c>
      <c r="B33" s="267" t="s">
        <v>3205</v>
      </c>
      <c r="C33" s="268" t="s">
        <v>3764</v>
      </c>
      <c r="D33" s="268" t="s">
        <v>3765</v>
      </c>
      <c r="E33" s="268" t="s">
        <v>583</v>
      </c>
      <c r="F33" s="381">
        <v>45000</v>
      </c>
      <c r="G33" s="267">
        <v>42.08</v>
      </c>
      <c r="H33" s="345" t="s">
        <v>2952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44118</v>
      </c>
      <c r="B34" s="267" t="s">
        <v>1183</v>
      </c>
      <c r="C34" s="268" t="s">
        <v>3766</v>
      </c>
      <c r="D34" s="268" t="s">
        <v>3767</v>
      </c>
      <c r="E34" s="268" t="s">
        <v>583</v>
      </c>
      <c r="F34" s="381">
        <v>140522</v>
      </c>
      <c r="G34" s="267">
        <v>92.41</v>
      </c>
      <c r="H34" s="345" t="s">
        <v>2952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44118</v>
      </c>
      <c r="B35" s="267" t="s">
        <v>1903</v>
      </c>
      <c r="C35" s="268" t="s">
        <v>3768</v>
      </c>
      <c r="D35" s="268" t="s">
        <v>3769</v>
      </c>
      <c r="E35" s="268" t="s">
        <v>583</v>
      </c>
      <c r="F35" s="381">
        <v>265258</v>
      </c>
      <c r="G35" s="267">
        <v>131.28</v>
      </c>
      <c r="H35" s="345" t="s">
        <v>2952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44118</v>
      </c>
      <c r="B36" s="267" t="s">
        <v>674</v>
      </c>
      <c r="C36" s="268" t="s">
        <v>3770</v>
      </c>
      <c r="D36" s="268" t="s">
        <v>3771</v>
      </c>
      <c r="E36" s="268" t="s">
        <v>583</v>
      </c>
      <c r="F36" s="381">
        <v>980000</v>
      </c>
      <c r="G36" s="267">
        <v>228</v>
      </c>
      <c r="H36" s="345" t="s">
        <v>2952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44118</v>
      </c>
      <c r="B37" s="267" t="s">
        <v>3725</v>
      </c>
      <c r="C37" s="268" t="s">
        <v>3726</v>
      </c>
      <c r="D37" s="268" t="s">
        <v>3772</v>
      </c>
      <c r="E37" s="268" t="s">
        <v>584</v>
      </c>
      <c r="F37" s="381">
        <v>48000</v>
      </c>
      <c r="G37" s="267">
        <v>42.58</v>
      </c>
      <c r="H37" s="345" t="s">
        <v>2952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44118</v>
      </c>
      <c r="B38" s="267" t="s">
        <v>3205</v>
      </c>
      <c r="C38" s="268" t="s">
        <v>3764</v>
      </c>
      <c r="D38" s="268" t="s">
        <v>3773</v>
      </c>
      <c r="E38" s="268" t="s">
        <v>584</v>
      </c>
      <c r="F38" s="381">
        <v>45000</v>
      </c>
      <c r="G38" s="267">
        <v>42.09</v>
      </c>
      <c r="H38" s="345" t="s">
        <v>2952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44118</v>
      </c>
      <c r="B39" s="267" t="s">
        <v>1183</v>
      </c>
      <c r="C39" s="268" t="s">
        <v>3766</v>
      </c>
      <c r="D39" s="268" t="s">
        <v>3767</v>
      </c>
      <c r="E39" s="268" t="s">
        <v>584</v>
      </c>
      <c r="F39" s="381">
        <v>140241</v>
      </c>
      <c r="G39" s="267">
        <v>92.65</v>
      </c>
      <c r="H39" s="345" t="s">
        <v>2952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44118</v>
      </c>
      <c r="B40" s="267" t="s">
        <v>1903</v>
      </c>
      <c r="C40" s="268" t="s">
        <v>3768</v>
      </c>
      <c r="D40" s="268" t="s">
        <v>3769</v>
      </c>
      <c r="E40" s="268" t="s">
        <v>584</v>
      </c>
      <c r="F40" s="381">
        <v>265258</v>
      </c>
      <c r="G40" s="267">
        <v>129.54</v>
      </c>
      <c r="H40" s="345" t="s">
        <v>2952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44118</v>
      </c>
      <c r="B41" s="267" t="s">
        <v>674</v>
      </c>
      <c r="C41" s="268" t="s">
        <v>3770</v>
      </c>
      <c r="D41" s="268" t="s">
        <v>3774</v>
      </c>
      <c r="E41" s="268" t="s">
        <v>584</v>
      </c>
      <c r="F41" s="381">
        <v>991685</v>
      </c>
      <c r="G41" s="267">
        <v>228</v>
      </c>
      <c r="H41" s="345" t="s">
        <v>2952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B42" s="267"/>
      <c r="C42" s="268"/>
      <c r="D42" s="268"/>
      <c r="E42" s="268"/>
      <c r="F42" s="381"/>
      <c r="G42" s="267"/>
      <c r="H42" s="345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B43" s="267"/>
      <c r="C43" s="268"/>
      <c r="D43" s="268"/>
      <c r="E43" s="268"/>
      <c r="F43" s="381"/>
      <c r="G43" s="267"/>
      <c r="H43" s="345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B44" s="267"/>
      <c r="C44" s="268"/>
      <c r="D44" s="268"/>
      <c r="E44" s="268"/>
      <c r="F44" s="381"/>
      <c r="G44" s="267"/>
      <c r="H44" s="345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B45" s="267"/>
      <c r="C45" s="268"/>
      <c r="D45" s="268"/>
      <c r="E45" s="268"/>
      <c r="F45" s="381"/>
      <c r="G45" s="267"/>
      <c r="H45" s="345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B46" s="267"/>
      <c r="C46" s="268"/>
      <c r="D46" s="268"/>
      <c r="E46" s="268"/>
      <c r="F46" s="381"/>
      <c r="G46" s="267"/>
      <c r="H46" s="345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B47" s="267"/>
      <c r="C47" s="268"/>
      <c r="D47" s="268"/>
      <c r="E47" s="268"/>
      <c r="F47" s="381"/>
      <c r="G47" s="267"/>
      <c r="H47" s="345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B48" s="267"/>
      <c r="C48" s="268"/>
      <c r="D48" s="268"/>
      <c r="E48" s="268"/>
      <c r="F48" s="381"/>
      <c r="G48" s="267"/>
      <c r="H48" s="345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2:35">
      <c r="B49" s="267"/>
      <c r="C49" s="268"/>
      <c r="D49" s="268"/>
      <c r="E49" s="268"/>
      <c r="F49" s="381"/>
      <c r="G49" s="267"/>
      <c r="H49" s="345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2:35">
      <c r="B50" s="267"/>
      <c r="C50" s="268"/>
      <c r="D50" s="268"/>
      <c r="E50" s="268"/>
      <c r="F50" s="381"/>
      <c r="G50" s="267"/>
      <c r="H50" s="345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2:35">
      <c r="B51" s="267"/>
      <c r="C51" s="268"/>
      <c r="D51" s="268"/>
      <c r="E51" s="268"/>
      <c r="F51" s="381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2:35">
      <c r="B52" s="267"/>
      <c r="C52" s="268"/>
      <c r="D52" s="268"/>
      <c r="E52" s="268"/>
      <c r="F52" s="381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2:35">
      <c r="B53" s="267"/>
      <c r="C53" s="268"/>
      <c r="D53" s="268"/>
      <c r="E53" s="268"/>
      <c r="F53" s="381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2:35">
      <c r="B54" s="267"/>
      <c r="C54" s="268"/>
      <c r="D54" s="268"/>
      <c r="E54" s="268"/>
      <c r="F54" s="381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2:35">
      <c r="B55" s="267"/>
      <c r="C55" s="268"/>
      <c r="D55" s="268"/>
      <c r="E55" s="268"/>
      <c r="F55" s="381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2:35">
      <c r="B56" s="267"/>
      <c r="C56" s="268"/>
      <c r="D56" s="268"/>
      <c r="E56" s="268"/>
      <c r="F56" s="381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2:35">
      <c r="B57" s="267"/>
      <c r="C57" s="268"/>
      <c r="D57" s="268"/>
      <c r="E57" s="268"/>
      <c r="F57" s="381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2:35">
      <c r="B58" s="267"/>
      <c r="C58" s="268"/>
      <c r="D58" s="268"/>
      <c r="E58" s="268"/>
      <c r="F58" s="381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2:35">
      <c r="B59" s="267"/>
      <c r="C59" s="268"/>
      <c r="D59" s="268"/>
      <c r="E59" s="268"/>
      <c r="F59" s="381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2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2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2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2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2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0"/>
  <sheetViews>
    <sheetView zoomScale="70" zoomScaleNormal="70" workbookViewId="0">
      <selection activeCell="O20" sqref="O2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44119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0" customFormat="1" ht="14.25">
      <c r="A10" s="427">
        <v>1</v>
      </c>
      <c r="B10" s="428">
        <v>44064</v>
      </c>
      <c r="C10" s="429"/>
      <c r="D10" s="430" t="s">
        <v>284</v>
      </c>
      <c r="E10" s="431" t="s">
        <v>600</v>
      </c>
      <c r="F10" s="432">
        <v>172</v>
      </c>
      <c r="G10" s="431">
        <v>160</v>
      </c>
      <c r="H10" s="490">
        <v>180.5</v>
      </c>
      <c r="I10" s="433">
        <v>195</v>
      </c>
      <c r="J10" s="434" t="s">
        <v>3635</v>
      </c>
      <c r="K10" s="434">
        <f t="shared" ref="K10" si="0">H10-F10</f>
        <v>8.5</v>
      </c>
      <c r="L10" s="458">
        <f t="shared" ref="L10" si="1">(F10*-0.8)/100</f>
        <v>-1.3759999999999999</v>
      </c>
      <c r="M10" s="435">
        <f t="shared" ref="M10" si="2">(K10+L10)/F10</f>
        <v>4.1418604651162795E-2</v>
      </c>
      <c r="N10" s="436" t="s">
        <v>599</v>
      </c>
      <c r="O10" s="437">
        <v>44070</v>
      </c>
      <c r="Q10" s="421"/>
      <c r="R10" s="422" t="s">
        <v>3186</v>
      </c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 s="420" customFormat="1" ht="14.25">
      <c r="A11" s="383">
        <v>2</v>
      </c>
      <c r="B11" s="408">
        <v>44076</v>
      </c>
      <c r="C11" s="415"/>
      <c r="D11" s="448" t="s">
        <v>153</v>
      </c>
      <c r="E11" s="416" t="s">
        <v>600</v>
      </c>
      <c r="F11" s="416" t="s">
        <v>3637</v>
      </c>
      <c r="G11" s="424">
        <v>15300</v>
      </c>
      <c r="H11" s="416"/>
      <c r="I11" s="411" t="s">
        <v>3638</v>
      </c>
      <c r="J11" s="417" t="s">
        <v>601</v>
      </c>
      <c r="K11" s="417"/>
      <c r="L11" s="460"/>
      <c r="M11" s="417"/>
      <c r="N11" s="418"/>
      <c r="O11" s="419"/>
      <c r="Q11" s="421"/>
      <c r="R11" s="422" t="s">
        <v>602</v>
      </c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 s="420" customFormat="1" ht="14.25">
      <c r="A12" s="427">
        <v>3</v>
      </c>
      <c r="B12" s="428">
        <v>44088</v>
      </c>
      <c r="C12" s="429"/>
      <c r="D12" s="430" t="s">
        <v>424</v>
      </c>
      <c r="E12" s="431" t="s">
        <v>600</v>
      </c>
      <c r="F12" s="432">
        <v>263.5</v>
      </c>
      <c r="G12" s="431">
        <v>248</v>
      </c>
      <c r="H12" s="431">
        <v>274</v>
      </c>
      <c r="I12" s="433">
        <v>290</v>
      </c>
      <c r="J12" s="434" t="s">
        <v>3642</v>
      </c>
      <c r="K12" s="434">
        <f t="shared" ref="K12" si="3">H12-F12</f>
        <v>10.5</v>
      </c>
      <c r="L12" s="458">
        <f t="shared" ref="L12" si="4">(F12*-0.8)/100</f>
        <v>-2.1080000000000001</v>
      </c>
      <c r="M12" s="435">
        <f t="shared" ref="M12" si="5">(K12+L12)/F12</f>
        <v>3.184819734345351E-2</v>
      </c>
      <c r="N12" s="436" t="s">
        <v>599</v>
      </c>
      <c r="O12" s="437">
        <v>44091</v>
      </c>
      <c r="Q12" s="421"/>
      <c r="R12" s="422" t="s">
        <v>3186</v>
      </c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 s="420" customFormat="1" ht="14.25">
      <c r="A13" s="383">
        <v>4</v>
      </c>
      <c r="B13" s="408">
        <v>44088</v>
      </c>
      <c r="C13" s="415"/>
      <c r="D13" s="448" t="s">
        <v>380</v>
      </c>
      <c r="E13" s="416" t="s">
        <v>600</v>
      </c>
      <c r="F13" s="416" t="s">
        <v>3639</v>
      </c>
      <c r="G13" s="424">
        <v>870</v>
      </c>
      <c r="H13" s="416"/>
      <c r="I13" s="411" t="s">
        <v>3640</v>
      </c>
      <c r="J13" s="417" t="s">
        <v>601</v>
      </c>
      <c r="K13" s="417"/>
      <c r="L13" s="460"/>
      <c r="M13" s="417"/>
      <c r="N13" s="418"/>
      <c r="O13" s="419"/>
      <c r="Q13" s="421"/>
      <c r="R13" s="422" t="s">
        <v>602</v>
      </c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 s="404" customFormat="1" ht="15" customHeight="1">
      <c r="A14" s="466">
        <v>5</v>
      </c>
      <c r="B14" s="444">
        <v>44088</v>
      </c>
      <c r="C14" s="467"/>
      <c r="D14" s="480" t="s">
        <v>106</v>
      </c>
      <c r="E14" s="468" t="s">
        <v>600</v>
      </c>
      <c r="F14" s="508">
        <v>663</v>
      </c>
      <c r="G14" s="471">
        <v>630</v>
      </c>
      <c r="H14" s="468">
        <v>700</v>
      </c>
      <c r="I14" s="469">
        <v>730</v>
      </c>
      <c r="J14" s="443" t="s">
        <v>3706</v>
      </c>
      <c r="K14" s="443">
        <f t="shared" ref="K14" si="6">H14-F14</f>
        <v>37</v>
      </c>
      <c r="L14" s="443">
        <f t="shared" ref="L14" si="7">(F14*-0.8)/100</f>
        <v>-5.3039999999999994</v>
      </c>
      <c r="M14" s="446">
        <f t="shared" ref="M14" si="8">(K14+L14)/F14</f>
        <v>4.7806938159879339E-2</v>
      </c>
      <c r="N14" s="447" t="s">
        <v>599</v>
      </c>
      <c r="O14" s="481">
        <v>44113</v>
      </c>
      <c r="P14" s="7"/>
      <c r="Q14" s="7"/>
      <c r="R14" s="344" t="s">
        <v>3186</v>
      </c>
      <c r="S14" s="40"/>
      <c r="T14" s="40"/>
      <c r="U14" s="40"/>
      <c r="V14" s="40"/>
      <c r="W14" s="40"/>
      <c r="X14" s="40"/>
      <c r="Y14" s="40"/>
      <c r="Z14" s="40"/>
      <c r="AA14" s="40"/>
    </row>
    <row r="15" spans="1:28" s="420" customFormat="1" ht="14.25">
      <c r="A15" s="427">
        <v>6</v>
      </c>
      <c r="B15" s="428">
        <v>44091</v>
      </c>
      <c r="C15" s="429"/>
      <c r="D15" s="430" t="s">
        <v>174</v>
      </c>
      <c r="E15" s="431" t="s">
        <v>600</v>
      </c>
      <c r="F15" s="432">
        <v>1247</v>
      </c>
      <c r="G15" s="431">
        <v>1180</v>
      </c>
      <c r="H15" s="431">
        <v>1297.5</v>
      </c>
      <c r="I15" s="433" t="s">
        <v>3641</v>
      </c>
      <c r="J15" s="434" t="s">
        <v>3691</v>
      </c>
      <c r="K15" s="434">
        <f t="shared" ref="K15" si="9">H15-F15</f>
        <v>50.5</v>
      </c>
      <c r="L15" s="458">
        <f t="shared" ref="L15" si="10">(F15*-0.8)/100</f>
        <v>-9.9760000000000009</v>
      </c>
      <c r="M15" s="435">
        <f t="shared" ref="M15" si="11">(K15+L15)/F15</f>
        <v>3.2497193263833199E-2</v>
      </c>
      <c r="N15" s="436" t="s">
        <v>599</v>
      </c>
      <c r="O15" s="437">
        <v>44112</v>
      </c>
      <c r="Q15" s="421"/>
      <c r="R15" s="422" t="s">
        <v>3186</v>
      </c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 s="420" customFormat="1" ht="14.25">
      <c r="A16" s="383">
        <v>7</v>
      </c>
      <c r="B16" s="408">
        <v>44096</v>
      </c>
      <c r="C16" s="415"/>
      <c r="D16" s="448" t="s">
        <v>802</v>
      </c>
      <c r="E16" s="416" t="s">
        <v>600</v>
      </c>
      <c r="F16" s="416" t="s">
        <v>3647</v>
      </c>
      <c r="G16" s="424">
        <v>980</v>
      </c>
      <c r="H16" s="416"/>
      <c r="I16" s="411">
        <v>1150</v>
      </c>
      <c r="J16" s="417" t="s">
        <v>601</v>
      </c>
      <c r="K16" s="417"/>
      <c r="L16" s="460"/>
      <c r="M16" s="417"/>
      <c r="N16" s="418"/>
      <c r="O16" s="419"/>
      <c r="Q16" s="421"/>
      <c r="R16" s="422" t="s">
        <v>602</v>
      </c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 s="420" customFormat="1" ht="14.25">
      <c r="A17" s="383">
        <v>8</v>
      </c>
      <c r="B17" s="408">
        <v>44097</v>
      </c>
      <c r="C17" s="415"/>
      <c r="D17" s="448" t="s">
        <v>128</v>
      </c>
      <c r="E17" s="416" t="s">
        <v>600</v>
      </c>
      <c r="F17" s="416" t="s">
        <v>3648</v>
      </c>
      <c r="G17" s="424">
        <v>166</v>
      </c>
      <c r="H17" s="416"/>
      <c r="I17" s="411" t="s">
        <v>3649</v>
      </c>
      <c r="J17" s="417" t="s">
        <v>601</v>
      </c>
      <c r="K17" s="417"/>
      <c r="L17" s="460"/>
      <c r="M17" s="417"/>
      <c r="N17" s="418"/>
      <c r="O17" s="419"/>
      <c r="Q17" s="421"/>
      <c r="R17" s="422" t="s">
        <v>602</v>
      </c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s="420" customFormat="1" ht="14.25">
      <c r="A18" s="427">
        <v>9</v>
      </c>
      <c r="B18" s="428">
        <v>44097</v>
      </c>
      <c r="C18" s="429"/>
      <c r="D18" s="430" t="s">
        <v>569</v>
      </c>
      <c r="E18" s="431" t="s">
        <v>600</v>
      </c>
      <c r="F18" s="432">
        <v>2110</v>
      </c>
      <c r="G18" s="431">
        <v>1980</v>
      </c>
      <c r="H18" s="431">
        <v>2192.5</v>
      </c>
      <c r="I18" s="433" t="s">
        <v>3650</v>
      </c>
      <c r="J18" s="434" t="s">
        <v>3657</v>
      </c>
      <c r="K18" s="434">
        <f t="shared" ref="K18" si="12">H18-F18</f>
        <v>82.5</v>
      </c>
      <c r="L18" s="458">
        <f>(F18*-0.7)/100</f>
        <v>-14.77</v>
      </c>
      <c r="M18" s="435">
        <f>(K18+L18)/F18</f>
        <v>3.2099526066350713E-2</v>
      </c>
      <c r="N18" s="436" t="s">
        <v>599</v>
      </c>
      <c r="O18" s="437">
        <v>44103</v>
      </c>
      <c r="Q18" s="421"/>
      <c r="R18" s="422" t="s">
        <v>602</v>
      </c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s="420" customFormat="1" ht="14.25">
      <c r="A19" s="427">
        <v>10</v>
      </c>
      <c r="B19" s="428">
        <v>44097</v>
      </c>
      <c r="C19" s="429"/>
      <c r="D19" s="430" t="s">
        <v>86</v>
      </c>
      <c r="E19" s="431" t="s">
        <v>600</v>
      </c>
      <c r="F19" s="432">
        <v>372.5</v>
      </c>
      <c r="G19" s="431">
        <v>350</v>
      </c>
      <c r="H19" s="431">
        <v>386.5</v>
      </c>
      <c r="I19" s="433" t="s">
        <v>3651</v>
      </c>
      <c r="J19" s="434" t="s">
        <v>3655</v>
      </c>
      <c r="K19" s="434">
        <f t="shared" ref="K19:K20" si="13">H19-F19</f>
        <v>14</v>
      </c>
      <c r="L19" s="458">
        <f>(F19*-0.7)/100</f>
        <v>-2.6074999999999999</v>
      </c>
      <c r="M19" s="435">
        <f>(K19+L19)/F19</f>
        <v>3.0583892617449666E-2</v>
      </c>
      <c r="N19" s="436" t="s">
        <v>599</v>
      </c>
      <c r="O19" s="437">
        <v>44102</v>
      </c>
      <c r="Q19" s="421"/>
      <c r="R19" s="422" t="s">
        <v>3186</v>
      </c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s="420" customFormat="1" ht="14.25">
      <c r="A20" s="427">
        <v>11</v>
      </c>
      <c r="B20" s="428">
        <v>44103</v>
      </c>
      <c r="C20" s="429"/>
      <c r="D20" s="430" t="s">
        <v>3636</v>
      </c>
      <c r="E20" s="431" t="s">
        <v>600</v>
      </c>
      <c r="F20" s="432">
        <v>174</v>
      </c>
      <c r="G20" s="431">
        <v>163</v>
      </c>
      <c r="H20" s="431">
        <v>181.5</v>
      </c>
      <c r="I20" s="433">
        <v>195</v>
      </c>
      <c r="J20" s="434" t="s">
        <v>3704</v>
      </c>
      <c r="K20" s="434">
        <f t="shared" si="13"/>
        <v>7.5</v>
      </c>
      <c r="L20" s="458">
        <f t="shared" ref="L20" si="14">(F20*-0.8)/100</f>
        <v>-1.3920000000000001</v>
      </c>
      <c r="M20" s="435">
        <f t="shared" ref="M20" si="15">(K20+L20)/F20</f>
        <v>3.5103448275862065E-2</v>
      </c>
      <c r="N20" s="436" t="s">
        <v>599</v>
      </c>
      <c r="O20" s="437">
        <v>44113</v>
      </c>
      <c r="Q20" s="421"/>
      <c r="R20" s="422" t="s">
        <v>3633</v>
      </c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s="420" customFormat="1" ht="14.25">
      <c r="A21" s="427">
        <v>12</v>
      </c>
      <c r="B21" s="428">
        <v>44103</v>
      </c>
      <c r="C21" s="429"/>
      <c r="D21" s="430" t="s">
        <v>3658</v>
      </c>
      <c r="E21" s="431" t="s">
        <v>600</v>
      </c>
      <c r="F21" s="432">
        <v>785</v>
      </c>
      <c r="G21" s="431">
        <v>735</v>
      </c>
      <c r="H21" s="431">
        <v>823</v>
      </c>
      <c r="I21" s="433" t="s">
        <v>3659</v>
      </c>
      <c r="J21" s="434" t="s">
        <v>3714</v>
      </c>
      <c r="K21" s="434">
        <f t="shared" ref="K21" si="16">H21-F21</f>
        <v>38</v>
      </c>
      <c r="L21" s="458">
        <f t="shared" ref="L21" si="17">(F21*-0.8)/100</f>
        <v>-6.28</v>
      </c>
      <c r="M21" s="435">
        <f t="shared" ref="M21" si="18">(K21+L21)/F21</f>
        <v>4.0407643312101907E-2</v>
      </c>
      <c r="N21" s="436" t="s">
        <v>599</v>
      </c>
      <c r="O21" s="437">
        <v>44117</v>
      </c>
      <c r="Q21" s="421"/>
      <c r="R21" s="422" t="s">
        <v>3186</v>
      </c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s="404" customFormat="1" ht="15" customHeight="1">
      <c r="A22" s="466">
        <v>13</v>
      </c>
      <c r="B22" s="444">
        <v>44105</v>
      </c>
      <c r="C22" s="467"/>
      <c r="D22" s="480" t="s">
        <v>3668</v>
      </c>
      <c r="E22" s="468" t="s">
        <v>600</v>
      </c>
      <c r="F22" s="508">
        <v>1787.5</v>
      </c>
      <c r="G22" s="471">
        <v>1690</v>
      </c>
      <c r="H22" s="468">
        <v>1935</v>
      </c>
      <c r="I22" s="469" t="s">
        <v>3669</v>
      </c>
      <c r="J22" s="443" t="s">
        <v>3680</v>
      </c>
      <c r="K22" s="443">
        <f t="shared" ref="K22:K23" si="19">H22-F22</f>
        <v>147.5</v>
      </c>
      <c r="L22" s="443">
        <f t="shared" ref="L22:L23" si="20">(F22*-0.8)/100</f>
        <v>-14.3</v>
      </c>
      <c r="M22" s="446">
        <f>(K22+L22)/F22</f>
        <v>7.4517482517482511E-2</v>
      </c>
      <c r="N22" s="447" t="s">
        <v>599</v>
      </c>
      <c r="O22" s="481">
        <v>44110</v>
      </c>
      <c r="P22" s="7"/>
      <c r="Q22" s="7"/>
      <c r="R22" s="344" t="s">
        <v>3633</v>
      </c>
      <c r="S22" s="40"/>
      <c r="T22" s="40"/>
      <c r="U22" s="40"/>
      <c r="V22" s="40"/>
      <c r="W22" s="40"/>
      <c r="X22" s="40"/>
      <c r="Y22" s="40"/>
      <c r="Z22" s="40"/>
      <c r="AA22" s="40"/>
    </row>
    <row r="23" spans="1:28" s="420" customFormat="1" ht="14.25">
      <c r="A23" s="427">
        <v>14</v>
      </c>
      <c r="B23" s="428">
        <v>44110</v>
      </c>
      <c r="C23" s="429"/>
      <c r="D23" s="430" t="s">
        <v>138</v>
      </c>
      <c r="E23" s="431" t="s">
        <v>600</v>
      </c>
      <c r="F23" s="432">
        <v>619</v>
      </c>
      <c r="G23" s="431">
        <v>590</v>
      </c>
      <c r="H23" s="431">
        <v>646</v>
      </c>
      <c r="I23" s="433">
        <v>690</v>
      </c>
      <c r="J23" s="434" t="s">
        <v>3705</v>
      </c>
      <c r="K23" s="434">
        <f t="shared" si="19"/>
        <v>27</v>
      </c>
      <c r="L23" s="458">
        <f t="shared" si="20"/>
        <v>-4.9520000000000008</v>
      </c>
      <c r="M23" s="435">
        <f t="shared" ref="M23" si="21">(K23+L23)/F23</f>
        <v>3.5618739903069463E-2</v>
      </c>
      <c r="N23" s="436" t="s">
        <v>599</v>
      </c>
      <c r="O23" s="437">
        <v>44113</v>
      </c>
      <c r="Q23" s="421"/>
      <c r="R23" s="422" t="s">
        <v>3633</v>
      </c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 s="420" customFormat="1" ht="14.25">
      <c r="A24" s="383">
        <v>15</v>
      </c>
      <c r="B24" s="408">
        <v>44110</v>
      </c>
      <c r="C24" s="415"/>
      <c r="D24" s="448" t="s">
        <v>142</v>
      </c>
      <c r="E24" s="416" t="s">
        <v>600</v>
      </c>
      <c r="F24" s="416" t="s">
        <v>3679</v>
      </c>
      <c r="G24" s="424">
        <v>6600</v>
      </c>
      <c r="H24" s="416"/>
      <c r="I24" s="411">
        <v>7450</v>
      </c>
      <c r="J24" s="502" t="s">
        <v>601</v>
      </c>
      <c r="K24" s="502"/>
      <c r="L24" s="460"/>
      <c r="M24" s="502"/>
      <c r="N24" s="418"/>
      <c r="O24" s="419"/>
      <c r="Q24" s="421"/>
      <c r="R24" s="422" t="s">
        <v>3633</v>
      </c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 s="420" customFormat="1" ht="14.25">
      <c r="A25" s="383">
        <v>16</v>
      </c>
      <c r="B25" s="408">
        <v>44112</v>
      </c>
      <c r="C25" s="415"/>
      <c r="D25" s="448" t="s">
        <v>3697</v>
      </c>
      <c r="E25" s="416" t="s">
        <v>600</v>
      </c>
      <c r="F25" s="416" t="s">
        <v>3698</v>
      </c>
      <c r="G25" s="424">
        <v>548</v>
      </c>
      <c r="H25" s="416"/>
      <c r="I25" s="411">
        <v>640</v>
      </c>
      <c r="J25" s="502" t="s">
        <v>601</v>
      </c>
      <c r="K25" s="502"/>
      <c r="L25" s="460"/>
      <c r="M25" s="502"/>
      <c r="N25" s="418"/>
      <c r="O25" s="419"/>
      <c r="Q25" s="421"/>
      <c r="R25" s="422" t="s">
        <v>3186</v>
      </c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s="420" customFormat="1" ht="14.25">
      <c r="A26" s="383">
        <v>17</v>
      </c>
      <c r="B26" s="408">
        <v>44113</v>
      </c>
      <c r="C26" s="415"/>
      <c r="D26" s="448" t="s">
        <v>136</v>
      </c>
      <c r="E26" s="416" t="s">
        <v>600</v>
      </c>
      <c r="F26" s="416" t="s">
        <v>3707</v>
      </c>
      <c r="G26" s="424">
        <v>840</v>
      </c>
      <c r="H26" s="416"/>
      <c r="I26" s="411" t="s">
        <v>3708</v>
      </c>
      <c r="J26" s="502" t="s">
        <v>601</v>
      </c>
      <c r="K26" s="502"/>
      <c r="L26" s="460"/>
      <c r="M26" s="502"/>
      <c r="N26" s="418"/>
      <c r="O26" s="419"/>
      <c r="Q26" s="421"/>
      <c r="R26" s="422" t="s">
        <v>3186</v>
      </c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s="420" customFormat="1" ht="14.25">
      <c r="A27" s="383"/>
      <c r="B27" s="408"/>
      <c r="C27" s="415"/>
      <c r="D27" s="448"/>
      <c r="E27" s="416"/>
      <c r="F27" s="416"/>
      <c r="G27" s="424"/>
      <c r="H27" s="416"/>
      <c r="I27" s="411"/>
      <c r="J27" s="502"/>
      <c r="K27" s="502"/>
      <c r="L27" s="460"/>
      <c r="M27" s="502"/>
      <c r="N27" s="418"/>
      <c r="O27" s="419"/>
      <c r="Q27" s="421"/>
      <c r="R27" s="422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s="420" customFormat="1" ht="14.25">
      <c r="A28" s="383"/>
      <c r="B28" s="408"/>
      <c r="C28" s="415"/>
      <c r="D28" s="448"/>
      <c r="E28" s="416"/>
      <c r="F28" s="416"/>
      <c r="G28" s="424"/>
      <c r="H28" s="416"/>
      <c r="I28" s="411"/>
      <c r="J28" s="502"/>
      <c r="K28" s="502"/>
      <c r="L28" s="460"/>
      <c r="M28" s="502"/>
      <c r="N28" s="418"/>
      <c r="O28" s="419"/>
      <c r="Q28" s="421"/>
      <c r="R28" s="422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 s="420" customFormat="1" ht="14.25">
      <c r="A29" s="383"/>
      <c r="B29" s="408"/>
      <c r="C29" s="415"/>
      <c r="D29" s="448"/>
      <c r="E29" s="416"/>
      <c r="F29" s="416"/>
      <c r="G29" s="424"/>
      <c r="H29" s="416"/>
      <c r="I29" s="411"/>
      <c r="J29" s="502"/>
      <c r="K29" s="502"/>
      <c r="L29" s="460"/>
      <c r="M29" s="502"/>
      <c r="N29" s="418"/>
      <c r="O29" s="419"/>
      <c r="Q29" s="421"/>
      <c r="R29" s="422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 s="420" customFormat="1" ht="14.25">
      <c r="A30" s="383"/>
      <c r="B30" s="408"/>
      <c r="C30" s="415"/>
      <c r="D30" s="448"/>
      <c r="E30" s="416"/>
      <c r="F30" s="416"/>
      <c r="G30" s="424"/>
      <c r="H30" s="416"/>
      <c r="I30" s="411"/>
      <c r="J30" s="502"/>
      <c r="K30" s="502"/>
      <c r="L30" s="460"/>
      <c r="M30" s="502"/>
      <c r="N30" s="418"/>
      <c r="O30" s="419"/>
      <c r="Q30" s="421"/>
      <c r="R30" s="422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 s="420" customFormat="1" ht="14.25">
      <c r="A31" s="383"/>
      <c r="B31" s="408"/>
      <c r="C31" s="415"/>
      <c r="D31" s="448"/>
      <c r="E31" s="416"/>
      <c r="F31" s="416"/>
      <c r="G31" s="424"/>
      <c r="H31" s="416"/>
      <c r="I31" s="411"/>
      <c r="J31" s="502"/>
      <c r="K31" s="502"/>
      <c r="L31" s="460"/>
      <c r="M31" s="502"/>
      <c r="N31" s="418"/>
      <c r="O31" s="419"/>
      <c r="Q31" s="421"/>
      <c r="R31" s="422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 s="420" customFormat="1" ht="14.25">
      <c r="A32" s="383"/>
      <c r="B32" s="408"/>
      <c r="C32" s="415"/>
      <c r="D32" s="448"/>
      <c r="E32" s="416"/>
      <c r="F32" s="416"/>
      <c r="G32" s="424"/>
      <c r="H32" s="416"/>
      <c r="I32" s="411"/>
      <c r="J32" s="502"/>
      <c r="K32" s="502"/>
      <c r="L32" s="460"/>
      <c r="M32" s="502"/>
      <c r="N32" s="418"/>
      <c r="O32" s="419"/>
      <c r="Q32" s="421"/>
      <c r="R32" s="422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38" s="5" customFormat="1" ht="14.25">
      <c r="A33" s="383"/>
      <c r="B33" s="408"/>
      <c r="C33" s="409"/>
      <c r="D33" s="390"/>
      <c r="E33" s="410"/>
      <c r="F33" s="411"/>
      <c r="G33" s="412"/>
      <c r="H33" s="412"/>
      <c r="I33" s="411"/>
      <c r="J33" s="377"/>
      <c r="K33" s="377"/>
      <c r="L33" s="461"/>
      <c r="M33" s="376"/>
      <c r="N33" s="388"/>
      <c r="O33" s="382"/>
      <c r="P33" s="420"/>
      <c r="Q33" s="64"/>
      <c r="R33" s="341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2" customHeight="1">
      <c r="A34" s="23" t="s">
        <v>603</v>
      </c>
      <c r="B34" s="24"/>
      <c r="C34" s="25"/>
      <c r="D34" s="26"/>
      <c r="E34" s="27"/>
      <c r="F34" s="28"/>
      <c r="G34" s="28"/>
      <c r="H34" s="28"/>
      <c r="I34" s="28"/>
      <c r="J34" s="65"/>
      <c r="K34" s="28"/>
      <c r="L34" s="462"/>
      <c r="M34" s="38"/>
      <c r="N34" s="65"/>
      <c r="O34" s="66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604</v>
      </c>
      <c r="B35" s="23"/>
      <c r="C35" s="23"/>
      <c r="D35" s="23"/>
      <c r="F35" s="30" t="s">
        <v>605</v>
      </c>
      <c r="G35" s="17"/>
      <c r="H35" s="31"/>
      <c r="I35" s="36"/>
      <c r="J35" s="67"/>
      <c r="K35" s="68"/>
      <c r="L35" s="463"/>
      <c r="M35" s="69"/>
      <c r="N35" s="16"/>
      <c r="O35" s="70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 t="s">
        <v>606</v>
      </c>
      <c r="B36" s="23"/>
      <c r="C36" s="23"/>
      <c r="D36" s="23"/>
      <c r="E36" s="32"/>
      <c r="F36" s="30" t="s">
        <v>607</v>
      </c>
      <c r="G36" s="17"/>
      <c r="H36" s="31"/>
      <c r="I36" s="36"/>
      <c r="J36" s="67"/>
      <c r="K36" s="68"/>
      <c r="L36" s="463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/>
      <c r="B37" s="23"/>
      <c r="C37" s="23"/>
      <c r="D37" s="23"/>
      <c r="E37" s="32"/>
      <c r="F37" s="17"/>
      <c r="G37" s="17"/>
      <c r="H37" s="31"/>
      <c r="I37" s="36"/>
      <c r="J37" s="71"/>
      <c r="K37" s="68"/>
      <c r="L37" s="463"/>
      <c r="M37" s="17"/>
      <c r="N37" s="72"/>
      <c r="O37" s="5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">
      <c r="A38" s="11"/>
      <c r="B38" s="33" t="s">
        <v>608</v>
      </c>
      <c r="C38" s="33"/>
      <c r="D38" s="33"/>
      <c r="E38" s="33"/>
      <c r="F38" s="34"/>
      <c r="G38" s="32"/>
      <c r="H38" s="32"/>
      <c r="I38" s="73"/>
      <c r="J38" s="74"/>
      <c r="K38" s="75"/>
      <c r="L38" s="464"/>
      <c r="M38" s="12"/>
      <c r="N38" s="11"/>
      <c r="O38" s="53"/>
      <c r="P38" s="7"/>
      <c r="R38" s="82"/>
      <c r="S38" s="16"/>
      <c r="T38" s="16"/>
      <c r="U38" s="16"/>
      <c r="V38" s="16"/>
      <c r="W38" s="16"/>
      <c r="X38" s="16"/>
      <c r="Y38" s="16"/>
      <c r="Z38" s="16"/>
    </row>
    <row r="39" spans="1:38" s="6" customFormat="1" ht="38.25">
      <c r="A39" s="20" t="s">
        <v>16</v>
      </c>
      <c r="B39" s="21" t="s">
        <v>575</v>
      </c>
      <c r="C39" s="21"/>
      <c r="D39" s="22" t="s">
        <v>588</v>
      </c>
      <c r="E39" s="21" t="s">
        <v>589</v>
      </c>
      <c r="F39" s="21" t="s">
        <v>590</v>
      </c>
      <c r="G39" s="21" t="s">
        <v>609</v>
      </c>
      <c r="H39" s="21" t="s">
        <v>592</v>
      </c>
      <c r="I39" s="21" t="s">
        <v>593</v>
      </c>
      <c r="J39" s="21" t="s">
        <v>594</v>
      </c>
      <c r="K39" s="62" t="s">
        <v>610</v>
      </c>
      <c r="L39" s="465" t="s">
        <v>3630</v>
      </c>
      <c r="M39" s="63" t="s">
        <v>3629</v>
      </c>
      <c r="N39" s="21" t="s">
        <v>597</v>
      </c>
      <c r="O39" s="78" t="s">
        <v>598</v>
      </c>
      <c r="P39" s="7"/>
      <c r="Q39" s="40"/>
      <c r="R39" s="38"/>
      <c r="S39" s="38"/>
      <c r="T39" s="38"/>
    </row>
    <row r="40" spans="1:38" s="404" customFormat="1" ht="15" customHeight="1">
      <c r="A40" s="482">
        <v>1</v>
      </c>
      <c r="B40" s="438">
        <v>44102</v>
      </c>
      <c r="C40" s="441"/>
      <c r="D40" s="483" t="s">
        <v>3653</v>
      </c>
      <c r="E40" s="442" t="s">
        <v>600</v>
      </c>
      <c r="F40" s="497">
        <v>623</v>
      </c>
      <c r="G40" s="484">
        <v>602</v>
      </c>
      <c r="H40" s="442">
        <v>603</v>
      </c>
      <c r="I40" s="485" t="s">
        <v>3654</v>
      </c>
      <c r="J40" s="478" t="s">
        <v>3692</v>
      </c>
      <c r="K40" s="478">
        <f t="shared" ref="K40" si="22">H40-F40</f>
        <v>-20</v>
      </c>
      <c r="L40" s="459">
        <f>(F40*-0.07)/100</f>
        <v>-0.43610000000000004</v>
      </c>
      <c r="M40" s="425">
        <f t="shared" ref="M40" si="23">(K40+L40)/F40</f>
        <v>-3.2802728731942211E-2</v>
      </c>
      <c r="N40" s="439" t="s">
        <v>663</v>
      </c>
      <c r="O40" s="426">
        <v>44112</v>
      </c>
      <c r="P40" s="7"/>
      <c r="Q40" s="7"/>
      <c r="R40" s="344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8" s="404" customFormat="1" ht="15" customHeight="1">
      <c r="A41" s="482">
        <v>2</v>
      </c>
      <c r="B41" s="438">
        <v>44104</v>
      </c>
      <c r="C41" s="441"/>
      <c r="D41" s="483" t="s">
        <v>3660</v>
      </c>
      <c r="E41" s="442" t="s">
        <v>600</v>
      </c>
      <c r="F41" s="497">
        <v>967.5</v>
      </c>
      <c r="G41" s="484">
        <v>940</v>
      </c>
      <c r="H41" s="442">
        <v>940</v>
      </c>
      <c r="I41" s="485">
        <v>1025</v>
      </c>
      <c r="J41" s="478" t="s">
        <v>3670</v>
      </c>
      <c r="K41" s="478">
        <f t="shared" ref="K41:K43" si="24">H41-F41</f>
        <v>-27.5</v>
      </c>
      <c r="L41" s="459">
        <f t="shared" ref="L41:L42" si="25">(F41*-0.7)/100</f>
        <v>-6.7725</v>
      </c>
      <c r="M41" s="425">
        <f t="shared" ref="M41:M43" si="26">(K41+L41)/F41</f>
        <v>-3.5423772609819125E-2</v>
      </c>
      <c r="N41" s="439" t="s">
        <v>663</v>
      </c>
      <c r="O41" s="426">
        <v>44105</v>
      </c>
      <c r="P41" s="7"/>
      <c r="Q41" s="7"/>
      <c r="R41" s="344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4" customFormat="1" ht="15" customHeight="1">
      <c r="A42" s="466">
        <v>3</v>
      </c>
      <c r="B42" s="444">
        <v>44104</v>
      </c>
      <c r="C42" s="467"/>
      <c r="D42" s="480" t="s">
        <v>3661</v>
      </c>
      <c r="E42" s="468" t="s">
        <v>600</v>
      </c>
      <c r="F42" s="508">
        <v>802.5</v>
      </c>
      <c r="G42" s="471">
        <v>770</v>
      </c>
      <c r="H42" s="468">
        <v>821</v>
      </c>
      <c r="I42" s="469" t="s">
        <v>3652</v>
      </c>
      <c r="J42" s="443" t="s">
        <v>3628</v>
      </c>
      <c r="K42" s="443">
        <f t="shared" si="24"/>
        <v>18.5</v>
      </c>
      <c r="L42" s="457">
        <f t="shared" si="25"/>
        <v>-5.6174999999999997</v>
      </c>
      <c r="M42" s="446">
        <f t="shared" si="26"/>
        <v>1.6052959501557634E-2</v>
      </c>
      <c r="N42" s="447" t="s">
        <v>599</v>
      </c>
      <c r="O42" s="481">
        <v>44105</v>
      </c>
      <c r="P42" s="7"/>
      <c r="Q42" s="7"/>
      <c r="R42" s="344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404" customFormat="1" ht="15" customHeight="1">
      <c r="A43" s="466">
        <v>4</v>
      </c>
      <c r="B43" s="444">
        <v>44105</v>
      </c>
      <c r="C43" s="467"/>
      <c r="D43" s="480" t="s">
        <v>3662</v>
      </c>
      <c r="E43" s="468" t="s">
        <v>600</v>
      </c>
      <c r="F43" s="508">
        <v>334</v>
      </c>
      <c r="G43" s="471">
        <v>323</v>
      </c>
      <c r="H43" s="468">
        <v>339.5</v>
      </c>
      <c r="I43" s="469">
        <v>355</v>
      </c>
      <c r="J43" s="443" t="s">
        <v>3645</v>
      </c>
      <c r="K43" s="443">
        <f t="shared" si="24"/>
        <v>5.5</v>
      </c>
      <c r="L43" s="457">
        <f>(F43*-0.07)/100</f>
        <v>-0.23380000000000004</v>
      </c>
      <c r="M43" s="446">
        <f t="shared" si="26"/>
        <v>1.5767065868263472E-2</v>
      </c>
      <c r="N43" s="447" t="s">
        <v>599</v>
      </c>
      <c r="O43" s="449">
        <v>44105</v>
      </c>
      <c r="P43" s="7"/>
      <c r="Q43" s="7"/>
      <c r="R43" s="344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38" s="404" customFormat="1" ht="15" customHeight="1">
      <c r="A44" s="383">
        <v>5</v>
      </c>
      <c r="B44" s="408">
        <v>44105</v>
      </c>
      <c r="C44" s="415"/>
      <c r="D44" s="448" t="s">
        <v>3664</v>
      </c>
      <c r="E44" s="416" t="s">
        <v>600</v>
      </c>
      <c r="F44" s="500" t="s">
        <v>3665</v>
      </c>
      <c r="G44" s="424">
        <v>648</v>
      </c>
      <c r="H44" s="416"/>
      <c r="I44" s="411">
        <v>700</v>
      </c>
      <c r="J44" s="500" t="s">
        <v>601</v>
      </c>
      <c r="K44" s="500"/>
      <c r="L44" s="501"/>
      <c r="M44" s="496"/>
      <c r="N44" s="502"/>
      <c r="O44" s="474"/>
      <c r="P44" s="7"/>
      <c r="Q44" s="7"/>
      <c r="R44" s="344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4" customFormat="1" ht="15" customHeight="1">
      <c r="A45" s="466">
        <v>6</v>
      </c>
      <c r="B45" s="444">
        <v>44109</v>
      </c>
      <c r="C45" s="467"/>
      <c r="D45" s="480" t="s">
        <v>3674</v>
      </c>
      <c r="E45" s="468" t="s">
        <v>600</v>
      </c>
      <c r="F45" s="508">
        <v>396</v>
      </c>
      <c r="G45" s="471">
        <v>385</v>
      </c>
      <c r="H45" s="468">
        <v>402.5</v>
      </c>
      <c r="I45" s="469">
        <v>425</v>
      </c>
      <c r="J45" s="443" t="s">
        <v>3677</v>
      </c>
      <c r="K45" s="443">
        <f t="shared" ref="K45:K48" si="27">H45-F45</f>
        <v>6.5</v>
      </c>
      <c r="L45" s="457">
        <f>(F45*-0.07)/100</f>
        <v>-0.2772</v>
      </c>
      <c r="M45" s="446">
        <f t="shared" ref="M45:M47" si="28">(K45+L45)/F45</f>
        <v>1.5714141414141417E-2</v>
      </c>
      <c r="N45" s="447" t="s">
        <v>599</v>
      </c>
      <c r="O45" s="449">
        <v>44109</v>
      </c>
      <c r="P45" s="7"/>
      <c r="Q45" s="7"/>
      <c r="R45" s="344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4" customFormat="1" ht="15" customHeight="1">
      <c r="A46" s="466">
        <v>7</v>
      </c>
      <c r="B46" s="444">
        <v>44109</v>
      </c>
      <c r="C46" s="467"/>
      <c r="D46" s="480" t="s">
        <v>266</v>
      </c>
      <c r="E46" s="468" t="s">
        <v>600</v>
      </c>
      <c r="F46" s="508">
        <v>2550</v>
      </c>
      <c r="G46" s="471">
        <v>2475</v>
      </c>
      <c r="H46" s="468">
        <v>2612.5</v>
      </c>
      <c r="I46" s="469">
        <v>2600</v>
      </c>
      <c r="J46" s="443" t="s">
        <v>3681</v>
      </c>
      <c r="K46" s="443">
        <f t="shared" si="27"/>
        <v>62.5</v>
      </c>
      <c r="L46" s="457">
        <f t="shared" ref="L46:L47" si="29">(F46*-0.7)/100</f>
        <v>-17.850000000000001</v>
      </c>
      <c r="M46" s="446">
        <f t="shared" si="28"/>
        <v>1.7509803921568628E-2</v>
      </c>
      <c r="N46" s="447" t="s">
        <v>599</v>
      </c>
      <c r="O46" s="481">
        <v>44110</v>
      </c>
      <c r="P46" s="7"/>
      <c r="Q46" s="7"/>
      <c r="R46" s="344" t="s">
        <v>3186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4" customFormat="1" ht="15" customHeight="1">
      <c r="A47" s="466">
        <v>8</v>
      </c>
      <c r="B47" s="444">
        <v>44109</v>
      </c>
      <c r="C47" s="467"/>
      <c r="D47" s="480" t="s">
        <v>3662</v>
      </c>
      <c r="E47" s="468" t="s">
        <v>600</v>
      </c>
      <c r="F47" s="508">
        <v>335</v>
      </c>
      <c r="G47" s="471">
        <v>323</v>
      </c>
      <c r="H47" s="468">
        <v>344</v>
      </c>
      <c r="I47" s="469">
        <v>355</v>
      </c>
      <c r="J47" s="443" t="s">
        <v>3405</v>
      </c>
      <c r="K47" s="443">
        <f t="shared" si="27"/>
        <v>9</v>
      </c>
      <c r="L47" s="457">
        <f t="shared" si="29"/>
        <v>-2.3449999999999998</v>
      </c>
      <c r="M47" s="446">
        <f t="shared" si="28"/>
        <v>1.9865671641791045E-2</v>
      </c>
      <c r="N47" s="447" t="s">
        <v>599</v>
      </c>
      <c r="O47" s="481">
        <v>44110</v>
      </c>
      <c r="P47" s="7"/>
      <c r="Q47" s="7"/>
      <c r="R47" s="344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4" customFormat="1" ht="15" customHeight="1">
      <c r="A48" s="466">
        <v>9</v>
      </c>
      <c r="B48" s="444">
        <v>44110</v>
      </c>
      <c r="C48" s="467"/>
      <c r="D48" s="480" t="s">
        <v>135</v>
      </c>
      <c r="E48" s="468" t="s">
        <v>600</v>
      </c>
      <c r="F48" s="508">
        <v>283.5</v>
      </c>
      <c r="G48" s="471">
        <v>276</v>
      </c>
      <c r="H48" s="468">
        <v>291.5</v>
      </c>
      <c r="I48" s="469">
        <v>300</v>
      </c>
      <c r="J48" s="443" t="s">
        <v>3682</v>
      </c>
      <c r="K48" s="443">
        <f t="shared" si="27"/>
        <v>8</v>
      </c>
      <c r="L48" s="457">
        <f>(F48*-0.07)/100</f>
        <v>-0.19845000000000002</v>
      </c>
      <c r="M48" s="446">
        <f t="shared" ref="M48:M49" si="30">(K48+L48)/F48</f>
        <v>2.7518694885361551E-2</v>
      </c>
      <c r="N48" s="447" t="s">
        <v>599</v>
      </c>
      <c r="O48" s="449">
        <v>44110</v>
      </c>
      <c r="P48" s="7"/>
      <c r="Q48" s="7"/>
      <c r="R48" s="344" t="s">
        <v>3633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8" s="404" customFormat="1" ht="15" customHeight="1">
      <c r="A49" s="466">
        <v>10</v>
      </c>
      <c r="B49" s="444">
        <v>44111</v>
      </c>
      <c r="C49" s="467"/>
      <c r="D49" s="480" t="s">
        <v>3684</v>
      </c>
      <c r="E49" s="468" t="s">
        <v>600</v>
      </c>
      <c r="F49" s="508">
        <v>457</v>
      </c>
      <c r="G49" s="471">
        <v>445</v>
      </c>
      <c r="H49" s="468">
        <v>472</v>
      </c>
      <c r="I49" s="469" t="s">
        <v>3685</v>
      </c>
      <c r="J49" s="443" t="s">
        <v>3693</v>
      </c>
      <c r="K49" s="443">
        <f t="shared" ref="K49" si="31">H49-F49</f>
        <v>15</v>
      </c>
      <c r="L49" s="457">
        <f t="shared" ref="L49" si="32">(F49*-0.7)/100</f>
        <v>-3.1989999999999998</v>
      </c>
      <c r="M49" s="446">
        <f t="shared" si="30"/>
        <v>2.5822757111597375E-2</v>
      </c>
      <c r="N49" s="447" t="s">
        <v>599</v>
      </c>
      <c r="O49" s="481">
        <v>44112</v>
      </c>
      <c r="P49" s="7"/>
      <c r="Q49" s="7"/>
      <c r="R49" s="344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8" s="404" customFormat="1" ht="15" customHeight="1">
      <c r="A50" s="466">
        <v>11</v>
      </c>
      <c r="B50" s="444">
        <v>44111</v>
      </c>
      <c r="C50" s="467"/>
      <c r="D50" s="480" t="s">
        <v>3686</v>
      </c>
      <c r="E50" s="468" t="s">
        <v>600</v>
      </c>
      <c r="F50" s="508">
        <v>319</v>
      </c>
      <c r="G50" s="471">
        <v>309</v>
      </c>
      <c r="H50" s="468">
        <v>326</v>
      </c>
      <c r="I50" s="469">
        <v>340</v>
      </c>
      <c r="J50" s="443" t="s">
        <v>3687</v>
      </c>
      <c r="K50" s="443">
        <f t="shared" ref="K50:K51" si="33">H50-F50</f>
        <v>7</v>
      </c>
      <c r="L50" s="457">
        <f>(F50*-0.07)/100</f>
        <v>-0.22330000000000003</v>
      </c>
      <c r="M50" s="446">
        <f t="shared" ref="M50:M51" si="34">(K50+L50)/F50</f>
        <v>2.12435736677116E-2</v>
      </c>
      <c r="N50" s="447" t="s">
        <v>599</v>
      </c>
      <c r="O50" s="449">
        <v>44111</v>
      </c>
      <c r="P50" s="7"/>
      <c r="Q50" s="7"/>
      <c r="R50" s="344" t="s">
        <v>3186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8" s="404" customFormat="1" ht="15" customHeight="1">
      <c r="A51" s="466">
        <v>12</v>
      </c>
      <c r="B51" s="444">
        <v>44112</v>
      </c>
      <c r="C51" s="467"/>
      <c r="D51" s="480" t="s">
        <v>3695</v>
      </c>
      <c r="E51" s="468" t="s">
        <v>600</v>
      </c>
      <c r="F51" s="508">
        <v>3505</v>
      </c>
      <c r="G51" s="471">
        <v>3430</v>
      </c>
      <c r="H51" s="468">
        <v>3585</v>
      </c>
      <c r="I51" s="469">
        <v>3650</v>
      </c>
      <c r="J51" s="443" t="s">
        <v>3720</v>
      </c>
      <c r="K51" s="443">
        <f t="shared" si="33"/>
        <v>80</v>
      </c>
      <c r="L51" s="457">
        <f t="shared" ref="L51" si="35">(F51*-0.7)/100</f>
        <v>-24.535</v>
      </c>
      <c r="M51" s="446">
        <f t="shared" si="34"/>
        <v>1.5824536376604852E-2</v>
      </c>
      <c r="N51" s="447" t="s">
        <v>599</v>
      </c>
      <c r="O51" s="481">
        <v>44117</v>
      </c>
      <c r="P51" s="7"/>
      <c r="Q51" s="7"/>
      <c r="R51" s="344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8" s="404" customFormat="1" ht="15" customHeight="1">
      <c r="A52" s="482">
        <v>13</v>
      </c>
      <c r="B52" s="438">
        <v>44112</v>
      </c>
      <c r="C52" s="441"/>
      <c r="D52" s="483" t="s">
        <v>3662</v>
      </c>
      <c r="E52" s="442" t="s">
        <v>600</v>
      </c>
      <c r="F52" s="497">
        <v>339</v>
      </c>
      <c r="G52" s="484">
        <v>328</v>
      </c>
      <c r="H52" s="442">
        <v>328</v>
      </c>
      <c r="I52" s="485">
        <v>360</v>
      </c>
      <c r="J52" s="478" t="s">
        <v>3712</v>
      </c>
      <c r="K52" s="478">
        <f t="shared" ref="K52" si="36">H52-F52</f>
        <v>-11</v>
      </c>
      <c r="L52" s="459">
        <f t="shared" ref="L52" si="37">(F52*-0.7)/100</f>
        <v>-2.3729999999999998</v>
      </c>
      <c r="M52" s="425">
        <f t="shared" ref="M52" si="38">(K52+L52)/F52</f>
        <v>-3.9448377581120943E-2</v>
      </c>
      <c r="N52" s="439" t="s">
        <v>663</v>
      </c>
      <c r="O52" s="426">
        <v>44116</v>
      </c>
      <c r="P52" s="7"/>
      <c r="Q52" s="7"/>
      <c r="R52" s="344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8" s="404" customFormat="1" ht="15" customHeight="1">
      <c r="A53" s="383">
        <v>14</v>
      </c>
      <c r="B53" s="408">
        <v>44117</v>
      </c>
      <c r="C53" s="415"/>
      <c r="D53" s="448" t="s">
        <v>3715</v>
      </c>
      <c r="E53" s="416" t="s">
        <v>600</v>
      </c>
      <c r="F53" s="500" t="s">
        <v>3716</v>
      </c>
      <c r="G53" s="424">
        <v>1315</v>
      </c>
      <c r="H53" s="416"/>
      <c r="I53" s="411" t="s">
        <v>3717</v>
      </c>
      <c r="J53" s="500" t="s">
        <v>601</v>
      </c>
      <c r="K53" s="500"/>
      <c r="L53" s="501"/>
      <c r="M53" s="496"/>
      <c r="N53" s="502"/>
      <c r="O53" s="474"/>
      <c r="P53" s="7"/>
      <c r="Q53" s="7"/>
      <c r="R53" s="344" t="s">
        <v>3186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8" s="9" customFormat="1" ht="15" customHeight="1">
      <c r="A54" s="482">
        <v>15</v>
      </c>
      <c r="B54" s="438">
        <v>44117</v>
      </c>
      <c r="C54" s="441"/>
      <c r="D54" s="483" t="s">
        <v>3718</v>
      </c>
      <c r="E54" s="442" t="s">
        <v>600</v>
      </c>
      <c r="F54" s="497">
        <v>348</v>
      </c>
      <c r="G54" s="484">
        <v>336</v>
      </c>
      <c r="H54" s="442">
        <v>336</v>
      </c>
      <c r="I54" s="485" t="s">
        <v>3719</v>
      </c>
      <c r="J54" s="478" t="s">
        <v>3727</v>
      </c>
      <c r="K54" s="478">
        <f t="shared" ref="K54" si="39">H54-F54</f>
        <v>-12</v>
      </c>
      <c r="L54" s="459">
        <f t="shared" ref="L54" si="40">(F54*-0.7)/100</f>
        <v>-2.4359999999999999</v>
      </c>
      <c r="M54" s="425">
        <f t="shared" ref="M54" si="41">(K54+L54)/F54</f>
        <v>-4.1482758620689654E-2</v>
      </c>
      <c r="N54" s="439" t="s">
        <v>663</v>
      </c>
      <c r="O54" s="426">
        <v>44118</v>
      </c>
      <c r="P54" s="64"/>
      <c r="Q54" s="64"/>
      <c r="R54" s="414" t="s">
        <v>3186</v>
      </c>
      <c r="S54" s="6"/>
      <c r="T54" s="6"/>
      <c r="U54" s="6"/>
      <c r="V54" s="6"/>
      <c r="W54" s="6"/>
      <c r="X54" s="6"/>
      <c r="Y54" s="6"/>
      <c r="Z54" s="6"/>
      <c r="AA54" s="6"/>
    </row>
    <row r="55" spans="1:28" s="9" customFormat="1" ht="15" customHeight="1">
      <c r="A55" s="475">
        <v>16</v>
      </c>
      <c r="B55" s="520">
        <v>44118</v>
      </c>
      <c r="C55" s="450"/>
      <c r="D55" s="451" t="s">
        <v>71</v>
      </c>
      <c r="E55" s="452" t="s">
        <v>600</v>
      </c>
      <c r="F55" s="452" t="s">
        <v>3729</v>
      </c>
      <c r="G55" s="453">
        <v>433</v>
      </c>
      <c r="H55" s="453"/>
      <c r="I55" s="452" t="s">
        <v>3730</v>
      </c>
      <c r="J55" s="452" t="s">
        <v>601</v>
      </c>
      <c r="K55" s="452"/>
      <c r="L55" s="452"/>
      <c r="M55" s="452"/>
      <c r="N55" s="452"/>
      <c r="O55" s="452"/>
      <c r="P55" s="64"/>
      <c r="Q55" s="64"/>
      <c r="R55" s="414" t="s">
        <v>3186</v>
      </c>
      <c r="S55" s="6"/>
      <c r="T55" s="6"/>
      <c r="U55" s="6"/>
      <c r="V55" s="6"/>
      <c r="W55" s="6"/>
      <c r="X55" s="6"/>
      <c r="Y55" s="6"/>
      <c r="Z55" s="6"/>
      <c r="AA55" s="6"/>
    </row>
    <row r="56" spans="1:28" s="9" customFormat="1" ht="15" customHeight="1">
      <c r="A56" s="475">
        <v>17</v>
      </c>
      <c r="B56" s="520">
        <v>44118</v>
      </c>
      <c r="C56" s="450"/>
      <c r="D56" s="451" t="s">
        <v>237</v>
      </c>
      <c r="E56" s="452" t="s">
        <v>600</v>
      </c>
      <c r="F56" s="452" t="s">
        <v>3731</v>
      </c>
      <c r="G56" s="453">
        <v>269</v>
      </c>
      <c r="H56" s="453"/>
      <c r="I56" s="452">
        <v>290</v>
      </c>
      <c r="J56" s="452" t="s">
        <v>601</v>
      </c>
      <c r="K56" s="452"/>
      <c r="L56" s="452"/>
      <c r="M56" s="452"/>
      <c r="N56" s="452"/>
      <c r="O56" s="452"/>
      <c r="P56" s="64"/>
      <c r="Q56" s="64"/>
      <c r="R56" s="414" t="s">
        <v>3186</v>
      </c>
      <c r="S56" s="6"/>
      <c r="T56" s="6"/>
      <c r="U56" s="6"/>
      <c r="V56" s="6"/>
      <c r="W56" s="6"/>
      <c r="X56" s="6"/>
      <c r="Y56" s="6"/>
      <c r="Z56" s="6"/>
      <c r="AA56" s="6"/>
    </row>
    <row r="57" spans="1:28" s="9" customFormat="1" ht="15" customHeight="1">
      <c r="A57" s="475"/>
      <c r="B57" s="520"/>
      <c r="C57" s="450"/>
      <c r="D57" s="451"/>
      <c r="E57" s="452"/>
      <c r="F57" s="452"/>
      <c r="G57" s="453"/>
      <c r="H57" s="453"/>
      <c r="I57" s="452"/>
      <c r="J57" s="452"/>
      <c r="K57" s="452"/>
      <c r="L57" s="452"/>
      <c r="M57" s="452"/>
      <c r="N57" s="452"/>
      <c r="O57" s="452"/>
      <c r="P57" s="64"/>
      <c r="Q57" s="64"/>
      <c r="R57" s="414"/>
      <c r="S57" s="6"/>
      <c r="T57" s="6"/>
      <c r="U57" s="6"/>
      <c r="V57" s="6"/>
      <c r="W57" s="6"/>
      <c r="X57" s="6"/>
      <c r="Y57" s="6"/>
      <c r="Z57" s="6"/>
      <c r="AA57" s="6"/>
    </row>
    <row r="58" spans="1:28" s="9" customFormat="1" ht="15" customHeight="1">
      <c r="A58" s="475"/>
      <c r="B58" s="520"/>
      <c r="C58" s="450"/>
      <c r="D58" s="451"/>
      <c r="E58" s="452"/>
      <c r="F58" s="452"/>
      <c r="G58" s="453"/>
      <c r="H58" s="453"/>
      <c r="I58" s="452"/>
      <c r="J58" s="452"/>
      <c r="K58" s="452"/>
      <c r="L58" s="452"/>
      <c r="M58" s="452"/>
      <c r="N58" s="452"/>
      <c r="O58" s="452"/>
      <c r="P58" s="64"/>
      <c r="Q58" s="64"/>
      <c r="R58" s="414"/>
      <c r="S58" s="6"/>
      <c r="T58" s="6"/>
      <c r="U58" s="6"/>
      <c r="V58" s="6"/>
      <c r="W58" s="6"/>
      <c r="X58" s="6"/>
      <c r="Y58" s="6"/>
      <c r="Z58" s="6"/>
      <c r="AA58" s="6"/>
    </row>
    <row r="59" spans="1:28" s="9" customFormat="1" ht="15" customHeight="1">
      <c r="A59" s="475"/>
      <c r="B59" s="520"/>
      <c r="C59" s="450"/>
      <c r="D59" s="451"/>
      <c r="E59" s="452"/>
      <c r="F59" s="452"/>
      <c r="G59" s="453"/>
      <c r="H59" s="453"/>
      <c r="I59" s="452"/>
      <c r="J59" s="452"/>
      <c r="K59" s="452"/>
      <c r="L59" s="452"/>
      <c r="M59" s="452"/>
      <c r="N59" s="452"/>
      <c r="O59" s="452"/>
      <c r="P59" s="64"/>
      <c r="Q59" s="64"/>
      <c r="R59" s="414"/>
      <c r="S59" s="6"/>
      <c r="T59" s="6"/>
      <c r="U59" s="6"/>
      <c r="V59" s="6"/>
      <c r="W59" s="6"/>
      <c r="X59" s="6"/>
      <c r="Y59" s="6"/>
      <c r="Z59" s="6"/>
      <c r="AA59" s="6"/>
    </row>
    <row r="60" spans="1:28" s="9" customFormat="1" ht="15" customHeight="1">
      <c r="A60" s="475"/>
      <c r="B60" s="520"/>
      <c r="C60" s="450"/>
      <c r="D60" s="451"/>
      <c r="E60" s="452"/>
      <c r="F60" s="452"/>
      <c r="G60" s="453"/>
      <c r="H60" s="453"/>
      <c r="I60" s="452"/>
      <c r="J60" s="452"/>
      <c r="K60" s="452"/>
      <c r="L60" s="452"/>
      <c r="M60" s="452"/>
      <c r="N60" s="452"/>
      <c r="O60" s="452"/>
      <c r="P60" s="64"/>
      <c r="Q60" s="64"/>
      <c r="R60" s="414"/>
      <c r="S60" s="6"/>
      <c r="T60" s="6"/>
      <c r="U60" s="6"/>
      <c r="V60" s="6"/>
      <c r="W60" s="6"/>
      <c r="X60" s="6"/>
      <c r="Y60" s="6"/>
      <c r="Z60" s="6"/>
      <c r="AA60" s="6"/>
    </row>
    <row r="61" spans="1:28" s="9" customFormat="1" ht="15" customHeight="1">
      <c r="A61" s="475"/>
      <c r="B61" s="520"/>
      <c r="C61" s="450"/>
      <c r="D61" s="451"/>
      <c r="E61" s="452"/>
      <c r="F61" s="452"/>
      <c r="G61" s="453"/>
      <c r="H61" s="453"/>
      <c r="I61" s="452"/>
      <c r="J61" s="452"/>
      <c r="K61" s="452"/>
      <c r="L61" s="452"/>
      <c r="M61" s="452"/>
      <c r="N61" s="452"/>
      <c r="O61" s="452"/>
      <c r="P61" s="64"/>
      <c r="Q61" s="64"/>
      <c r="R61" s="414"/>
      <c r="S61" s="6"/>
      <c r="T61" s="6"/>
      <c r="U61" s="6"/>
      <c r="V61" s="6"/>
      <c r="W61" s="6"/>
      <c r="X61" s="6"/>
      <c r="Y61" s="6"/>
      <c r="Z61" s="6"/>
      <c r="AA61" s="6"/>
    </row>
    <row r="62" spans="1:28" s="9" customFormat="1" ht="15" customHeight="1">
      <c r="A62" s="475"/>
      <c r="B62" s="520"/>
      <c r="C62" s="450"/>
      <c r="D62" s="451"/>
      <c r="E62" s="452"/>
      <c r="F62" s="452"/>
      <c r="G62" s="453"/>
      <c r="H62" s="453"/>
      <c r="I62" s="452"/>
      <c r="J62" s="452"/>
      <c r="K62" s="452"/>
      <c r="L62" s="452"/>
      <c r="M62" s="452"/>
      <c r="N62" s="452"/>
      <c r="O62" s="452"/>
      <c r="P62" s="64"/>
      <c r="Q62" s="64"/>
      <c r="R62" s="414"/>
      <c r="S62" s="6"/>
      <c r="T62" s="6"/>
      <c r="U62" s="6"/>
      <c r="V62" s="6"/>
      <c r="W62" s="6"/>
      <c r="X62" s="6"/>
      <c r="Y62" s="6"/>
      <c r="Z62" s="6"/>
      <c r="AA62" s="6"/>
    </row>
    <row r="63" spans="1:28" ht="15" customHeight="1">
      <c r="A63" s="5"/>
      <c r="B63" s="476"/>
      <c r="C63" s="5"/>
      <c r="D63" s="5"/>
      <c r="E63" s="5"/>
      <c r="F63" s="82"/>
      <c r="G63" s="82"/>
      <c r="H63" s="82"/>
      <c r="I63" s="82"/>
      <c r="J63" s="42"/>
      <c r="K63" s="82"/>
      <c r="L63" s="82"/>
      <c r="M63" s="35"/>
      <c r="N63" s="477"/>
      <c r="O63" s="477"/>
      <c r="P63" s="7"/>
      <c r="Q63" s="11"/>
      <c r="R63" s="12"/>
      <c r="S63" s="16"/>
      <c r="T63" s="16"/>
      <c r="U63" s="16"/>
      <c r="V63" s="16"/>
      <c r="W63" s="16"/>
      <c r="X63" s="16"/>
      <c r="Y63" s="16"/>
      <c r="Z63" s="16"/>
      <c r="AA63" s="16"/>
    </row>
    <row r="64" spans="1:28" ht="44.25" customHeight="1">
      <c r="A64" s="23" t="s">
        <v>603</v>
      </c>
      <c r="B64" s="39"/>
      <c r="C64" s="39"/>
      <c r="D64" s="40"/>
      <c r="E64" s="36"/>
      <c r="F64" s="36"/>
      <c r="G64" s="35"/>
      <c r="H64" s="35" t="s">
        <v>3632</v>
      </c>
      <c r="I64" s="36"/>
      <c r="J64" s="17"/>
      <c r="K64" s="79"/>
      <c r="L64" s="80"/>
      <c r="M64" s="79"/>
      <c r="N64" s="81"/>
      <c r="O64" s="79"/>
      <c r="P64" s="7"/>
      <c r="Q64" s="16"/>
      <c r="R64" s="12"/>
      <c r="S64" s="16"/>
      <c r="T64" s="16"/>
      <c r="U64" s="16"/>
      <c r="V64" s="16"/>
      <c r="W64" s="16"/>
      <c r="X64" s="16"/>
      <c r="Y64" s="16"/>
      <c r="Z64" s="5"/>
      <c r="AA64" s="5"/>
      <c r="AB64" s="5"/>
    </row>
    <row r="65" spans="1:34" s="6" customFormat="1">
      <c r="A65" s="29" t="s">
        <v>604</v>
      </c>
      <c r="B65" s="23"/>
      <c r="C65" s="23"/>
      <c r="D65" s="23"/>
      <c r="E65" s="5"/>
      <c r="F65" s="30" t="s">
        <v>605</v>
      </c>
      <c r="G65" s="41"/>
      <c r="H65" s="42"/>
      <c r="I65" s="82"/>
      <c r="J65" s="17"/>
      <c r="K65" s="83"/>
      <c r="L65" s="84"/>
      <c r="M65" s="85"/>
      <c r="N65" s="86"/>
      <c r="O65" s="87"/>
      <c r="P65" s="5"/>
      <c r="Q65" s="4"/>
      <c r="R65" s="12"/>
      <c r="Z65" s="9"/>
      <c r="AA65" s="9"/>
      <c r="AB65" s="9"/>
      <c r="AC65" s="9"/>
      <c r="AD65" s="9"/>
      <c r="AE65" s="9"/>
      <c r="AF65" s="9"/>
      <c r="AG65" s="9"/>
      <c r="AH65" s="9"/>
    </row>
    <row r="66" spans="1:34" s="9" customFormat="1" ht="14.25" customHeight="1">
      <c r="A66" s="29"/>
      <c r="B66" s="23"/>
      <c r="C66" s="23"/>
      <c r="D66" s="23"/>
      <c r="E66" s="32"/>
      <c r="F66" s="30" t="s">
        <v>607</v>
      </c>
      <c r="G66" s="41"/>
      <c r="H66" s="42"/>
      <c r="I66" s="82"/>
      <c r="J66" s="17"/>
      <c r="K66" s="83"/>
      <c r="L66" s="84"/>
      <c r="M66" s="85"/>
      <c r="N66" s="86"/>
      <c r="O66" s="87"/>
      <c r="P66" s="5"/>
      <c r="Q66" s="4"/>
      <c r="R66" s="12"/>
      <c r="S66" s="6"/>
      <c r="Y66" s="6"/>
      <c r="Z66" s="6"/>
    </row>
    <row r="67" spans="1:34" s="9" customFormat="1" ht="14.25" customHeight="1">
      <c r="A67" s="23"/>
      <c r="B67" s="23"/>
      <c r="C67" s="23"/>
      <c r="D67" s="23"/>
      <c r="E67" s="32"/>
      <c r="F67" s="17"/>
      <c r="G67" s="17"/>
      <c r="H67" s="31"/>
      <c r="I67" s="36"/>
      <c r="J67" s="71"/>
      <c r="K67" s="68"/>
      <c r="L67" s="69"/>
      <c r="M67" s="17"/>
      <c r="N67" s="72"/>
      <c r="O67" s="57"/>
      <c r="P67" s="8"/>
      <c r="Q67" s="4"/>
      <c r="R67" s="12"/>
      <c r="S67" s="6"/>
      <c r="Y67" s="6"/>
      <c r="Z67" s="6"/>
    </row>
    <row r="68" spans="1:34" s="9" customFormat="1" ht="15">
      <c r="A68" s="43" t="s">
        <v>614</v>
      </c>
      <c r="B68" s="43"/>
      <c r="C68" s="43"/>
      <c r="D68" s="43"/>
      <c r="E68" s="32"/>
      <c r="F68" s="17"/>
      <c r="G68" s="12"/>
      <c r="H68" s="17"/>
      <c r="I68" s="12"/>
      <c r="J68" s="88"/>
      <c r="K68" s="12"/>
      <c r="L68" s="12"/>
      <c r="M68" s="12"/>
      <c r="N68" s="12"/>
      <c r="O68" s="89"/>
      <c r="P68"/>
      <c r="Q68" s="4"/>
      <c r="R68" s="12"/>
      <c r="S68" s="6"/>
      <c r="Y68" s="6"/>
      <c r="Z68" s="6"/>
    </row>
    <row r="69" spans="1:34" s="9" customFormat="1" ht="38.25">
      <c r="A69" s="21" t="s">
        <v>16</v>
      </c>
      <c r="B69" s="21" t="s">
        <v>575</v>
      </c>
      <c r="C69" s="21"/>
      <c r="D69" s="22" t="s">
        <v>588</v>
      </c>
      <c r="E69" s="21" t="s">
        <v>589</v>
      </c>
      <c r="F69" s="21" t="s">
        <v>590</v>
      </c>
      <c r="G69" s="21" t="s">
        <v>609</v>
      </c>
      <c r="H69" s="21" t="s">
        <v>592</v>
      </c>
      <c r="I69" s="21" t="s">
        <v>593</v>
      </c>
      <c r="J69" s="20" t="s">
        <v>594</v>
      </c>
      <c r="K69" s="77" t="s">
        <v>615</v>
      </c>
      <c r="L69" s="63" t="s">
        <v>3630</v>
      </c>
      <c r="M69" s="77" t="s">
        <v>611</v>
      </c>
      <c r="N69" s="21" t="s">
        <v>612</v>
      </c>
      <c r="O69" s="20" t="s">
        <v>597</v>
      </c>
      <c r="P69" s="90" t="s">
        <v>598</v>
      </c>
      <c r="Q69" s="4"/>
      <c r="R69" s="17"/>
      <c r="S69" s="6"/>
      <c r="Y69" s="6"/>
      <c r="Z69" s="6"/>
    </row>
    <row r="70" spans="1:34" s="404" customFormat="1" ht="14.25" customHeight="1">
      <c r="A70" s="466">
        <v>1</v>
      </c>
      <c r="B70" s="444">
        <v>44105</v>
      </c>
      <c r="C70" s="473"/>
      <c r="D70" s="489" t="s">
        <v>3666</v>
      </c>
      <c r="E70" s="472" t="s">
        <v>600</v>
      </c>
      <c r="F70" s="445">
        <v>1435.5</v>
      </c>
      <c r="G70" s="445">
        <v>1415</v>
      </c>
      <c r="H70" s="445">
        <v>1446</v>
      </c>
      <c r="I70" s="445" t="s">
        <v>3667</v>
      </c>
      <c r="J70" s="443" t="s">
        <v>707</v>
      </c>
      <c r="K70" s="443">
        <f t="shared" ref="K70:K75" si="42">H70-F70</f>
        <v>10.5</v>
      </c>
      <c r="L70" s="457">
        <f t="shared" ref="L70:L75" si="43">(H70*N70)*0.035%</f>
        <v>354.27000000000004</v>
      </c>
      <c r="M70" s="519">
        <f t="shared" ref="M70" si="44">(K70*N70)-L70</f>
        <v>6995.73</v>
      </c>
      <c r="N70" s="443">
        <v>700</v>
      </c>
      <c r="O70" s="447" t="s">
        <v>599</v>
      </c>
      <c r="P70" s="449">
        <v>44105</v>
      </c>
      <c r="Q70" s="391"/>
      <c r="R70" s="344" t="s">
        <v>3186</v>
      </c>
      <c r="S70" s="40"/>
      <c r="Y70" s="40"/>
      <c r="Z70" s="40"/>
    </row>
    <row r="71" spans="1:34" s="404" customFormat="1" ht="14.25" customHeight="1">
      <c r="A71" s="466">
        <v>2</v>
      </c>
      <c r="B71" s="444">
        <v>44109</v>
      </c>
      <c r="C71" s="473"/>
      <c r="D71" s="489" t="s">
        <v>3675</v>
      </c>
      <c r="E71" s="472" t="s">
        <v>600</v>
      </c>
      <c r="F71" s="445">
        <v>2021.5</v>
      </c>
      <c r="G71" s="445">
        <v>1975</v>
      </c>
      <c r="H71" s="445">
        <v>2052.5</v>
      </c>
      <c r="I71" s="445">
        <v>2100</v>
      </c>
      <c r="J71" s="443" t="s">
        <v>3683</v>
      </c>
      <c r="K71" s="443">
        <f t="shared" si="42"/>
        <v>31</v>
      </c>
      <c r="L71" s="457">
        <f t="shared" si="43"/>
        <v>215.51250000000002</v>
      </c>
      <c r="M71" s="519">
        <f t="shared" ref="M71:M72" si="45">(K71*N71)-L71</f>
        <v>9084.4874999999993</v>
      </c>
      <c r="N71" s="443">
        <v>300</v>
      </c>
      <c r="O71" s="447" t="s">
        <v>599</v>
      </c>
      <c r="P71" s="481">
        <v>44110</v>
      </c>
      <c r="Q71" s="391"/>
      <c r="R71" s="344" t="s">
        <v>3186</v>
      </c>
      <c r="S71" s="40"/>
      <c r="Y71" s="40"/>
      <c r="Z71" s="40"/>
    </row>
    <row r="72" spans="1:34" s="404" customFormat="1" ht="14.25" customHeight="1">
      <c r="A72" s="466">
        <v>3</v>
      </c>
      <c r="B72" s="444">
        <v>44111</v>
      </c>
      <c r="C72" s="473"/>
      <c r="D72" s="489" t="s">
        <v>3666</v>
      </c>
      <c r="E72" s="472" t="s">
        <v>600</v>
      </c>
      <c r="F72" s="445">
        <v>1433.5</v>
      </c>
      <c r="G72" s="445">
        <v>1415</v>
      </c>
      <c r="H72" s="445">
        <v>1444</v>
      </c>
      <c r="I72" s="445" t="s">
        <v>3667</v>
      </c>
      <c r="J72" s="443" t="s">
        <v>707</v>
      </c>
      <c r="K72" s="443">
        <f t="shared" si="42"/>
        <v>10.5</v>
      </c>
      <c r="L72" s="457">
        <f t="shared" si="43"/>
        <v>353.78000000000003</v>
      </c>
      <c r="M72" s="519">
        <f t="shared" si="45"/>
        <v>6996.22</v>
      </c>
      <c r="N72" s="443">
        <v>700</v>
      </c>
      <c r="O72" s="447" t="s">
        <v>599</v>
      </c>
      <c r="P72" s="449">
        <v>44111</v>
      </c>
      <c r="Q72" s="391"/>
      <c r="R72" s="344" t="s">
        <v>3186</v>
      </c>
      <c r="S72" s="40"/>
      <c r="Y72" s="40"/>
      <c r="Z72" s="40"/>
    </row>
    <row r="73" spans="1:34" s="404" customFormat="1" ht="14.25" customHeight="1">
      <c r="A73" s="466">
        <v>4</v>
      </c>
      <c r="B73" s="444">
        <v>44112</v>
      </c>
      <c r="C73" s="473"/>
      <c r="D73" s="489" t="s">
        <v>3675</v>
      </c>
      <c r="E73" s="472" t="s">
        <v>600</v>
      </c>
      <c r="F73" s="445">
        <v>2087.5</v>
      </c>
      <c r="G73" s="445">
        <v>2048</v>
      </c>
      <c r="H73" s="445">
        <v>2112.5</v>
      </c>
      <c r="I73" s="445" t="s">
        <v>3696</v>
      </c>
      <c r="J73" s="443" t="s">
        <v>743</v>
      </c>
      <c r="K73" s="443">
        <f t="shared" si="42"/>
        <v>25</v>
      </c>
      <c r="L73" s="457">
        <f t="shared" si="43"/>
        <v>221.81250000000003</v>
      </c>
      <c r="M73" s="519">
        <f t="shared" ref="M73" si="46">(K73*N73)-L73</f>
        <v>7278.1875</v>
      </c>
      <c r="N73" s="443">
        <v>300</v>
      </c>
      <c r="O73" s="447" t="s">
        <v>599</v>
      </c>
      <c r="P73" s="481">
        <v>44113</v>
      </c>
      <c r="Q73" s="391"/>
      <c r="R73" s="344" t="s">
        <v>3186</v>
      </c>
      <c r="S73" s="40"/>
      <c r="Y73" s="40"/>
      <c r="Z73" s="40"/>
    </row>
    <row r="74" spans="1:34" s="404" customFormat="1" ht="14.25" customHeight="1">
      <c r="A74" s="466">
        <v>5</v>
      </c>
      <c r="B74" s="444">
        <v>44112</v>
      </c>
      <c r="C74" s="473"/>
      <c r="D74" s="489" t="s">
        <v>3699</v>
      </c>
      <c r="E74" s="472" t="s">
        <v>600</v>
      </c>
      <c r="F74" s="445">
        <v>1028</v>
      </c>
      <c r="G74" s="445">
        <v>1013</v>
      </c>
      <c r="H74" s="445">
        <v>1040</v>
      </c>
      <c r="I74" s="445" t="s">
        <v>3700</v>
      </c>
      <c r="J74" s="443" t="s">
        <v>3701</v>
      </c>
      <c r="K74" s="443">
        <f t="shared" si="42"/>
        <v>12</v>
      </c>
      <c r="L74" s="457">
        <f t="shared" si="43"/>
        <v>309.40000000000003</v>
      </c>
      <c r="M74" s="519">
        <f t="shared" ref="M74" si="47">(K74*N74)-L74</f>
        <v>9890.6</v>
      </c>
      <c r="N74" s="443">
        <v>850</v>
      </c>
      <c r="O74" s="447" t="s">
        <v>599</v>
      </c>
      <c r="P74" s="449">
        <v>44112</v>
      </c>
      <c r="Q74" s="391"/>
      <c r="R74" s="344" t="s">
        <v>3186</v>
      </c>
      <c r="S74" s="40"/>
      <c r="Y74" s="40"/>
      <c r="Z74" s="40"/>
    </row>
    <row r="75" spans="1:34" s="404" customFormat="1" ht="14.25" customHeight="1">
      <c r="A75" s="466">
        <v>6</v>
      </c>
      <c r="B75" s="444">
        <v>44112</v>
      </c>
      <c r="C75" s="473"/>
      <c r="D75" s="489" t="s">
        <v>3702</v>
      </c>
      <c r="E75" s="472" t="s">
        <v>600</v>
      </c>
      <c r="F75" s="445">
        <v>1450</v>
      </c>
      <c r="G75" s="445">
        <v>1432</v>
      </c>
      <c r="H75" s="445">
        <v>1460</v>
      </c>
      <c r="I75" s="445">
        <v>1480</v>
      </c>
      <c r="J75" s="443" t="s">
        <v>3703</v>
      </c>
      <c r="K75" s="443">
        <f t="shared" si="42"/>
        <v>10</v>
      </c>
      <c r="L75" s="457">
        <f t="shared" si="43"/>
        <v>357.70000000000005</v>
      </c>
      <c r="M75" s="519">
        <f t="shared" ref="M75:M76" si="48">(K75*N75)-L75</f>
        <v>6642.3</v>
      </c>
      <c r="N75" s="443">
        <v>700</v>
      </c>
      <c r="O75" s="447" t="s">
        <v>599</v>
      </c>
      <c r="P75" s="449">
        <v>44112</v>
      </c>
      <c r="Q75" s="391"/>
      <c r="R75" s="344" t="s">
        <v>3186</v>
      </c>
      <c r="S75" s="40"/>
      <c r="Y75" s="40"/>
      <c r="Z75" s="40"/>
    </row>
    <row r="76" spans="1:34" s="404" customFormat="1" ht="14.25" customHeight="1">
      <c r="A76" s="466">
        <v>7</v>
      </c>
      <c r="B76" s="444">
        <v>44113</v>
      </c>
      <c r="C76" s="473"/>
      <c r="D76" s="489" t="s">
        <v>3675</v>
      </c>
      <c r="E76" s="472" t="s">
        <v>600</v>
      </c>
      <c r="F76" s="445">
        <v>2064.5</v>
      </c>
      <c r="G76" s="445">
        <v>2020</v>
      </c>
      <c r="H76" s="445">
        <v>2091.5</v>
      </c>
      <c r="I76" s="445" t="s">
        <v>3709</v>
      </c>
      <c r="J76" s="443" t="s">
        <v>3710</v>
      </c>
      <c r="K76" s="443">
        <f t="shared" ref="K76" si="49">H76-F76</f>
        <v>27</v>
      </c>
      <c r="L76" s="457">
        <f t="shared" ref="L76" si="50">(H76*N76)*0.035%</f>
        <v>219.60750000000004</v>
      </c>
      <c r="M76" s="519">
        <f t="shared" si="48"/>
        <v>7880.3924999999999</v>
      </c>
      <c r="N76" s="443">
        <v>300</v>
      </c>
      <c r="O76" s="447" t="s">
        <v>599</v>
      </c>
      <c r="P76" s="481">
        <v>44116</v>
      </c>
      <c r="Q76" s="391"/>
      <c r="R76" s="344" t="s">
        <v>3186</v>
      </c>
      <c r="S76" s="40"/>
      <c r="Y76" s="40"/>
      <c r="Z76" s="40"/>
    </row>
    <row r="77" spans="1:34" s="404" customFormat="1" ht="14.25" customHeight="1">
      <c r="A77" s="524">
        <v>8</v>
      </c>
      <c r="B77" s="525">
        <v>44116</v>
      </c>
      <c r="C77" s="526"/>
      <c r="D77" s="527" t="s">
        <v>3666</v>
      </c>
      <c r="E77" s="517" t="s">
        <v>600</v>
      </c>
      <c r="F77" s="488">
        <v>1457</v>
      </c>
      <c r="G77" s="488">
        <v>1440</v>
      </c>
      <c r="H77" s="488">
        <v>1440</v>
      </c>
      <c r="I77" s="488">
        <v>1490</v>
      </c>
      <c r="J77" s="478" t="s">
        <v>3711</v>
      </c>
      <c r="K77" s="478">
        <f t="shared" ref="K77:K78" si="51">H77-F77</f>
        <v>-17</v>
      </c>
      <c r="L77" s="459">
        <f t="shared" ref="L77:L78" si="52">(H77*N77)*0.035%</f>
        <v>352.80000000000007</v>
      </c>
      <c r="M77" s="528">
        <f t="shared" ref="M77:M78" si="53">(K77*N77)-L77</f>
        <v>-12252.8</v>
      </c>
      <c r="N77" s="478">
        <v>700</v>
      </c>
      <c r="O77" s="439" t="s">
        <v>663</v>
      </c>
      <c r="P77" s="518">
        <v>44116</v>
      </c>
      <c r="Q77" s="391"/>
      <c r="R77" s="344" t="s">
        <v>3186</v>
      </c>
      <c r="S77" s="40"/>
      <c r="Y77" s="40"/>
      <c r="Z77" s="40"/>
    </row>
    <row r="78" spans="1:34" s="404" customFormat="1" ht="14.25" customHeight="1">
      <c r="A78" s="466">
        <v>9</v>
      </c>
      <c r="B78" s="444">
        <v>44116</v>
      </c>
      <c r="C78" s="473"/>
      <c r="D78" s="489" t="s">
        <v>3713</v>
      </c>
      <c r="E78" s="472" t="s">
        <v>600</v>
      </c>
      <c r="F78" s="445">
        <v>161.75</v>
      </c>
      <c r="G78" s="445">
        <v>157.5</v>
      </c>
      <c r="H78" s="445">
        <v>164.25</v>
      </c>
      <c r="I78" s="445">
        <v>168</v>
      </c>
      <c r="J78" s="443" t="s">
        <v>3721</v>
      </c>
      <c r="K78" s="443">
        <f t="shared" si="51"/>
        <v>2.5</v>
      </c>
      <c r="L78" s="457">
        <f t="shared" si="52"/>
        <v>206.95500000000004</v>
      </c>
      <c r="M78" s="519">
        <f t="shared" si="53"/>
        <v>8793.0450000000001</v>
      </c>
      <c r="N78" s="443">
        <v>3600</v>
      </c>
      <c r="O78" s="447" t="s">
        <v>599</v>
      </c>
      <c r="P78" s="481">
        <v>44117</v>
      </c>
      <c r="Q78" s="391"/>
      <c r="R78" s="344" t="s">
        <v>3186</v>
      </c>
      <c r="S78" s="40"/>
      <c r="Y78" s="40"/>
      <c r="Z78" s="40"/>
    </row>
    <row r="79" spans="1:34" s="404" customFormat="1" ht="14.25" customHeight="1">
      <c r="A79" s="523">
        <v>10</v>
      </c>
      <c r="B79" s="520">
        <v>44117</v>
      </c>
      <c r="C79" s="521"/>
      <c r="D79" s="509" t="s">
        <v>3675</v>
      </c>
      <c r="E79" s="510" t="s">
        <v>600</v>
      </c>
      <c r="F79" s="456" t="s">
        <v>3722</v>
      </c>
      <c r="G79" s="456">
        <v>2020</v>
      </c>
      <c r="H79" s="456"/>
      <c r="I79" s="456" t="s">
        <v>3709</v>
      </c>
      <c r="J79" s="511" t="s">
        <v>601</v>
      </c>
      <c r="K79" s="511"/>
      <c r="L79" s="511"/>
      <c r="M79" s="512"/>
      <c r="N79" s="456"/>
      <c r="O79" s="417"/>
      <c r="P79" s="474"/>
      <c r="Q79" s="391"/>
      <c r="R79" s="344" t="s">
        <v>3186</v>
      </c>
      <c r="S79" s="40"/>
      <c r="Y79" s="40"/>
      <c r="Z79" s="40"/>
    </row>
    <row r="80" spans="1:34" s="404" customFormat="1" ht="13.9" customHeight="1">
      <c r="A80" s="511">
        <v>11</v>
      </c>
      <c r="B80" s="520">
        <v>44118</v>
      </c>
      <c r="C80" s="521"/>
      <c r="D80" s="390" t="s">
        <v>3713</v>
      </c>
      <c r="E80" s="510" t="s">
        <v>600</v>
      </c>
      <c r="F80" s="522" t="s">
        <v>3728</v>
      </c>
      <c r="G80" s="456">
        <v>156</v>
      </c>
      <c r="H80" s="456"/>
      <c r="I80" s="456">
        <v>168</v>
      </c>
      <c r="J80" s="511" t="s">
        <v>601</v>
      </c>
      <c r="K80" s="511"/>
      <c r="L80" s="512"/>
      <c r="M80" s="512"/>
      <c r="N80" s="456"/>
      <c r="O80" s="417"/>
      <c r="P80" s="474"/>
      <c r="Q80" s="391"/>
      <c r="R80" s="344" t="s">
        <v>3186</v>
      </c>
      <c r="S80" s="40"/>
      <c r="Y80" s="40"/>
      <c r="Z80" s="40"/>
    </row>
    <row r="81" spans="1:34" s="404" customFormat="1" ht="13.9" customHeight="1">
      <c r="A81" s="523"/>
      <c r="B81" s="520"/>
      <c r="C81" s="521"/>
      <c r="D81" s="509"/>
      <c r="E81" s="510"/>
      <c r="F81" s="456"/>
      <c r="G81" s="456"/>
      <c r="H81" s="456"/>
      <c r="I81" s="456"/>
      <c r="J81" s="511"/>
      <c r="K81" s="511"/>
      <c r="L81" s="513"/>
      <c r="M81" s="512"/>
      <c r="N81" s="456"/>
      <c r="O81" s="417"/>
      <c r="P81" s="474"/>
      <c r="Q81" s="391"/>
      <c r="R81" s="344"/>
      <c r="S81" s="40"/>
      <c r="Y81" s="40"/>
      <c r="Z81" s="40"/>
    </row>
    <row r="82" spans="1:34" s="404" customFormat="1" ht="13.9" customHeight="1">
      <c r="A82" s="523"/>
      <c r="B82" s="520"/>
      <c r="C82" s="521"/>
      <c r="D82" s="509"/>
      <c r="E82" s="510"/>
      <c r="F82" s="456"/>
      <c r="G82" s="456"/>
      <c r="H82" s="456"/>
      <c r="I82" s="456"/>
      <c r="J82" s="511"/>
      <c r="K82" s="511"/>
      <c r="L82" s="512"/>
      <c r="M82" s="512"/>
      <c r="N82" s="456"/>
      <c r="O82" s="417"/>
      <c r="P82" s="504"/>
      <c r="Q82" s="391"/>
      <c r="R82" s="344"/>
      <c r="S82" s="40"/>
      <c r="Y82" s="40"/>
      <c r="Z82" s="40"/>
    </row>
    <row r="83" spans="1:34" s="404" customFormat="1" ht="13.9" customHeight="1">
      <c r="A83" s="511"/>
      <c r="B83" s="520"/>
      <c r="C83" s="521"/>
      <c r="D83" s="390"/>
      <c r="E83" s="510"/>
      <c r="F83" s="522"/>
      <c r="G83" s="456"/>
      <c r="H83" s="456"/>
      <c r="I83" s="456"/>
      <c r="J83" s="511"/>
      <c r="K83" s="511"/>
      <c r="L83" s="512"/>
      <c r="M83" s="512"/>
      <c r="N83" s="456"/>
      <c r="O83" s="417"/>
      <c r="P83" s="474"/>
      <c r="Q83" s="391"/>
      <c r="R83" s="344"/>
      <c r="S83" s="40"/>
      <c r="Y83" s="40"/>
      <c r="Z83" s="40"/>
    </row>
    <row r="84" spans="1:34" s="404" customFormat="1" ht="13.9" customHeight="1">
      <c r="A84" s="511"/>
      <c r="B84" s="520"/>
      <c r="C84" s="521"/>
      <c r="D84" s="390"/>
      <c r="E84" s="510"/>
      <c r="F84" s="522"/>
      <c r="G84" s="456"/>
      <c r="H84" s="456"/>
      <c r="I84" s="456"/>
      <c r="J84" s="511"/>
      <c r="K84" s="511"/>
      <c r="L84" s="512"/>
      <c r="M84" s="512"/>
      <c r="N84" s="456"/>
      <c r="O84" s="417"/>
      <c r="P84" s="504"/>
      <c r="Q84" s="391"/>
      <c r="R84" s="344"/>
      <c r="S84" s="40"/>
      <c r="Y84" s="40"/>
      <c r="Z84" s="40"/>
    </row>
    <row r="85" spans="1:34" s="404" customFormat="1" ht="13.9" customHeight="1">
      <c r="A85" s="523"/>
      <c r="B85" s="520"/>
      <c r="C85" s="521"/>
      <c r="D85" s="509"/>
      <c r="E85" s="510"/>
      <c r="F85" s="456"/>
      <c r="G85" s="456"/>
      <c r="H85" s="456"/>
      <c r="I85" s="511"/>
      <c r="J85" s="511"/>
      <c r="K85" s="511"/>
      <c r="L85" s="511"/>
      <c r="M85" s="511"/>
      <c r="N85" s="511"/>
      <c r="O85" s="511"/>
      <c r="P85" s="511"/>
      <c r="Q85" s="391"/>
      <c r="R85" s="344"/>
      <c r="S85" s="40"/>
      <c r="Y85" s="40"/>
      <c r="Z85" s="40"/>
    </row>
    <row r="86" spans="1:34" s="404" customFormat="1" ht="13.9" customHeight="1">
      <c r="A86" s="523"/>
      <c r="B86" s="520"/>
      <c r="C86" s="521"/>
      <c r="D86" s="509"/>
      <c r="E86" s="510"/>
      <c r="F86" s="456"/>
      <c r="G86" s="456"/>
      <c r="H86" s="456"/>
      <c r="I86" s="511"/>
      <c r="J86" s="511"/>
      <c r="K86" s="511"/>
      <c r="L86" s="511"/>
      <c r="M86" s="511"/>
      <c r="N86" s="511"/>
      <c r="O86" s="511"/>
      <c r="P86" s="511"/>
      <c r="Q86" s="391"/>
      <c r="R86" s="344"/>
      <c r="S86" s="40"/>
      <c r="Y86" s="40"/>
      <c r="Z86" s="40"/>
    </row>
    <row r="87" spans="1:34" s="404" customFormat="1" ht="13.9" customHeight="1">
      <c r="A87" s="523"/>
      <c r="B87" s="520"/>
      <c r="C87" s="521"/>
      <c r="D87" s="509"/>
      <c r="E87" s="510"/>
      <c r="F87" s="456"/>
      <c r="G87" s="456"/>
      <c r="H87" s="456"/>
      <c r="I87" s="377"/>
      <c r="J87" s="377"/>
      <c r="K87" s="377"/>
      <c r="L87" s="377"/>
      <c r="M87" s="377"/>
      <c r="N87" s="377"/>
      <c r="O87" s="377"/>
      <c r="P87" s="377"/>
      <c r="Q87" s="391"/>
      <c r="R87" s="344"/>
      <c r="S87" s="40"/>
      <c r="Y87" s="40"/>
      <c r="Z87" s="40"/>
    </row>
    <row r="88" spans="1:34" s="9" customFormat="1" ht="15">
      <c r="A88" s="378"/>
      <c r="B88" s="379"/>
      <c r="C88" s="379"/>
      <c r="D88" s="380"/>
      <c r="E88" s="378"/>
      <c r="F88" s="386"/>
      <c r="G88" s="378"/>
      <c r="H88" s="378"/>
      <c r="I88" s="378"/>
      <c r="J88" s="379"/>
      <c r="K88" s="79"/>
      <c r="L88" s="378"/>
      <c r="M88" s="378"/>
      <c r="N88" s="378"/>
      <c r="O88" s="387"/>
      <c r="P88" s="4"/>
      <c r="Q88" s="4"/>
      <c r="R88" s="93"/>
      <c r="S88" s="6"/>
      <c r="Y88" s="6"/>
      <c r="Z88" s="6"/>
    </row>
    <row r="89" spans="1:34" s="6" customFormat="1">
      <c r="A89" s="44"/>
      <c r="B89" s="45"/>
      <c r="C89" s="46"/>
      <c r="D89" s="47"/>
      <c r="E89" s="48"/>
      <c r="F89" s="49"/>
      <c r="G89" s="49"/>
      <c r="H89" s="49"/>
      <c r="I89" s="49"/>
      <c r="J89" s="17"/>
      <c r="K89" s="91"/>
      <c r="L89" s="91"/>
      <c r="M89" s="17"/>
      <c r="N89" s="16"/>
      <c r="O89" s="92"/>
      <c r="P89" s="5"/>
      <c r="Q89" s="4"/>
      <c r="R89" s="17"/>
      <c r="Z89" s="9"/>
      <c r="AA89" s="9"/>
      <c r="AB89" s="9"/>
      <c r="AC89" s="9"/>
      <c r="AD89" s="9"/>
      <c r="AE89" s="9"/>
      <c r="AF89" s="9"/>
      <c r="AG89" s="9"/>
      <c r="AH89" s="9"/>
    </row>
    <row r="90" spans="1:34" s="6" customFormat="1" ht="15">
      <c r="A90" s="50" t="s">
        <v>616</v>
      </c>
      <c r="B90" s="50"/>
      <c r="C90" s="50"/>
      <c r="D90" s="50"/>
      <c r="E90" s="51"/>
      <c r="F90" s="49"/>
      <c r="G90" s="49"/>
      <c r="H90" s="49"/>
      <c r="I90" s="49"/>
      <c r="J90" s="53"/>
      <c r="K90" s="12"/>
      <c r="L90" s="12"/>
      <c r="M90" s="12"/>
      <c r="N90" s="11"/>
      <c r="O90" s="53"/>
      <c r="P90" s="5"/>
      <c r="Q90" s="4"/>
      <c r="R90" s="17"/>
      <c r="Z90" s="9"/>
      <c r="AA90" s="9"/>
      <c r="AB90" s="9"/>
      <c r="AC90" s="9"/>
      <c r="AD90" s="9"/>
      <c r="AE90" s="9"/>
      <c r="AF90" s="9"/>
      <c r="AG90" s="9"/>
      <c r="AH90" s="9"/>
    </row>
    <row r="91" spans="1:34" s="6" customFormat="1" ht="38.25">
      <c r="A91" s="21" t="s">
        <v>16</v>
      </c>
      <c r="B91" s="21" t="s">
        <v>575</v>
      </c>
      <c r="C91" s="21"/>
      <c r="D91" s="22" t="s">
        <v>588</v>
      </c>
      <c r="E91" s="21" t="s">
        <v>589</v>
      </c>
      <c r="F91" s="21" t="s">
        <v>590</v>
      </c>
      <c r="G91" s="52" t="s">
        <v>609</v>
      </c>
      <c r="H91" s="21" t="s">
        <v>592</v>
      </c>
      <c r="I91" s="21" t="s">
        <v>593</v>
      </c>
      <c r="J91" s="20" t="s">
        <v>594</v>
      </c>
      <c r="K91" s="20" t="s">
        <v>617</v>
      </c>
      <c r="L91" s="63" t="s">
        <v>3630</v>
      </c>
      <c r="M91" s="77" t="s">
        <v>611</v>
      </c>
      <c r="N91" s="21" t="s">
        <v>612</v>
      </c>
      <c r="O91" s="21" t="s">
        <v>597</v>
      </c>
      <c r="P91" s="22" t="s">
        <v>598</v>
      </c>
      <c r="Q91" s="4"/>
      <c r="R91" s="17"/>
      <c r="Z91" s="9"/>
      <c r="AA91" s="9"/>
      <c r="AB91" s="9"/>
      <c r="AC91" s="9"/>
      <c r="AD91" s="9"/>
      <c r="AE91" s="9"/>
      <c r="AF91" s="9"/>
      <c r="AG91" s="9"/>
      <c r="AH91" s="9"/>
    </row>
    <row r="92" spans="1:34" s="40" customFormat="1" ht="14.25">
      <c r="A92" s="470">
        <v>1</v>
      </c>
      <c r="B92" s="486">
        <v>44103</v>
      </c>
      <c r="C92" s="486"/>
      <c r="D92" s="487" t="s">
        <v>3656</v>
      </c>
      <c r="E92" s="488" t="s">
        <v>600</v>
      </c>
      <c r="F92" s="488">
        <v>57</v>
      </c>
      <c r="G92" s="484"/>
      <c r="H92" s="484">
        <v>0</v>
      </c>
      <c r="I92" s="488">
        <v>120</v>
      </c>
      <c r="J92" s="478" t="s">
        <v>3671</v>
      </c>
      <c r="K92" s="478">
        <f t="shared" ref="K92" si="54">H92-F92</f>
        <v>-57</v>
      </c>
      <c r="L92" s="478">
        <v>100</v>
      </c>
      <c r="M92" s="478">
        <f t="shared" ref="M92" si="55">(K92*N92)-100</f>
        <v>-4375</v>
      </c>
      <c r="N92" s="478">
        <v>75</v>
      </c>
      <c r="O92" s="439" t="s">
        <v>663</v>
      </c>
      <c r="P92" s="426">
        <v>44105</v>
      </c>
      <c r="Q92" s="391"/>
      <c r="R92" s="344" t="s">
        <v>3186</v>
      </c>
      <c r="Z92" s="404"/>
      <c r="AA92" s="404"/>
      <c r="AB92" s="404"/>
      <c r="AC92" s="404"/>
      <c r="AD92" s="404"/>
      <c r="AE92" s="404"/>
      <c r="AF92" s="404"/>
      <c r="AG92" s="404"/>
      <c r="AH92" s="404"/>
    </row>
    <row r="93" spans="1:34" s="404" customFormat="1" ht="14.25" customHeight="1">
      <c r="A93" s="466">
        <v>2</v>
      </c>
      <c r="B93" s="444">
        <v>44109</v>
      </c>
      <c r="C93" s="473"/>
      <c r="D93" s="489" t="s">
        <v>3676</v>
      </c>
      <c r="E93" s="472" t="s">
        <v>600</v>
      </c>
      <c r="F93" s="445">
        <v>76.5</v>
      </c>
      <c r="G93" s="445">
        <v>35</v>
      </c>
      <c r="H93" s="445">
        <v>91</v>
      </c>
      <c r="I93" s="445">
        <v>150</v>
      </c>
      <c r="J93" s="443" t="s">
        <v>3689</v>
      </c>
      <c r="K93" s="443">
        <f t="shared" ref="K93" si="56">H93-F93</f>
        <v>14.5</v>
      </c>
      <c r="L93" s="457">
        <v>100</v>
      </c>
      <c r="M93" s="443">
        <f t="shared" ref="M93" si="57">(K93*N93)-100</f>
        <v>987.5</v>
      </c>
      <c r="N93" s="443">
        <v>75</v>
      </c>
      <c r="O93" s="447" t="s">
        <v>599</v>
      </c>
      <c r="P93" s="449">
        <v>44109</v>
      </c>
      <c r="Q93" s="391"/>
      <c r="R93" s="344" t="s">
        <v>3186</v>
      </c>
      <c r="S93" s="40"/>
      <c r="Y93" s="40"/>
      <c r="Z93" s="40"/>
    </row>
    <row r="94" spans="1:34" s="404" customFormat="1" ht="14.25" customHeight="1">
      <c r="A94" s="466">
        <v>3</v>
      </c>
      <c r="B94" s="444">
        <v>44111</v>
      </c>
      <c r="C94" s="473"/>
      <c r="D94" s="489" t="s">
        <v>3688</v>
      </c>
      <c r="E94" s="472" t="s">
        <v>600</v>
      </c>
      <c r="F94" s="445">
        <v>49</v>
      </c>
      <c r="G94" s="445"/>
      <c r="H94" s="445">
        <v>62</v>
      </c>
      <c r="I94" s="445">
        <v>100</v>
      </c>
      <c r="J94" s="443" t="s">
        <v>3690</v>
      </c>
      <c r="K94" s="443">
        <f t="shared" ref="K94:K95" si="58">H94-F94</f>
        <v>13</v>
      </c>
      <c r="L94" s="457">
        <v>100</v>
      </c>
      <c r="M94" s="443">
        <f t="shared" ref="M94:M95" si="59">(K94*N94)-100</f>
        <v>875</v>
      </c>
      <c r="N94" s="443">
        <v>75</v>
      </c>
      <c r="O94" s="447" t="s">
        <v>599</v>
      </c>
      <c r="P94" s="449">
        <v>44111</v>
      </c>
      <c r="Q94" s="391"/>
      <c r="R94" s="344" t="s">
        <v>3186</v>
      </c>
      <c r="S94" s="40"/>
      <c r="Y94" s="40"/>
      <c r="Z94" s="40"/>
    </row>
    <row r="95" spans="1:34" s="40" customFormat="1" ht="14.25">
      <c r="A95" s="470">
        <v>4</v>
      </c>
      <c r="B95" s="486">
        <v>44111</v>
      </c>
      <c r="C95" s="486"/>
      <c r="D95" s="487" t="s">
        <v>3688</v>
      </c>
      <c r="E95" s="488" t="s">
        <v>600</v>
      </c>
      <c r="F95" s="488">
        <v>40</v>
      </c>
      <c r="G95" s="484"/>
      <c r="H95" s="484">
        <v>0</v>
      </c>
      <c r="I95" s="488">
        <v>80</v>
      </c>
      <c r="J95" s="478" t="s">
        <v>3694</v>
      </c>
      <c r="K95" s="478">
        <f t="shared" si="58"/>
        <v>-40</v>
      </c>
      <c r="L95" s="478">
        <v>100</v>
      </c>
      <c r="M95" s="478">
        <f t="shared" si="59"/>
        <v>-3100</v>
      </c>
      <c r="N95" s="478">
        <v>75</v>
      </c>
      <c r="O95" s="439" t="s">
        <v>663</v>
      </c>
      <c r="P95" s="426">
        <v>44112</v>
      </c>
      <c r="Q95" s="391"/>
      <c r="R95" s="344" t="s">
        <v>3186</v>
      </c>
      <c r="Z95" s="404"/>
      <c r="AA95" s="404"/>
      <c r="AB95" s="404"/>
      <c r="AC95" s="404"/>
      <c r="AD95" s="404"/>
      <c r="AE95" s="404"/>
      <c r="AF95" s="404"/>
      <c r="AG95" s="404"/>
      <c r="AH95" s="404"/>
    </row>
    <row r="96" spans="1:34" s="40" customFormat="1" ht="14.25">
      <c r="A96" s="479">
        <v>5</v>
      </c>
      <c r="B96" s="454">
        <v>44118</v>
      </c>
      <c r="C96" s="454"/>
      <c r="D96" s="455" t="s">
        <v>3732</v>
      </c>
      <c r="E96" s="456" t="s">
        <v>600</v>
      </c>
      <c r="F96" s="456" t="s">
        <v>3733</v>
      </c>
      <c r="G96" s="424"/>
      <c r="H96" s="424"/>
      <c r="I96" s="456">
        <v>90</v>
      </c>
      <c r="J96" s="377" t="s">
        <v>601</v>
      </c>
      <c r="K96" s="377"/>
      <c r="L96" s="377"/>
      <c r="M96" s="377"/>
      <c r="N96" s="377"/>
      <c r="O96" s="377"/>
      <c r="P96" s="377"/>
      <c r="Q96" s="391"/>
      <c r="R96" s="344" t="s">
        <v>3186</v>
      </c>
      <c r="Z96" s="404"/>
      <c r="AA96" s="404"/>
      <c r="AB96" s="404"/>
      <c r="AC96" s="404"/>
      <c r="AD96" s="404"/>
      <c r="AE96" s="404"/>
      <c r="AF96" s="404"/>
      <c r="AG96" s="404"/>
      <c r="AH96" s="404"/>
    </row>
    <row r="97" spans="1:34" s="40" customFormat="1" ht="14.25">
      <c r="A97" s="479"/>
      <c r="B97" s="454"/>
      <c r="C97" s="454"/>
      <c r="D97" s="455"/>
      <c r="E97" s="456"/>
      <c r="F97" s="456"/>
      <c r="G97" s="424"/>
      <c r="H97" s="424"/>
      <c r="I97" s="456"/>
      <c r="J97" s="377"/>
      <c r="K97" s="377"/>
      <c r="L97" s="377"/>
      <c r="M97" s="377"/>
      <c r="N97" s="377"/>
      <c r="O97" s="377"/>
      <c r="P97" s="377"/>
      <c r="Q97" s="391"/>
      <c r="R97" s="344"/>
      <c r="Z97" s="404"/>
      <c r="AA97" s="404"/>
      <c r="AB97" s="404"/>
      <c r="AC97" s="404"/>
      <c r="AD97" s="404"/>
      <c r="AE97" s="404"/>
      <c r="AF97" s="404"/>
      <c r="AG97" s="404"/>
      <c r="AH97" s="404"/>
    </row>
    <row r="98" spans="1:34" s="40" customFormat="1" ht="14.25">
      <c r="A98" s="36"/>
      <c r="B98" s="491"/>
      <c r="C98" s="491"/>
      <c r="D98" s="492"/>
      <c r="E98" s="493"/>
      <c r="F98" s="493"/>
      <c r="G98" s="494"/>
      <c r="H98" s="494"/>
      <c r="I98" s="493"/>
      <c r="J98" s="477"/>
      <c r="K98" s="477"/>
      <c r="L98" s="477"/>
      <c r="M98" s="477"/>
      <c r="N98" s="477"/>
      <c r="O98" s="477"/>
      <c r="P98" s="477"/>
      <c r="Q98" s="391"/>
      <c r="R98" s="344"/>
      <c r="Z98" s="404"/>
      <c r="AA98" s="404"/>
      <c r="AB98" s="404"/>
      <c r="AC98" s="404"/>
      <c r="AD98" s="404"/>
      <c r="AE98" s="404"/>
      <c r="AF98" s="404"/>
      <c r="AG98" s="404"/>
      <c r="AH98" s="404"/>
    </row>
    <row r="99" spans="1:34" s="40" customFormat="1" ht="14.25">
      <c r="A99" s="36"/>
      <c r="B99" s="491"/>
      <c r="C99" s="491"/>
      <c r="D99" s="492"/>
      <c r="E99" s="493"/>
      <c r="F99" s="493"/>
      <c r="G99" s="494"/>
      <c r="H99" s="494"/>
      <c r="I99" s="493"/>
      <c r="J99" s="477"/>
      <c r="K99" s="477"/>
      <c r="L99" s="477"/>
      <c r="M99" s="477"/>
      <c r="N99" s="477"/>
      <c r="O99" s="477"/>
      <c r="P99" s="477"/>
      <c r="Q99" s="391"/>
      <c r="R99" s="344"/>
      <c r="Z99" s="404"/>
      <c r="AA99" s="404"/>
      <c r="AB99" s="404"/>
      <c r="AC99" s="404"/>
      <c r="AD99" s="404"/>
      <c r="AE99" s="404"/>
      <c r="AF99" s="404"/>
      <c r="AG99" s="404"/>
      <c r="AH99" s="404"/>
    </row>
    <row r="100" spans="1:34" s="40" customFormat="1" ht="14.25">
      <c r="A100" s="36"/>
      <c r="B100" s="491"/>
      <c r="C100" s="491"/>
      <c r="D100" s="492"/>
      <c r="E100" s="493"/>
      <c r="F100" s="493"/>
      <c r="G100" s="494"/>
      <c r="H100" s="494"/>
      <c r="I100" s="493"/>
      <c r="J100" s="477"/>
      <c r="K100" s="477"/>
      <c r="L100" s="477"/>
      <c r="M100" s="477"/>
      <c r="N100" s="477"/>
      <c r="O100" s="477"/>
      <c r="P100" s="477"/>
      <c r="Q100" s="391"/>
      <c r="R100" s="344"/>
      <c r="Z100" s="404"/>
      <c r="AA100" s="404"/>
      <c r="AB100" s="404"/>
      <c r="AC100" s="404"/>
      <c r="AD100" s="404"/>
      <c r="AE100" s="404"/>
      <c r="AF100" s="404"/>
      <c r="AG100" s="404"/>
      <c r="AH100" s="404"/>
    </row>
    <row r="101" spans="1:34" s="40" customFormat="1" ht="14.25">
      <c r="A101" s="36"/>
      <c r="B101" s="491"/>
      <c r="C101" s="491"/>
      <c r="D101" s="492"/>
      <c r="E101" s="493"/>
      <c r="F101" s="493"/>
      <c r="G101" s="494"/>
      <c r="H101" s="494"/>
      <c r="I101" s="493"/>
      <c r="J101" s="477"/>
      <c r="K101" s="477"/>
      <c r="L101" s="477"/>
      <c r="M101" s="477"/>
      <c r="N101" s="477"/>
      <c r="O101" s="477"/>
      <c r="P101" s="477"/>
      <c r="Q101" s="391"/>
      <c r="R101" s="344"/>
      <c r="Z101" s="404"/>
      <c r="AA101" s="404"/>
      <c r="AB101" s="404"/>
      <c r="AC101" s="404"/>
      <c r="AD101" s="404"/>
      <c r="AE101" s="404"/>
      <c r="AF101" s="404"/>
      <c r="AG101" s="404"/>
      <c r="AH101" s="404"/>
    </row>
    <row r="102" spans="1:34" s="40" customFormat="1" ht="14.25">
      <c r="A102" s="36"/>
      <c r="B102" s="491"/>
      <c r="C102" s="491"/>
      <c r="D102" s="492"/>
      <c r="E102" s="493"/>
      <c r="F102" s="493"/>
      <c r="G102" s="494"/>
      <c r="H102" s="494"/>
      <c r="I102" s="493"/>
      <c r="J102" s="477"/>
      <c r="K102" s="477"/>
      <c r="L102" s="477"/>
      <c r="M102" s="477"/>
      <c r="N102" s="477"/>
      <c r="O102" s="477"/>
      <c r="P102" s="477"/>
      <c r="Q102" s="391"/>
      <c r="R102" s="344"/>
      <c r="Z102" s="404"/>
      <c r="AA102" s="404"/>
      <c r="AB102" s="404"/>
      <c r="AC102" s="404"/>
      <c r="AD102" s="404"/>
      <c r="AE102" s="404"/>
      <c r="AF102" s="404"/>
      <c r="AG102" s="404"/>
      <c r="AH102" s="404"/>
    </row>
    <row r="103" spans="1:34" s="40" customFormat="1" ht="14.25">
      <c r="A103" s="36"/>
      <c r="B103" s="491"/>
      <c r="C103" s="491"/>
      <c r="D103" s="492"/>
      <c r="E103" s="493"/>
      <c r="F103" s="493"/>
      <c r="G103" s="494"/>
      <c r="H103" s="494"/>
      <c r="I103" s="493"/>
      <c r="J103" s="477"/>
      <c r="K103" s="477"/>
      <c r="L103" s="477"/>
      <c r="M103" s="477"/>
      <c r="N103" s="477"/>
      <c r="O103" s="477"/>
      <c r="P103" s="477"/>
      <c r="Q103" s="391"/>
      <c r="R103" s="344"/>
      <c r="Z103" s="404"/>
      <c r="AA103" s="404"/>
      <c r="AB103" s="404"/>
      <c r="AC103" s="404"/>
      <c r="AD103" s="404"/>
      <c r="AE103" s="404"/>
      <c r="AF103" s="404"/>
      <c r="AG103" s="404"/>
      <c r="AH103" s="404"/>
    </row>
    <row r="104" spans="1:34" s="40" customFormat="1" ht="14.25">
      <c r="A104" s="36"/>
      <c r="B104" s="491"/>
      <c r="C104" s="491"/>
      <c r="D104" s="492"/>
      <c r="E104" s="493"/>
      <c r="F104" s="493"/>
      <c r="G104" s="494"/>
      <c r="H104" s="494"/>
      <c r="I104" s="493"/>
      <c r="J104" s="477"/>
      <c r="K104" s="477"/>
      <c r="L104" s="477"/>
      <c r="M104" s="477"/>
      <c r="N104" s="477"/>
      <c r="O104" s="477"/>
      <c r="P104" s="477"/>
      <c r="Q104" s="391"/>
      <c r="R104" s="344"/>
      <c r="Z104" s="404"/>
      <c r="AA104" s="404"/>
      <c r="AB104" s="404"/>
      <c r="AC104" s="404"/>
      <c r="AD104" s="404"/>
      <c r="AE104" s="404"/>
      <c r="AF104" s="404"/>
      <c r="AG104" s="404"/>
      <c r="AH104" s="404"/>
    </row>
    <row r="105" spans="1:34" s="40" customFormat="1" ht="14.25">
      <c r="A105" s="36"/>
      <c r="B105" s="491"/>
      <c r="C105" s="491"/>
      <c r="D105" s="492"/>
      <c r="E105" s="493"/>
      <c r="F105" s="493"/>
      <c r="G105" s="494"/>
      <c r="H105" s="494"/>
      <c r="I105" s="493"/>
      <c r="J105" s="477"/>
      <c r="K105" s="477"/>
      <c r="L105" s="477"/>
      <c r="M105" s="477"/>
      <c r="N105" s="477"/>
      <c r="O105" s="477"/>
      <c r="P105" s="477"/>
      <c r="Q105" s="391"/>
      <c r="R105" s="344"/>
      <c r="Z105" s="404"/>
      <c r="AA105" s="404"/>
      <c r="AB105" s="404"/>
      <c r="AC105" s="404"/>
      <c r="AD105" s="404"/>
      <c r="AE105" s="404"/>
      <c r="AF105" s="404"/>
      <c r="AG105" s="404"/>
      <c r="AH105" s="404"/>
    </row>
    <row r="106" spans="1:34" s="40" customFormat="1" ht="14.25">
      <c r="A106" s="36"/>
      <c r="B106" s="491"/>
      <c r="C106" s="491"/>
      <c r="D106" s="492"/>
      <c r="E106" s="493"/>
      <c r="F106" s="493"/>
      <c r="G106" s="494"/>
      <c r="H106" s="494"/>
      <c r="I106" s="493"/>
      <c r="J106" s="477"/>
      <c r="K106" s="477"/>
      <c r="L106" s="477"/>
      <c r="M106" s="477"/>
      <c r="N106" s="477"/>
      <c r="O106" s="477"/>
      <c r="P106" s="477"/>
      <c r="Q106" s="391"/>
      <c r="R106" s="344"/>
      <c r="Z106" s="404"/>
      <c r="AA106" s="404"/>
      <c r="AB106" s="404"/>
      <c r="AC106" s="404"/>
      <c r="AD106" s="404"/>
      <c r="AE106" s="404"/>
      <c r="AF106" s="404"/>
      <c r="AG106" s="404"/>
      <c r="AH106" s="404"/>
    </row>
    <row r="107" spans="1:34" s="40" customFormat="1" ht="14.25">
      <c r="A107" s="36"/>
      <c r="B107" s="491"/>
      <c r="C107" s="491"/>
      <c r="D107" s="492"/>
      <c r="E107" s="493"/>
      <c r="F107" s="493"/>
      <c r="G107" s="494"/>
      <c r="H107" s="494"/>
      <c r="I107" s="493"/>
      <c r="J107" s="477"/>
      <c r="K107" s="477"/>
      <c r="L107" s="477"/>
      <c r="M107" s="477"/>
      <c r="N107" s="477"/>
      <c r="O107" s="477"/>
      <c r="P107" s="477"/>
      <c r="Q107" s="391"/>
      <c r="R107" s="344"/>
      <c r="Z107" s="404"/>
      <c r="AA107" s="404"/>
      <c r="AB107" s="404"/>
      <c r="AC107" s="404"/>
      <c r="AD107" s="404"/>
      <c r="AE107" s="404"/>
      <c r="AF107" s="404"/>
      <c r="AG107" s="404"/>
      <c r="AH107" s="404"/>
    </row>
    <row r="108" spans="1:34" s="40" customFormat="1" ht="14.25">
      <c r="A108" s="36"/>
      <c r="B108" s="491"/>
      <c r="C108" s="491"/>
      <c r="D108" s="492"/>
      <c r="E108" s="493"/>
      <c r="F108" s="493"/>
      <c r="G108" s="494"/>
      <c r="H108" s="494"/>
      <c r="I108" s="493"/>
      <c r="J108" s="477"/>
      <c r="K108" s="477"/>
      <c r="L108" s="477"/>
      <c r="M108" s="477"/>
      <c r="N108" s="477"/>
      <c r="O108" s="477"/>
      <c r="P108" s="477"/>
      <c r="Q108" s="391"/>
      <c r="R108" s="344"/>
      <c r="Z108" s="404"/>
      <c r="AA108" s="404"/>
      <c r="AB108" s="404"/>
      <c r="AC108" s="404"/>
      <c r="AD108" s="404"/>
      <c r="AE108" s="404"/>
      <c r="AF108" s="404"/>
      <c r="AG108" s="404"/>
      <c r="AH108" s="404"/>
    </row>
    <row r="109" spans="1:34" s="40" customFormat="1" ht="14.25">
      <c r="A109" s="36"/>
      <c r="B109" s="491"/>
      <c r="C109" s="491"/>
      <c r="D109" s="492"/>
      <c r="E109" s="493"/>
      <c r="F109" s="493"/>
      <c r="G109" s="494"/>
      <c r="H109" s="494"/>
      <c r="I109" s="493"/>
      <c r="J109" s="477"/>
      <c r="K109" s="477"/>
      <c r="L109" s="477"/>
      <c r="M109" s="477"/>
      <c r="N109" s="477"/>
      <c r="O109" s="495"/>
      <c r="P109" s="477"/>
      <c r="Q109" s="391"/>
      <c r="R109" s="344"/>
      <c r="Z109" s="404"/>
      <c r="AA109" s="404"/>
      <c r="AB109" s="404"/>
      <c r="AC109" s="404"/>
      <c r="AD109" s="404"/>
      <c r="AE109" s="404"/>
      <c r="AF109" s="404"/>
      <c r="AG109" s="404"/>
      <c r="AH109" s="404"/>
    </row>
    <row r="110" spans="1:34" s="40" customFormat="1" ht="14.25">
      <c r="A110" s="378"/>
      <c r="B110" s="379"/>
      <c r="C110" s="379"/>
      <c r="D110" s="380"/>
      <c r="E110" s="378"/>
      <c r="F110" s="405"/>
      <c r="G110" s="378"/>
      <c r="H110" s="378"/>
      <c r="I110" s="378"/>
      <c r="J110" s="379"/>
      <c r="K110" s="406"/>
      <c r="L110" s="378"/>
      <c r="M110" s="378"/>
      <c r="N110" s="378"/>
      <c r="O110" s="407"/>
      <c r="P110" s="391"/>
      <c r="Q110" s="391"/>
      <c r="R110" s="344"/>
      <c r="Z110" s="404"/>
      <c r="AA110" s="404"/>
      <c r="AB110" s="404"/>
      <c r="AC110" s="404"/>
      <c r="AD110" s="404"/>
      <c r="AE110" s="404"/>
      <c r="AF110" s="404"/>
      <c r="AG110" s="404"/>
      <c r="AH110" s="404"/>
    </row>
    <row r="111" spans="1:34" ht="15">
      <c r="A111" s="100" t="s">
        <v>618</v>
      </c>
      <c r="B111" s="101"/>
      <c r="C111" s="101"/>
      <c r="D111" s="102"/>
      <c r="E111" s="34"/>
      <c r="F111" s="32"/>
      <c r="G111" s="32"/>
      <c r="H111" s="73"/>
      <c r="I111" s="120"/>
      <c r="J111" s="121"/>
      <c r="K111" s="17"/>
      <c r="L111" s="17"/>
      <c r="M111" s="17"/>
      <c r="N111" s="11"/>
      <c r="O111" s="53"/>
      <c r="Q111" s="9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34" ht="38.25">
      <c r="A112" s="20" t="s">
        <v>16</v>
      </c>
      <c r="B112" s="21" t="s">
        <v>575</v>
      </c>
      <c r="C112" s="21"/>
      <c r="D112" s="22" t="s">
        <v>588</v>
      </c>
      <c r="E112" s="21" t="s">
        <v>589</v>
      </c>
      <c r="F112" s="21" t="s">
        <v>590</v>
      </c>
      <c r="G112" s="21" t="s">
        <v>591</v>
      </c>
      <c r="H112" s="21" t="s">
        <v>592</v>
      </c>
      <c r="I112" s="21" t="s">
        <v>593</v>
      </c>
      <c r="J112" s="20" t="s">
        <v>594</v>
      </c>
      <c r="K112" s="62" t="s">
        <v>610</v>
      </c>
      <c r="L112" s="465" t="s">
        <v>3630</v>
      </c>
      <c r="M112" s="63" t="s">
        <v>3629</v>
      </c>
      <c r="N112" s="21" t="s">
        <v>597</v>
      </c>
      <c r="O112" s="78" t="s">
        <v>598</v>
      </c>
      <c r="P112" s="98"/>
      <c r="Q112" s="11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9" s="404" customFormat="1" ht="14.25">
      <c r="A113" s="479"/>
      <c r="B113" s="454"/>
      <c r="C113" s="454"/>
      <c r="D113" s="455"/>
      <c r="E113" s="456"/>
      <c r="F113" s="456"/>
      <c r="G113" s="424"/>
      <c r="H113" s="424"/>
      <c r="I113" s="456"/>
      <c r="J113" s="511"/>
      <c r="K113" s="511"/>
      <c r="L113" s="512"/>
      <c r="M113" s="496"/>
      <c r="N113" s="417"/>
      <c r="O113" s="504"/>
      <c r="P113" s="99"/>
      <c r="Q113" s="514"/>
      <c r="R113" s="31"/>
      <c r="S113" s="505"/>
      <c r="T113" s="505"/>
      <c r="U113" s="505"/>
      <c r="V113" s="505"/>
      <c r="W113" s="505"/>
      <c r="X113" s="505"/>
      <c r="Y113" s="505"/>
      <c r="Z113" s="505"/>
    </row>
    <row r="114" spans="1:29" s="8" customFormat="1">
      <c r="A114" s="392"/>
      <c r="B114" s="393"/>
      <c r="C114" s="394"/>
      <c r="D114" s="395"/>
      <c r="E114" s="396"/>
      <c r="F114" s="396"/>
      <c r="G114" s="397"/>
      <c r="H114" s="397"/>
      <c r="I114" s="396"/>
      <c r="J114" s="398"/>
      <c r="K114" s="399"/>
      <c r="L114" s="400"/>
      <c r="M114" s="401"/>
      <c r="N114" s="402"/>
      <c r="O114" s="403"/>
      <c r="P114" s="124"/>
      <c r="Q114"/>
      <c r="R114" s="95"/>
      <c r="T114" s="57"/>
      <c r="U114" s="57"/>
      <c r="V114" s="57"/>
      <c r="W114" s="57"/>
      <c r="X114" s="57"/>
      <c r="Y114" s="57"/>
      <c r="Z114" s="57"/>
    </row>
    <row r="115" spans="1:29">
      <c r="A115" s="23" t="s">
        <v>603</v>
      </c>
      <c r="B115" s="23"/>
      <c r="C115" s="23"/>
      <c r="D115" s="23"/>
      <c r="E115" s="5"/>
      <c r="F115" s="30" t="s">
        <v>605</v>
      </c>
      <c r="G115" s="82"/>
      <c r="H115" s="82"/>
      <c r="I115" s="38"/>
      <c r="J115" s="85"/>
      <c r="K115" s="83"/>
      <c r="L115" s="84"/>
      <c r="M115" s="85"/>
      <c r="N115" s="86"/>
      <c r="O115" s="125"/>
      <c r="P115" s="11"/>
      <c r="Q115" s="16"/>
      <c r="R115" s="97"/>
      <c r="S115" s="16"/>
      <c r="T115" s="16"/>
      <c r="U115" s="16"/>
      <c r="V115" s="16"/>
      <c r="W115" s="16"/>
      <c r="X115" s="16"/>
      <c r="Y115" s="16"/>
    </row>
    <row r="116" spans="1:29">
      <c r="A116" s="29" t="s">
        <v>604</v>
      </c>
      <c r="B116" s="23"/>
      <c r="C116" s="23"/>
      <c r="D116" s="23"/>
      <c r="E116" s="32"/>
      <c r="F116" s="30" t="s">
        <v>607</v>
      </c>
      <c r="G116" s="12"/>
      <c r="H116" s="12"/>
      <c r="I116" s="12"/>
      <c r="J116" s="53"/>
      <c r="K116" s="12"/>
      <c r="L116" s="12"/>
      <c r="M116" s="12"/>
      <c r="N116" s="11"/>
      <c r="O116" s="53"/>
      <c r="Q116" s="7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9">
      <c r="A117" s="29"/>
      <c r="B117" s="23"/>
      <c r="C117" s="23"/>
      <c r="D117" s="23"/>
      <c r="E117" s="32"/>
      <c r="F117" s="30"/>
      <c r="G117" s="12"/>
      <c r="H117" s="12"/>
      <c r="I117" s="12"/>
      <c r="J117" s="53"/>
      <c r="K117" s="12"/>
      <c r="L117" s="12"/>
      <c r="M117" s="12"/>
      <c r="N117" s="11"/>
      <c r="O117" s="53"/>
      <c r="Q117" s="7"/>
      <c r="R117" s="82"/>
      <c r="S117" s="16"/>
      <c r="T117" s="16"/>
      <c r="U117" s="16"/>
      <c r="V117" s="16"/>
      <c r="W117" s="16"/>
      <c r="X117" s="16"/>
      <c r="Y117" s="16"/>
      <c r="Z117" s="16"/>
    </row>
    <row r="118" spans="1:29" ht="15">
      <c r="A118" s="11"/>
      <c r="B118" s="33" t="s">
        <v>3643</v>
      </c>
      <c r="C118" s="33"/>
      <c r="D118" s="33"/>
      <c r="E118" s="33"/>
      <c r="F118" s="34"/>
      <c r="G118" s="32"/>
      <c r="H118" s="32"/>
      <c r="I118" s="73"/>
      <c r="J118" s="74"/>
      <c r="K118" s="75"/>
      <c r="L118" s="464"/>
      <c r="M118" s="12"/>
      <c r="N118" s="11"/>
      <c r="O118" s="53"/>
      <c r="Q118" s="7"/>
      <c r="R118" s="82"/>
      <c r="S118" s="16"/>
      <c r="T118" s="16"/>
      <c r="U118" s="16"/>
      <c r="V118" s="16"/>
      <c r="W118" s="16"/>
      <c r="X118" s="16"/>
      <c r="Y118" s="16"/>
      <c r="Z118" s="16"/>
    </row>
    <row r="119" spans="1:29" ht="38.25">
      <c r="A119" s="20" t="s">
        <v>16</v>
      </c>
      <c r="B119" s="21" t="s">
        <v>575</v>
      </c>
      <c r="C119" s="21"/>
      <c r="D119" s="22" t="s">
        <v>588</v>
      </c>
      <c r="E119" s="21" t="s">
        <v>589</v>
      </c>
      <c r="F119" s="21" t="s">
        <v>590</v>
      </c>
      <c r="G119" s="21" t="s">
        <v>609</v>
      </c>
      <c r="H119" s="21" t="s">
        <v>592</v>
      </c>
      <c r="I119" s="21" t="s">
        <v>593</v>
      </c>
      <c r="J119" s="76" t="s">
        <v>594</v>
      </c>
      <c r="K119" s="62" t="s">
        <v>610</v>
      </c>
      <c r="L119" s="77" t="s">
        <v>611</v>
      </c>
      <c r="M119" s="21" t="s">
        <v>612</v>
      </c>
      <c r="N119" s="465" t="s">
        <v>3630</v>
      </c>
      <c r="O119" s="63" t="s">
        <v>3629</v>
      </c>
      <c r="P119" s="21" t="s">
        <v>597</v>
      </c>
      <c r="Q119" s="78" t="s">
        <v>598</v>
      </c>
      <c r="R119" s="82"/>
      <c r="S119" s="16"/>
      <c r="T119" s="16"/>
      <c r="U119" s="16"/>
      <c r="V119" s="16"/>
      <c r="W119" s="16"/>
      <c r="X119" s="16"/>
      <c r="Y119" s="16"/>
      <c r="Z119" s="16"/>
    </row>
    <row r="120" spans="1:29" ht="14.25">
      <c r="A120" s="466">
        <v>1</v>
      </c>
      <c r="B120" s="444">
        <v>44105</v>
      </c>
      <c r="C120" s="467"/>
      <c r="D120" s="480" t="s">
        <v>93</v>
      </c>
      <c r="E120" s="468" t="s">
        <v>3627</v>
      </c>
      <c r="F120" s="507">
        <v>158</v>
      </c>
      <c r="G120" s="471">
        <v>163</v>
      </c>
      <c r="H120" s="468">
        <v>155.5</v>
      </c>
      <c r="I120" s="469">
        <v>148</v>
      </c>
      <c r="J120" s="443" t="s">
        <v>3646</v>
      </c>
      <c r="K120" s="443">
        <f>F120-H120</f>
        <v>2.5</v>
      </c>
      <c r="L120" s="457"/>
      <c r="M120" s="472"/>
      <c r="N120" s="457">
        <f t="shared" ref="N120:N121" si="60">(H120*-0.07)/100</f>
        <v>-0.10885000000000002</v>
      </c>
      <c r="O120" s="446">
        <f t="shared" ref="O120:O121" si="61">(K120+N120)/F120</f>
        <v>1.5133860759493672E-2</v>
      </c>
      <c r="P120" s="447" t="s">
        <v>599</v>
      </c>
      <c r="Q120" s="449">
        <v>44105</v>
      </c>
      <c r="R120" s="506" t="s">
        <v>3186</v>
      </c>
      <c r="S120" s="495"/>
      <c r="T120" s="16"/>
      <c r="U120" s="505"/>
      <c r="V120" s="505"/>
      <c r="W120" s="505"/>
      <c r="X120" s="505"/>
      <c r="Y120" s="505"/>
      <c r="Z120" s="505"/>
      <c r="AA120" s="404"/>
      <c r="AB120" s="404"/>
      <c r="AC120" s="404"/>
    </row>
    <row r="121" spans="1:29" ht="14.25">
      <c r="A121" s="466">
        <v>2</v>
      </c>
      <c r="B121" s="444">
        <v>44105</v>
      </c>
      <c r="C121" s="467"/>
      <c r="D121" s="480" t="s">
        <v>122</v>
      </c>
      <c r="E121" s="468" t="s">
        <v>600</v>
      </c>
      <c r="F121" s="507">
        <v>394</v>
      </c>
      <c r="G121" s="471">
        <v>385</v>
      </c>
      <c r="H121" s="468">
        <v>398.5</v>
      </c>
      <c r="I121" s="469" t="s">
        <v>3663</v>
      </c>
      <c r="J121" s="443" t="s">
        <v>3672</v>
      </c>
      <c r="K121" s="443">
        <f>H121-F121</f>
        <v>4.5</v>
      </c>
      <c r="L121" s="457"/>
      <c r="M121" s="472"/>
      <c r="N121" s="457">
        <f t="shared" si="60"/>
        <v>-0.27895000000000003</v>
      </c>
      <c r="O121" s="446">
        <f t="shared" si="61"/>
        <v>1.0713324873096447E-2</v>
      </c>
      <c r="P121" s="447" t="s">
        <v>599</v>
      </c>
      <c r="Q121" s="449">
        <v>44105</v>
      </c>
      <c r="R121" s="506" t="s">
        <v>3186</v>
      </c>
      <c r="S121" s="495"/>
      <c r="T121" s="16"/>
      <c r="U121" s="505"/>
      <c r="V121" s="505"/>
      <c r="W121" s="505"/>
      <c r="X121" s="505"/>
      <c r="Y121" s="505"/>
      <c r="Z121" s="505"/>
      <c r="AA121" s="404"/>
      <c r="AB121" s="404"/>
      <c r="AC121" s="404"/>
    </row>
    <row r="122" spans="1:29" s="404" customFormat="1" ht="14.25">
      <c r="A122" s="482">
        <v>3</v>
      </c>
      <c r="B122" s="438">
        <v>44109</v>
      </c>
      <c r="C122" s="441"/>
      <c r="D122" s="483" t="s">
        <v>93</v>
      </c>
      <c r="E122" s="442" t="s">
        <v>3627</v>
      </c>
      <c r="F122" s="516">
        <v>158</v>
      </c>
      <c r="G122" s="484">
        <v>163</v>
      </c>
      <c r="H122" s="442">
        <v>159.75</v>
      </c>
      <c r="I122" s="485">
        <v>148</v>
      </c>
      <c r="J122" s="478" t="s">
        <v>3678</v>
      </c>
      <c r="K122" s="478">
        <f>F122-H122</f>
        <v>-1.75</v>
      </c>
      <c r="L122" s="459"/>
      <c r="M122" s="517"/>
      <c r="N122" s="459">
        <f t="shared" ref="N122" si="62">(H122*-0.07)/100</f>
        <v>-0.11182500000000001</v>
      </c>
      <c r="O122" s="425">
        <f t="shared" ref="O122" si="63">(K122+N122)/F122</f>
        <v>-1.178370253164557E-2</v>
      </c>
      <c r="P122" s="439" t="s">
        <v>663</v>
      </c>
      <c r="Q122" s="518">
        <v>44109</v>
      </c>
      <c r="R122" s="503" t="s">
        <v>3186</v>
      </c>
      <c r="S122" s="505"/>
      <c r="T122" s="505"/>
      <c r="U122" s="505"/>
      <c r="V122" s="505"/>
      <c r="W122" s="505"/>
      <c r="X122" s="505"/>
      <c r="Y122" s="505"/>
      <c r="Z122" s="505"/>
    </row>
    <row r="123" spans="1:29" s="404" customFormat="1" ht="14.25">
      <c r="A123" s="383"/>
      <c r="B123" s="408"/>
      <c r="C123" s="415"/>
      <c r="D123" s="448"/>
      <c r="E123" s="416"/>
      <c r="F123" s="511"/>
      <c r="G123" s="456"/>
      <c r="H123" s="416"/>
      <c r="I123" s="411"/>
      <c r="J123" s="511"/>
      <c r="K123" s="511"/>
      <c r="L123" s="512"/>
      <c r="M123" s="510"/>
      <c r="N123" s="512"/>
      <c r="O123" s="496"/>
      <c r="P123" s="417"/>
      <c r="Q123" s="474"/>
      <c r="R123" s="503"/>
      <c r="S123" s="505"/>
      <c r="T123" s="505"/>
      <c r="U123" s="505"/>
      <c r="V123" s="505"/>
      <c r="W123" s="505"/>
      <c r="X123" s="505"/>
      <c r="Y123" s="505"/>
      <c r="Z123" s="505"/>
    </row>
    <row r="124" spans="1:29" s="404" customFormat="1" ht="14.25">
      <c r="A124" s="383"/>
      <c r="B124" s="408"/>
      <c r="C124" s="415"/>
      <c r="D124" s="448"/>
      <c r="E124" s="416"/>
      <c r="F124" s="511"/>
      <c r="G124" s="456"/>
      <c r="H124" s="416"/>
      <c r="I124" s="411"/>
      <c r="J124" s="511"/>
      <c r="K124" s="511"/>
      <c r="L124" s="512"/>
      <c r="M124" s="510"/>
      <c r="N124" s="512"/>
      <c r="O124" s="496"/>
      <c r="P124" s="417"/>
      <c r="Q124" s="474"/>
      <c r="R124" s="503"/>
      <c r="S124" s="505"/>
      <c r="T124" s="505"/>
      <c r="U124" s="505"/>
      <c r="V124" s="505"/>
      <c r="W124" s="505"/>
      <c r="X124" s="505"/>
      <c r="Y124" s="505"/>
      <c r="Z124" s="505"/>
    </row>
    <row r="125" spans="1:29" s="404" customFormat="1" ht="14.25">
      <c r="A125" s="383"/>
      <c r="B125" s="408"/>
      <c r="C125" s="415"/>
      <c r="D125" s="448"/>
      <c r="E125" s="416"/>
      <c r="F125" s="498"/>
      <c r="G125" s="424"/>
      <c r="H125" s="416"/>
      <c r="I125" s="411"/>
      <c r="J125" s="511"/>
      <c r="K125" s="500"/>
      <c r="L125" s="512"/>
      <c r="M125" s="510"/>
      <c r="N125" s="512"/>
      <c r="O125" s="496"/>
      <c r="P125" s="502"/>
      <c r="Q125" s="474"/>
      <c r="R125" s="503"/>
      <c r="S125" s="505"/>
      <c r="T125" s="505"/>
      <c r="U125" s="505"/>
      <c r="V125" s="505"/>
      <c r="W125" s="505"/>
      <c r="X125" s="505"/>
      <c r="Y125" s="505"/>
      <c r="Z125" s="505"/>
    </row>
    <row r="126" spans="1:29" s="404" customFormat="1" ht="14.25">
      <c r="A126" s="383"/>
      <c r="B126" s="408"/>
      <c r="C126" s="415"/>
      <c r="D126" s="448"/>
      <c r="E126" s="416"/>
      <c r="F126" s="498"/>
      <c r="G126" s="424"/>
      <c r="H126" s="416"/>
      <c r="I126" s="411"/>
      <c r="J126" s="500"/>
      <c r="K126" s="500"/>
      <c r="L126" s="500"/>
      <c r="M126" s="500"/>
      <c r="N126" s="501"/>
      <c r="O126" s="515"/>
      <c r="P126" s="502"/>
      <c r="Q126" s="474"/>
      <c r="R126" s="503"/>
      <c r="S126" s="505"/>
      <c r="T126" s="505"/>
      <c r="U126" s="505"/>
      <c r="V126" s="505"/>
      <c r="W126" s="505"/>
      <c r="X126" s="505"/>
      <c r="Y126" s="505"/>
      <c r="Z126" s="505"/>
    </row>
    <row r="127" spans="1:29" s="404" customFormat="1" ht="14.25">
      <c r="A127" s="383"/>
      <c r="B127" s="408"/>
      <c r="C127" s="415"/>
      <c r="D127" s="448"/>
      <c r="E127" s="416"/>
      <c r="F127" s="511"/>
      <c r="G127" s="456"/>
      <c r="H127" s="416"/>
      <c r="I127" s="411"/>
      <c r="J127" s="511"/>
      <c r="K127" s="511"/>
      <c r="L127" s="512"/>
      <c r="M127" s="510"/>
      <c r="N127" s="512"/>
      <c r="O127" s="496"/>
      <c r="P127" s="417"/>
      <c r="Q127" s="474"/>
      <c r="R127" s="506"/>
      <c r="S127" s="495"/>
      <c r="T127" s="505"/>
      <c r="U127" s="505"/>
      <c r="V127" s="505"/>
      <c r="W127" s="505"/>
      <c r="X127" s="505"/>
      <c r="Y127" s="505"/>
      <c r="Z127" s="505"/>
    </row>
    <row r="128" spans="1:29" s="404" customFormat="1" ht="14.25">
      <c r="A128" s="383"/>
      <c r="B128" s="408"/>
      <c r="C128" s="415"/>
      <c r="D128" s="448"/>
      <c r="E128" s="416"/>
      <c r="F128" s="498"/>
      <c r="G128" s="424"/>
      <c r="H128" s="416"/>
      <c r="I128" s="411"/>
      <c r="J128" s="500"/>
      <c r="K128" s="500"/>
      <c r="L128" s="500"/>
      <c r="M128" s="500"/>
      <c r="N128" s="501"/>
      <c r="O128" s="515"/>
      <c r="P128" s="502"/>
      <c r="Q128" s="474"/>
      <c r="R128" s="506"/>
      <c r="S128" s="495"/>
      <c r="T128" s="505"/>
      <c r="U128" s="505"/>
      <c r="V128" s="505"/>
      <c r="W128" s="505"/>
      <c r="X128" s="505"/>
      <c r="Y128" s="505"/>
      <c r="Z128" s="505"/>
    </row>
    <row r="129" spans="1:26" s="404" customFormat="1" ht="14.25">
      <c r="A129" s="383"/>
      <c r="B129" s="408"/>
      <c r="C129" s="415"/>
      <c r="D129" s="448"/>
      <c r="E129" s="416"/>
      <c r="F129" s="498"/>
      <c r="G129" s="424"/>
      <c r="H129" s="416"/>
      <c r="I129" s="411"/>
      <c r="J129" s="500"/>
      <c r="K129" s="500"/>
      <c r="L129" s="500"/>
      <c r="M129" s="500"/>
      <c r="N129" s="501"/>
      <c r="O129" s="515"/>
      <c r="P129" s="502"/>
      <c r="Q129" s="474"/>
      <c r="R129" s="506"/>
      <c r="S129" s="495"/>
      <c r="T129" s="505"/>
      <c r="U129" s="505"/>
      <c r="V129" s="505"/>
      <c r="W129" s="505"/>
      <c r="X129" s="505"/>
      <c r="Y129" s="505"/>
      <c r="Z129" s="505"/>
    </row>
    <row r="130" spans="1:26" s="404" customFormat="1" ht="14.25">
      <c r="A130" s="383"/>
      <c r="B130" s="408"/>
      <c r="C130" s="415"/>
      <c r="D130" s="448"/>
      <c r="E130" s="416"/>
      <c r="F130" s="498"/>
      <c r="G130" s="424"/>
      <c r="H130" s="416"/>
      <c r="I130" s="411"/>
      <c r="J130" s="511"/>
      <c r="K130" s="500"/>
      <c r="L130" s="512"/>
      <c r="M130" s="510"/>
      <c r="N130" s="512"/>
      <c r="O130" s="496"/>
      <c r="P130" s="417"/>
      <c r="Q130" s="474"/>
      <c r="R130" s="506"/>
      <c r="S130" s="495"/>
      <c r="T130" s="505"/>
      <c r="U130" s="505"/>
      <c r="V130" s="505"/>
      <c r="W130" s="505"/>
      <c r="X130" s="505"/>
      <c r="Y130" s="505"/>
      <c r="Z130" s="505"/>
    </row>
    <row r="131" spans="1:26" s="404" customFormat="1" ht="14.25">
      <c r="A131" s="383"/>
      <c r="B131" s="408"/>
      <c r="C131" s="415"/>
      <c r="D131" s="448"/>
      <c r="E131" s="416"/>
      <c r="F131" s="511"/>
      <c r="G131" s="456"/>
      <c r="H131" s="416"/>
      <c r="I131" s="411"/>
      <c r="J131" s="511"/>
      <c r="K131" s="511"/>
      <c r="L131" s="512"/>
      <c r="M131" s="510"/>
      <c r="N131" s="512"/>
      <c r="O131" s="496"/>
      <c r="P131" s="417"/>
      <c r="Q131" s="474"/>
      <c r="R131" s="506"/>
      <c r="S131" s="495"/>
      <c r="T131" s="505"/>
      <c r="U131" s="505"/>
      <c r="V131" s="505"/>
      <c r="W131" s="505"/>
      <c r="X131" s="505"/>
      <c r="Y131" s="505"/>
      <c r="Z131" s="505"/>
    </row>
    <row r="132" spans="1:26" s="404" customFormat="1" ht="14.25">
      <c r="A132" s="383"/>
      <c r="B132" s="408"/>
      <c r="C132" s="415"/>
      <c r="D132" s="448"/>
      <c r="E132" s="416"/>
      <c r="F132" s="498"/>
      <c r="G132" s="424"/>
      <c r="H132" s="416"/>
      <c r="I132" s="411"/>
      <c r="J132" s="500"/>
      <c r="K132" s="500"/>
      <c r="L132" s="500"/>
      <c r="M132" s="500"/>
      <c r="N132" s="501"/>
      <c r="O132" s="515"/>
      <c r="P132" s="502"/>
      <c r="Q132" s="474"/>
      <c r="R132" s="506"/>
      <c r="S132" s="495"/>
      <c r="T132" s="505"/>
      <c r="U132" s="505"/>
      <c r="V132" s="505"/>
      <c r="W132" s="505"/>
      <c r="X132" s="505"/>
      <c r="Y132" s="505"/>
      <c r="Z132" s="505"/>
    </row>
    <row r="133" spans="1:26" s="404" customFormat="1" ht="14.25">
      <c r="A133" s="383"/>
      <c r="B133" s="408"/>
      <c r="C133" s="415"/>
      <c r="D133" s="448"/>
      <c r="E133" s="416"/>
      <c r="F133" s="498"/>
      <c r="G133" s="424"/>
      <c r="H133" s="416"/>
      <c r="I133" s="411"/>
      <c r="J133" s="500"/>
      <c r="K133" s="500"/>
      <c r="L133" s="500"/>
      <c r="M133" s="500"/>
      <c r="N133" s="501"/>
      <c r="O133" s="515"/>
      <c r="P133" s="502"/>
      <c r="Q133" s="474"/>
      <c r="R133" s="506"/>
      <c r="S133" s="495"/>
      <c r="T133" s="505"/>
      <c r="U133" s="505"/>
      <c r="V133" s="505"/>
      <c r="W133" s="505"/>
      <c r="X133" s="505"/>
      <c r="Y133" s="505"/>
      <c r="Z133" s="505"/>
    </row>
    <row r="134" spans="1:26" s="404" customFormat="1" ht="14.25">
      <c r="A134" s="383"/>
      <c r="B134" s="408"/>
      <c r="C134" s="415"/>
      <c r="D134" s="448"/>
      <c r="E134" s="416"/>
      <c r="F134" s="498"/>
      <c r="G134" s="424"/>
      <c r="H134" s="416"/>
      <c r="I134" s="411"/>
      <c r="J134" s="500"/>
      <c r="K134" s="500"/>
      <c r="L134" s="500"/>
      <c r="M134" s="500"/>
      <c r="N134" s="501"/>
      <c r="O134" s="515"/>
      <c r="P134" s="502"/>
      <c r="Q134" s="474"/>
      <c r="R134" s="506"/>
      <c r="S134" s="495"/>
      <c r="T134" s="505"/>
      <c r="U134" s="505"/>
      <c r="V134" s="505"/>
      <c r="W134" s="505"/>
      <c r="X134" s="505"/>
      <c r="Y134" s="505"/>
      <c r="Z134" s="505"/>
    </row>
    <row r="135" spans="1:26" s="404" customFormat="1" ht="14.25">
      <c r="A135" s="383"/>
      <c r="B135" s="408"/>
      <c r="C135" s="415"/>
      <c r="D135" s="448"/>
      <c r="E135" s="416"/>
      <c r="F135" s="498"/>
      <c r="G135" s="424"/>
      <c r="H135" s="416"/>
      <c r="I135" s="411"/>
      <c r="J135" s="511"/>
      <c r="K135" s="511"/>
      <c r="L135" s="512"/>
      <c r="M135" s="510"/>
      <c r="N135" s="512"/>
      <c r="O135" s="496"/>
      <c r="P135" s="417"/>
      <c r="Q135" s="474"/>
      <c r="R135" s="506"/>
      <c r="S135" s="495"/>
      <c r="T135" s="505"/>
      <c r="U135" s="505"/>
      <c r="V135" s="505"/>
      <c r="W135" s="505"/>
      <c r="X135" s="505"/>
      <c r="Y135" s="505"/>
      <c r="Z135" s="505"/>
    </row>
    <row r="136" spans="1:26" s="404" customFormat="1" ht="14.25">
      <c r="A136" s="383"/>
      <c r="B136" s="408"/>
      <c r="C136" s="415"/>
      <c r="D136" s="448"/>
      <c r="E136" s="416"/>
      <c r="F136" s="498"/>
      <c r="G136" s="424"/>
      <c r="H136" s="416"/>
      <c r="I136" s="411"/>
      <c r="J136" s="511"/>
      <c r="K136" s="511"/>
      <c r="L136" s="512"/>
      <c r="M136" s="510"/>
      <c r="N136" s="512"/>
      <c r="O136" s="496"/>
      <c r="P136" s="417"/>
      <c r="Q136" s="474"/>
      <c r="R136" s="506"/>
      <c r="S136" s="495"/>
      <c r="T136" s="505"/>
      <c r="U136" s="505"/>
      <c r="V136" s="505"/>
      <c r="W136" s="505"/>
      <c r="X136" s="505"/>
      <c r="Y136" s="505"/>
      <c r="Z136" s="505"/>
    </row>
    <row r="137" spans="1:26" s="404" customFormat="1" ht="14.25">
      <c r="A137" s="383"/>
      <c r="B137" s="408"/>
      <c r="C137" s="415"/>
      <c r="D137" s="448"/>
      <c r="E137" s="416"/>
      <c r="F137" s="498"/>
      <c r="G137" s="424"/>
      <c r="H137" s="416"/>
      <c r="I137" s="411"/>
      <c r="J137" s="500"/>
      <c r="K137" s="500"/>
      <c r="L137" s="500"/>
      <c r="M137" s="500"/>
      <c r="N137" s="501"/>
      <c r="O137" s="515"/>
      <c r="P137" s="502"/>
      <c r="Q137" s="474"/>
      <c r="R137" s="506"/>
      <c r="S137" s="495"/>
      <c r="T137" s="505"/>
      <c r="U137" s="505"/>
      <c r="V137" s="505"/>
      <c r="W137" s="505"/>
      <c r="X137" s="505"/>
      <c r="Y137" s="505"/>
      <c r="Z137" s="505"/>
    </row>
    <row r="138" spans="1:26" s="404" customFormat="1" ht="14.25">
      <c r="A138" s="383"/>
      <c r="B138" s="408"/>
      <c r="C138" s="415"/>
      <c r="D138" s="448"/>
      <c r="E138" s="416"/>
      <c r="F138" s="498"/>
      <c r="G138" s="424"/>
      <c r="H138" s="416"/>
      <c r="I138" s="411"/>
      <c r="J138" s="500"/>
      <c r="K138" s="500"/>
      <c r="L138" s="500"/>
      <c r="M138" s="500"/>
      <c r="N138" s="501"/>
      <c r="O138" s="515"/>
      <c r="P138" s="502"/>
      <c r="Q138" s="474"/>
      <c r="R138" s="506"/>
      <c r="S138" s="495"/>
      <c r="T138" s="505"/>
      <c r="U138" s="505"/>
      <c r="V138" s="505"/>
      <c r="W138" s="505"/>
      <c r="X138" s="505"/>
      <c r="Y138" s="505"/>
      <c r="Z138" s="505"/>
    </row>
    <row r="139" spans="1:26" ht="14.25">
      <c r="A139" s="383"/>
      <c r="B139" s="408"/>
      <c r="C139" s="415"/>
      <c r="D139" s="448"/>
      <c r="E139" s="416"/>
      <c r="F139" s="498"/>
      <c r="G139" s="424"/>
      <c r="H139" s="416"/>
      <c r="I139" s="411"/>
      <c r="J139" s="377"/>
      <c r="K139" s="377"/>
      <c r="L139" s="377"/>
      <c r="M139" s="377"/>
      <c r="N139" s="499"/>
      <c r="O139" s="496"/>
      <c r="P139" s="418"/>
      <c r="Q139" s="504"/>
      <c r="R139" s="142"/>
      <c r="S139" s="16"/>
      <c r="T139" s="16"/>
      <c r="U139" s="16"/>
      <c r="V139" s="16"/>
      <c r="W139" s="16"/>
      <c r="X139" s="16"/>
      <c r="Y139" s="16"/>
      <c r="Z139" s="16"/>
    </row>
    <row r="140" spans="1:26" ht="14.25">
      <c r="A140" s="383"/>
      <c r="B140" s="408"/>
      <c r="C140" s="415"/>
      <c r="D140" s="448"/>
      <c r="E140" s="416"/>
      <c r="F140" s="498"/>
      <c r="G140" s="424"/>
      <c r="H140" s="416"/>
      <c r="I140" s="411"/>
      <c r="J140" s="377"/>
      <c r="K140" s="377"/>
      <c r="L140" s="377"/>
      <c r="M140" s="377"/>
      <c r="N140" s="499"/>
      <c r="O140" s="496"/>
      <c r="P140" s="418"/>
      <c r="Q140" s="504"/>
      <c r="R140" s="142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9"/>
      <c r="B141" s="23"/>
      <c r="C141" s="23"/>
      <c r="D141" s="23"/>
      <c r="E141" s="32"/>
      <c r="F141" s="30"/>
      <c r="G141" s="12"/>
      <c r="H141" s="12"/>
      <c r="I141" s="12"/>
      <c r="J141" s="53"/>
      <c r="K141" s="12"/>
      <c r="L141" s="12"/>
      <c r="M141" s="12"/>
      <c r="N141" s="11"/>
      <c r="O141" s="53"/>
      <c r="P141" s="7"/>
      <c r="Q141" s="11"/>
      <c r="R141" s="142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9"/>
      <c r="B142" s="23"/>
      <c r="C142" s="23"/>
      <c r="D142" s="23"/>
      <c r="E142" s="32"/>
      <c r="F142" s="30"/>
      <c r="G142" s="41"/>
      <c r="H142" s="42"/>
      <c r="I142" s="82"/>
      <c r="J142" s="17"/>
      <c r="K142" s="83"/>
      <c r="L142" s="84"/>
      <c r="M142" s="85"/>
      <c r="N142" s="86"/>
      <c r="O142" s="87"/>
      <c r="P142" s="11"/>
      <c r="Q142" s="16"/>
      <c r="R142" s="142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37"/>
      <c r="B143" s="45"/>
      <c r="C143" s="103"/>
      <c r="D143" s="6"/>
      <c r="E143" s="38"/>
      <c r="F143" s="82"/>
      <c r="G143" s="41"/>
      <c r="H143" s="42"/>
      <c r="I143" s="82"/>
      <c r="J143" s="17"/>
      <c r="K143" s="83"/>
      <c r="L143" s="84"/>
      <c r="M143" s="85"/>
      <c r="N143" s="86"/>
      <c r="O143" s="87"/>
      <c r="P143" s="11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 ht="15">
      <c r="A144" s="5"/>
      <c r="B144" s="104" t="s">
        <v>619</v>
      </c>
      <c r="C144" s="104"/>
      <c r="D144" s="104"/>
      <c r="E144" s="104"/>
      <c r="F144" s="17"/>
      <c r="G144" s="17"/>
      <c r="H144" s="105"/>
      <c r="I144" s="17"/>
      <c r="J144" s="74"/>
      <c r="K144" s="75"/>
      <c r="L144" s="17"/>
      <c r="M144" s="17"/>
      <c r="N144" s="16"/>
      <c r="O144" s="99"/>
      <c r="P144" s="11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 ht="38.25">
      <c r="A145" s="20" t="s">
        <v>16</v>
      </c>
      <c r="B145" s="21" t="s">
        <v>575</v>
      </c>
      <c r="C145" s="21"/>
      <c r="D145" s="22" t="s">
        <v>588</v>
      </c>
      <c r="E145" s="21" t="s">
        <v>589</v>
      </c>
      <c r="F145" s="21" t="s">
        <v>590</v>
      </c>
      <c r="G145" s="21" t="s">
        <v>620</v>
      </c>
      <c r="H145" s="21" t="s">
        <v>621</v>
      </c>
      <c r="I145" s="21" t="s">
        <v>593</v>
      </c>
      <c r="J145" s="61" t="s">
        <v>594</v>
      </c>
      <c r="K145" s="21" t="s">
        <v>595</v>
      </c>
      <c r="L145" s="21" t="s">
        <v>596</v>
      </c>
      <c r="M145" s="21" t="s">
        <v>597</v>
      </c>
      <c r="N145" s="22" t="s">
        <v>598</v>
      </c>
      <c r="O145" s="99"/>
      <c r="P145" s="11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1</v>
      </c>
      <c r="B146" s="106">
        <v>41579</v>
      </c>
      <c r="C146" s="106"/>
      <c r="D146" s="107" t="s">
        <v>622</v>
      </c>
      <c r="E146" s="108" t="s">
        <v>623</v>
      </c>
      <c r="F146" s="109">
        <v>82</v>
      </c>
      <c r="G146" s="108" t="s">
        <v>624</v>
      </c>
      <c r="H146" s="108">
        <v>100</v>
      </c>
      <c r="I146" s="126">
        <v>100</v>
      </c>
      <c r="J146" s="127" t="s">
        <v>625</v>
      </c>
      <c r="K146" s="128">
        <f t="shared" ref="K146:K177" si="64">H146-F146</f>
        <v>18</v>
      </c>
      <c r="L146" s="129">
        <f t="shared" ref="L146:L177" si="65">K146/F146</f>
        <v>0.21951219512195122</v>
      </c>
      <c r="M146" s="130" t="s">
        <v>599</v>
      </c>
      <c r="N146" s="131">
        <v>42657</v>
      </c>
      <c r="O146" s="53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2</v>
      </c>
      <c r="B147" s="106">
        <v>41794</v>
      </c>
      <c r="C147" s="106"/>
      <c r="D147" s="107" t="s">
        <v>626</v>
      </c>
      <c r="E147" s="108" t="s">
        <v>600</v>
      </c>
      <c r="F147" s="109">
        <v>257</v>
      </c>
      <c r="G147" s="108" t="s">
        <v>624</v>
      </c>
      <c r="H147" s="108">
        <v>300</v>
      </c>
      <c r="I147" s="126">
        <v>300</v>
      </c>
      <c r="J147" s="127" t="s">
        <v>625</v>
      </c>
      <c r="K147" s="128">
        <f t="shared" si="64"/>
        <v>43</v>
      </c>
      <c r="L147" s="129">
        <f t="shared" si="65"/>
        <v>0.16731517509727625</v>
      </c>
      <c r="M147" s="130" t="s">
        <v>599</v>
      </c>
      <c r="N147" s="131">
        <v>41822</v>
      </c>
      <c r="O147" s="53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3</v>
      </c>
      <c r="B148" s="106">
        <v>41828</v>
      </c>
      <c r="C148" s="106"/>
      <c r="D148" s="107" t="s">
        <v>627</v>
      </c>
      <c r="E148" s="108" t="s">
        <v>600</v>
      </c>
      <c r="F148" s="109">
        <v>393</v>
      </c>
      <c r="G148" s="108" t="s">
        <v>624</v>
      </c>
      <c r="H148" s="108">
        <v>468</v>
      </c>
      <c r="I148" s="126">
        <v>468</v>
      </c>
      <c r="J148" s="127" t="s">
        <v>625</v>
      </c>
      <c r="K148" s="128">
        <f t="shared" si="64"/>
        <v>75</v>
      </c>
      <c r="L148" s="129">
        <f t="shared" si="65"/>
        <v>0.19083969465648856</v>
      </c>
      <c r="M148" s="130" t="s">
        <v>599</v>
      </c>
      <c r="N148" s="131">
        <v>41863</v>
      </c>
      <c r="O148" s="53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4</v>
      </c>
      <c r="B149" s="106">
        <v>41857</v>
      </c>
      <c r="C149" s="106"/>
      <c r="D149" s="107" t="s">
        <v>628</v>
      </c>
      <c r="E149" s="108" t="s">
        <v>600</v>
      </c>
      <c r="F149" s="109">
        <v>205</v>
      </c>
      <c r="G149" s="108" t="s">
        <v>624</v>
      </c>
      <c r="H149" s="108">
        <v>275</v>
      </c>
      <c r="I149" s="126">
        <v>250</v>
      </c>
      <c r="J149" s="127" t="s">
        <v>625</v>
      </c>
      <c r="K149" s="128">
        <f t="shared" si="64"/>
        <v>70</v>
      </c>
      <c r="L149" s="129">
        <f t="shared" si="65"/>
        <v>0.34146341463414637</v>
      </c>
      <c r="M149" s="130" t="s">
        <v>599</v>
      </c>
      <c r="N149" s="131">
        <v>41962</v>
      </c>
      <c r="O149" s="53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5</v>
      </c>
      <c r="B150" s="106">
        <v>41886</v>
      </c>
      <c r="C150" s="106"/>
      <c r="D150" s="107" t="s">
        <v>629</v>
      </c>
      <c r="E150" s="108" t="s">
        <v>600</v>
      </c>
      <c r="F150" s="109">
        <v>162</v>
      </c>
      <c r="G150" s="108" t="s">
        <v>624</v>
      </c>
      <c r="H150" s="108">
        <v>190</v>
      </c>
      <c r="I150" s="126">
        <v>190</v>
      </c>
      <c r="J150" s="127" t="s">
        <v>625</v>
      </c>
      <c r="K150" s="128">
        <f t="shared" si="64"/>
        <v>28</v>
      </c>
      <c r="L150" s="129">
        <f t="shared" si="65"/>
        <v>0.1728395061728395</v>
      </c>
      <c r="M150" s="130" t="s">
        <v>599</v>
      </c>
      <c r="N150" s="131">
        <v>42006</v>
      </c>
      <c r="O150" s="53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6</v>
      </c>
      <c r="B151" s="106">
        <v>41886</v>
      </c>
      <c r="C151" s="106"/>
      <c r="D151" s="107" t="s">
        <v>630</v>
      </c>
      <c r="E151" s="108" t="s">
        <v>600</v>
      </c>
      <c r="F151" s="109">
        <v>75</v>
      </c>
      <c r="G151" s="108" t="s">
        <v>624</v>
      </c>
      <c r="H151" s="108">
        <v>91.5</v>
      </c>
      <c r="I151" s="126" t="s">
        <v>631</v>
      </c>
      <c r="J151" s="127" t="s">
        <v>632</v>
      </c>
      <c r="K151" s="128">
        <f t="shared" si="64"/>
        <v>16.5</v>
      </c>
      <c r="L151" s="129">
        <f t="shared" si="65"/>
        <v>0.22</v>
      </c>
      <c r="M151" s="130" t="s">
        <v>599</v>
      </c>
      <c r="N151" s="131">
        <v>41954</v>
      </c>
      <c r="O151" s="53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7</v>
      </c>
      <c r="B152" s="106">
        <v>41913</v>
      </c>
      <c r="C152" s="106"/>
      <c r="D152" s="107" t="s">
        <v>633</v>
      </c>
      <c r="E152" s="108" t="s">
        <v>600</v>
      </c>
      <c r="F152" s="109">
        <v>850</v>
      </c>
      <c r="G152" s="108" t="s">
        <v>624</v>
      </c>
      <c r="H152" s="108">
        <v>982.5</v>
      </c>
      <c r="I152" s="126">
        <v>1050</v>
      </c>
      <c r="J152" s="127" t="s">
        <v>634</v>
      </c>
      <c r="K152" s="128">
        <f t="shared" si="64"/>
        <v>132.5</v>
      </c>
      <c r="L152" s="129">
        <f t="shared" si="65"/>
        <v>0.15588235294117647</v>
      </c>
      <c r="M152" s="130" t="s">
        <v>599</v>
      </c>
      <c r="N152" s="131">
        <v>42039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8</v>
      </c>
      <c r="B153" s="106">
        <v>41913</v>
      </c>
      <c r="C153" s="106"/>
      <c r="D153" s="107" t="s">
        <v>635</v>
      </c>
      <c r="E153" s="108" t="s">
        <v>600</v>
      </c>
      <c r="F153" s="109">
        <v>475</v>
      </c>
      <c r="G153" s="108" t="s">
        <v>624</v>
      </c>
      <c r="H153" s="108">
        <v>515</v>
      </c>
      <c r="I153" s="126">
        <v>600</v>
      </c>
      <c r="J153" s="127" t="s">
        <v>636</v>
      </c>
      <c r="K153" s="128">
        <f t="shared" si="64"/>
        <v>40</v>
      </c>
      <c r="L153" s="129">
        <f t="shared" si="65"/>
        <v>8.4210526315789472E-2</v>
      </c>
      <c r="M153" s="130" t="s">
        <v>599</v>
      </c>
      <c r="N153" s="131">
        <v>41939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9</v>
      </c>
      <c r="B154" s="106">
        <v>41913</v>
      </c>
      <c r="C154" s="106"/>
      <c r="D154" s="107" t="s">
        <v>637</v>
      </c>
      <c r="E154" s="108" t="s">
        <v>600</v>
      </c>
      <c r="F154" s="109">
        <v>86</v>
      </c>
      <c r="G154" s="108" t="s">
        <v>624</v>
      </c>
      <c r="H154" s="108">
        <v>99</v>
      </c>
      <c r="I154" s="126">
        <v>140</v>
      </c>
      <c r="J154" s="127" t="s">
        <v>638</v>
      </c>
      <c r="K154" s="128">
        <f t="shared" si="64"/>
        <v>13</v>
      </c>
      <c r="L154" s="129">
        <f t="shared" si="65"/>
        <v>0.15116279069767441</v>
      </c>
      <c r="M154" s="130" t="s">
        <v>599</v>
      </c>
      <c r="N154" s="131">
        <v>41939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10</v>
      </c>
      <c r="B155" s="106">
        <v>41926</v>
      </c>
      <c r="C155" s="106"/>
      <c r="D155" s="107" t="s">
        <v>639</v>
      </c>
      <c r="E155" s="108" t="s">
        <v>600</v>
      </c>
      <c r="F155" s="109">
        <v>496.6</v>
      </c>
      <c r="G155" s="108" t="s">
        <v>624</v>
      </c>
      <c r="H155" s="108">
        <v>621</v>
      </c>
      <c r="I155" s="126">
        <v>580</v>
      </c>
      <c r="J155" s="127" t="s">
        <v>625</v>
      </c>
      <c r="K155" s="128">
        <f t="shared" si="64"/>
        <v>124.39999999999998</v>
      </c>
      <c r="L155" s="129">
        <f t="shared" si="65"/>
        <v>0.25050342327829234</v>
      </c>
      <c r="M155" s="130" t="s">
        <v>599</v>
      </c>
      <c r="N155" s="131">
        <v>42605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11</v>
      </c>
      <c r="B156" s="106">
        <v>41926</v>
      </c>
      <c r="C156" s="106"/>
      <c r="D156" s="107" t="s">
        <v>640</v>
      </c>
      <c r="E156" s="108" t="s">
        <v>600</v>
      </c>
      <c r="F156" s="109">
        <v>2481.9</v>
      </c>
      <c r="G156" s="108" t="s">
        <v>624</v>
      </c>
      <c r="H156" s="108">
        <v>2840</v>
      </c>
      <c r="I156" s="126">
        <v>2870</v>
      </c>
      <c r="J156" s="127" t="s">
        <v>641</v>
      </c>
      <c r="K156" s="128">
        <f t="shared" si="64"/>
        <v>358.09999999999991</v>
      </c>
      <c r="L156" s="129">
        <f t="shared" si="65"/>
        <v>0.14428462065353154</v>
      </c>
      <c r="M156" s="130" t="s">
        <v>599</v>
      </c>
      <c r="N156" s="131">
        <v>42017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12</v>
      </c>
      <c r="B157" s="106">
        <v>41928</v>
      </c>
      <c r="C157" s="106"/>
      <c r="D157" s="107" t="s">
        <v>642</v>
      </c>
      <c r="E157" s="108" t="s">
        <v>600</v>
      </c>
      <c r="F157" s="109">
        <v>84.5</v>
      </c>
      <c r="G157" s="108" t="s">
        <v>624</v>
      </c>
      <c r="H157" s="108">
        <v>93</v>
      </c>
      <c r="I157" s="126">
        <v>110</v>
      </c>
      <c r="J157" s="127" t="s">
        <v>643</v>
      </c>
      <c r="K157" s="128">
        <f t="shared" si="64"/>
        <v>8.5</v>
      </c>
      <c r="L157" s="129">
        <f t="shared" si="65"/>
        <v>0.10059171597633136</v>
      </c>
      <c r="M157" s="130" t="s">
        <v>599</v>
      </c>
      <c r="N157" s="131">
        <v>41939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13</v>
      </c>
      <c r="B158" s="106">
        <v>41928</v>
      </c>
      <c r="C158" s="106"/>
      <c r="D158" s="107" t="s">
        <v>644</v>
      </c>
      <c r="E158" s="108" t="s">
        <v>600</v>
      </c>
      <c r="F158" s="109">
        <v>401</v>
      </c>
      <c r="G158" s="108" t="s">
        <v>624</v>
      </c>
      <c r="H158" s="108">
        <v>428</v>
      </c>
      <c r="I158" s="126">
        <v>450</v>
      </c>
      <c r="J158" s="127" t="s">
        <v>645</v>
      </c>
      <c r="K158" s="128">
        <f t="shared" si="64"/>
        <v>27</v>
      </c>
      <c r="L158" s="129">
        <f t="shared" si="65"/>
        <v>6.7331670822942641E-2</v>
      </c>
      <c r="M158" s="130" t="s">
        <v>599</v>
      </c>
      <c r="N158" s="131">
        <v>42020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14</v>
      </c>
      <c r="B159" s="106">
        <v>41928</v>
      </c>
      <c r="C159" s="106"/>
      <c r="D159" s="107" t="s">
        <v>646</v>
      </c>
      <c r="E159" s="108" t="s">
        <v>600</v>
      </c>
      <c r="F159" s="109">
        <v>101</v>
      </c>
      <c r="G159" s="108" t="s">
        <v>624</v>
      </c>
      <c r="H159" s="108">
        <v>112</v>
      </c>
      <c r="I159" s="126">
        <v>120</v>
      </c>
      <c r="J159" s="127" t="s">
        <v>647</v>
      </c>
      <c r="K159" s="128">
        <f t="shared" si="64"/>
        <v>11</v>
      </c>
      <c r="L159" s="129">
        <f t="shared" si="65"/>
        <v>0.10891089108910891</v>
      </c>
      <c r="M159" s="130" t="s">
        <v>599</v>
      </c>
      <c r="N159" s="131">
        <v>41939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15</v>
      </c>
      <c r="B160" s="106">
        <v>41954</v>
      </c>
      <c r="C160" s="106"/>
      <c r="D160" s="107" t="s">
        <v>648</v>
      </c>
      <c r="E160" s="108" t="s">
        <v>600</v>
      </c>
      <c r="F160" s="109">
        <v>59</v>
      </c>
      <c r="G160" s="108" t="s">
        <v>624</v>
      </c>
      <c r="H160" s="108">
        <v>76</v>
      </c>
      <c r="I160" s="126">
        <v>76</v>
      </c>
      <c r="J160" s="127" t="s">
        <v>625</v>
      </c>
      <c r="K160" s="128">
        <f t="shared" si="64"/>
        <v>17</v>
      </c>
      <c r="L160" s="129">
        <f t="shared" si="65"/>
        <v>0.28813559322033899</v>
      </c>
      <c r="M160" s="130" t="s">
        <v>599</v>
      </c>
      <c r="N160" s="131">
        <v>43032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16</v>
      </c>
      <c r="B161" s="106">
        <v>41954</v>
      </c>
      <c r="C161" s="106"/>
      <c r="D161" s="107" t="s">
        <v>637</v>
      </c>
      <c r="E161" s="108" t="s">
        <v>600</v>
      </c>
      <c r="F161" s="109">
        <v>99</v>
      </c>
      <c r="G161" s="108" t="s">
        <v>624</v>
      </c>
      <c r="H161" s="108">
        <v>120</v>
      </c>
      <c r="I161" s="126">
        <v>120</v>
      </c>
      <c r="J161" s="127" t="s">
        <v>649</v>
      </c>
      <c r="K161" s="128">
        <f t="shared" si="64"/>
        <v>21</v>
      </c>
      <c r="L161" s="129">
        <f t="shared" si="65"/>
        <v>0.21212121212121213</v>
      </c>
      <c r="M161" s="130" t="s">
        <v>599</v>
      </c>
      <c r="N161" s="131">
        <v>41960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17</v>
      </c>
      <c r="B162" s="106">
        <v>41956</v>
      </c>
      <c r="C162" s="106"/>
      <c r="D162" s="107" t="s">
        <v>650</v>
      </c>
      <c r="E162" s="108" t="s">
        <v>600</v>
      </c>
      <c r="F162" s="109">
        <v>22</v>
      </c>
      <c r="G162" s="108" t="s">
        <v>624</v>
      </c>
      <c r="H162" s="108">
        <v>33.549999999999997</v>
      </c>
      <c r="I162" s="126">
        <v>32</v>
      </c>
      <c r="J162" s="127" t="s">
        <v>651</v>
      </c>
      <c r="K162" s="128">
        <f t="shared" si="64"/>
        <v>11.549999999999997</v>
      </c>
      <c r="L162" s="129">
        <f t="shared" si="65"/>
        <v>0.52499999999999991</v>
      </c>
      <c r="M162" s="130" t="s">
        <v>599</v>
      </c>
      <c r="N162" s="131">
        <v>42188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18</v>
      </c>
      <c r="B163" s="106">
        <v>41976</v>
      </c>
      <c r="C163" s="106"/>
      <c r="D163" s="107" t="s">
        <v>652</v>
      </c>
      <c r="E163" s="108" t="s">
        <v>600</v>
      </c>
      <c r="F163" s="109">
        <v>440</v>
      </c>
      <c r="G163" s="108" t="s">
        <v>624</v>
      </c>
      <c r="H163" s="108">
        <v>520</v>
      </c>
      <c r="I163" s="126">
        <v>520</v>
      </c>
      <c r="J163" s="127" t="s">
        <v>653</v>
      </c>
      <c r="K163" s="128">
        <f t="shared" si="64"/>
        <v>80</v>
      </c>
      <c r="L163" s="129">
        <f t="shared" si="65"/>
        <v>0.18181818181818182</v>
      </c>
      <c r="M163" s="130" t="s">
        <v>599</v>
      </c>
      <c r="N163" s="131">
        <v>42208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19</v>
      </c>
      <c r="B164" s="106">
        <v>41976</v>
      </c>
      <c r="C164" s="106"/>
      <c r="D164" s="107" t="s">
        <v>654</v>
      </c>
      <c r="E164" s="108" t="s">
        <v>600</v>
      </c>
      <c r="F164" s="109">
        <v>360</v>
      </c>
      <c r="G164" s="108" t="s">
        <v>624</v>
      </c>
      <c r="H164" s="108">
        <v>427</v>
      </c>
      <c r="I164" s="126">
        <v>425</v>
      </c>
      <c r="J164" s="127" t="s">
        <v>655</v>
      </c>
      <c r="K164" s="128">
        <f t="shared" si="64"/>
        <v>67</v>
      </c>
      <c r="L164" s="129">
        <f t="shared" si="65"/>
        <v>0.18611111111111112</v>
      </c>
      <c r="M164" s="130" t="s">
        <v>599</v>
      </c>
      <c r="N164" s="131">
        <v>42058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20</v>
      </c>
      <c r="B165" s="106">
        <v>42012</v>
      </c>
      <c r="C165" s="106"/>
      <c r="D165" s="107" t="s">
        <v>656</v>
      </c>
      <c r="E165" s="108" t="s">
        <v>600</v>
      </c>
      <c r="F165" s="109">
        <v>360</v>
      </c>
      <c r="G165" s="108" t="s">
        <v>624</v>
      </c>
      <c r="H165" s="108">
        <v>455</v>
      </c>
      <c r="I165" s="126">
        <v>420</v>
      </c>
      <c r="J165" s="127" t="s">
        <v>657</v>
      </c>
      <c r="K165" s="128">
        <f t="shared" si="64"/>
        <v>95</v>
      </c>
      <c r="L165" s="129">
        <f t="shared" si="65"/>
        <v>0.2638888888888889</v>
      </c>
      <c r="M165" s="130" t="s">
        <v>599</v>
      </c>
      <c r="N165" s="131">
        <v>42024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21</v>
      </c>
      <c r="B166" s="106">
        <v>42012</v>
      </c>
      <c r="C166" s="106"/>
      <c r="D166" s="107" t="s">
        <v>658</v>
      </c>
      <c r="E166" s="108" t="s">
        <v>600</v>
      </c>
      <c r="F166" s="109">
        <v>130</v>
      </c>
      <c r="G166" s="108"/>
      <c r="H166" s="108">
        <v>175.5</v>
      </c>
      <c r="I166" s="126">
        <v>165</v>
      </c>
      <c r="J166" s="127" t="s">
        <v>659</v>
      </c>
      <c r="K166" s="128">
        <f t="shared" si="64"/>
        <v>45.5</v>
      </c>
      <c r="L166" s="129">
        <f t="shared" si="65"/>
        <v>0.35</v>
      </c>
      <c r="M166" s="130" t="s">
        <v>599</v>
      </c>
      <c r="N166" s="131">
        <v>43088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22</v>
      </c>
      <c r="B167" s="106">
        <v>42040</v>
      </c>
      <c r="C167" s="106"/>
      <c r="D167" s="107" t="s">
        <v>390</v>
      </c>
      <c r="E167" s="108" t="s">
        <v>623</v>
      </c>
      <c r="F167" s="109">
        <v>98</v>
      </c>
      <c r="G167" s="108"/>
      <c r="H167" s="108">
        <v>120</v>
      </c>
      <c r="I167" s="126">
        <v>120</v>
      </c>
      <c r="J167" s="127" t="s">
        <v>625</v>
      </c>
      <c r="K167" s="128">
        <f t="shared" si="64"/>
        <v>22</v>
      </c>
      <c r="L167" s="129">
        <f t="shared" si="65"/>
        <v>0.22448979591836735</v>
      </c>
      <c r="M167" s="130" t="s">
        <v>599</v>
      </c>
      <c r="N167" s="131">
        <v>42753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23</v>
      </c>
      <c r="B168" s="106">
        <v>42040</v>
      </c>
      <c r="C168" s="106"/>
      <c r="D168" s="107" t="s">
        <v>660</v>
      </c>
      <c r="E168" s="108" t="s">
        <v>623</v>
      </c>
      <c r="F168" s="109">
        <v>196</v>
      </c>
      <c r="G168" s="108"/>
      <c r="H168" s="108">
        <v>262</v>
      </c>
      <c r="I168" s="126">
        <v>255</v>
      </c>
      <c r="J168" s="127" t="s">
        <v>625</v>
      </c>
      <c r="K168" s="128">
        <f t="shared" si="64"/>
        <v>66</v>
      </c>
      <c r="L168" s="129">
        <f t="shared" si="65"/>
        <v>0.33673469387755101</v>
      </c>
      <c r="M168" s="130" t="s">
        <v>599</v>
      </c>
      <c r="N168" s="131">
        <v>42599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24</v>
      </c>
      <c r="B169" s="110">
        <v>42067</v>
      </c>
      <c r="C169" s="110"/>
      <c r="D169" s="111" t="s">
        <v>389</v>
      </c>
      <c r="E169" s="112" t="s">
        <v>623</v>
      </c>
      <c r="F169" s="113">
        <v>235</v>
      </c>
      <c r="G169" s="113"/>
      <c r="H169" s="114">
        <v>77</v>
      </c>
      <c r="I169" s="132" t="s">
        <v>661</v>
      </c>
      <c r="J169" s="133" t="s">
        <v>662</v>
      </c>
      <c r="K169" s="134">
        <f t="shared" si="64"/>
        <v>-158</v>
      </c>
      <c r="L169" s="135">
        <f t="shared" si="65"/>
        <v>-0.67234042553191486</v>
      </c>
      <c r="M169" s="136" t="s">
        <v>663</v>
      </c>
      <c r="N169" s="137">
        <v>43522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25</v>
      </c>
      <c r="B170" s="106">
        <v>42067</v>
      </c>
      <c r="C170" s="106"/>
      <c r="D170" s="107" t="s">
        <v>481</v>
      </c>
      <c r="E170" s="108" t="s">
        <v>623</v>
      </c>
      <c r="F170" s="109">
        <v>185</v>
      </c>
      <c r="G170" s="108"/>
      <c r="H170" s="108">
        <v>224</v>
      </c>
      <c r="I170" s="126" t="s">
        <v>664</v>
      </c>
      <c r="J170" s="127" t="s">
        <v>625</v>
      </c>
      <c r="K170" s="128">
        <f t="shared" si="64"/>
        <v>39</v>
      </c>
      <c r="L170" s="129">
        <f t="shared" si="65"/>
        <v>0.21081081081081082</v>
      </c>
      <c r="M170" s="130" t="s">
        <v>599</v>
      </c>
      <c r="N170" s="131">
        <v>42647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364">
        <v>26</v>
      </c>
      <c r="B171" s="115">
        <v>42090</v>
      </c>
      <c r="C171" s="115"/>
      <c r="D171" s="116" t="s">
        <v>665</v>
      </c>
      <c r="E171" s="117" t="s">
        <v>623</v>
      </c>
      <c r="F171" s="118">
        <v>49.5</v>
      </c>
      <c r="G171" s="119"/>
      <c r="H171" s="119">
        <v>15.85</v>
      </c>
      <c r="I171" s="119">
        <v>67</v>
      </c>
      <c r="J171" s="138" t="s">
        <v>666</v>
      </c>
      <c r="K171" s="119">
        <f t="shared" si="64"/>
        <v>-33.65</v>
      </c>
      <c r="L171" s="139">
        <f t="shared" si="65"/>
        <v>-0.67979797979797973</v>
      </c>
      <c r="M171" s="136" t="s">
        <v>663</v>
      </c>
      <c r="N171" s="140">
        <v>43627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27</v>
      </c>
      <c r="B172" s="106">
        <v>42093</v>
      </c>
      <c r="C172" s="106"/>
      <c r="D172" s="107" t="s">
        <v>667</v>
      </c>
      <c r="E172" s="108" t="s">
        <v>623</v>
      </c>
      <c r="F172" s="109">
        <v>183.5</v>
      </c>
      <c r="G172" s="108"/>
      <c r="H172" s="108">
        <v>219</v>
      </c>
      <c r="I172" s="126">
        <v>218</v>
      </c>
      <c r="J172" s="127" t="s">
        <v>668</v>
      </c>
      <c r="K172" s="128">
        <f t="shared" si="64"/>
        <v>35.5</v>
      </c>
      <c r="L172" s="129">
        <f t="shared" si="65"/>
        <v>0.19346049046321526</v>
      </c>
      <c r="M172" s="130" t="s">
        <v>599</v>
      </c>
      <c r="N172" s="131">
        <v>42103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28</v>
      </c>
      <c r="B173" s="106">
        <v>42114</v>
      </c>
      <c r="C173" s="106"/>
      <c r="D173" s="107" t="s">
        <v>669</v>
      </c>
      <c r="E173" s="108" t="s">
        <v>623</v>
      </c>
      <c r="F173" s="109">
        <f>(227+237)/2</f>
        <v>232</v>
      </c>
      <c r="G173" s="108"/>
      <c r="H173" s="108">
        <v>298</v>
      </c>
      <c r="I173" s="126">
        <v>298</v>
      </c>
      <c r="J173" s="127" t="s">
        <v>625</v>
      </c>
      <c r="K173" s="128">
        <f t="shared" si="64"/>
        <v>66</v>
      </c>
      <c r="L173" s="129">
        <f t="shared" si="65"/>
        <v>0.28448275862068967</v>
      </c>
      <c r="M173" s="130" t="s">
        <v>599</v>
      </c>
      <c r="N173" s="131">
        <v>42823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29</v>
      </c>
      <c r="B174" s="106">
        <v>42128</v>
      </c>
      <c r="C174" s="106"/>
      <c r="D174" s="107" t="s">
        <v>670</v>
      </c>
      <c r="E174" s="108" t="s">
        <v>600</v>
      </c>
      <c r="F174" s="109">
        <v>385</v>
      </c>
      <c r="G174" s="108"/>
      <c r="H174" s="108">
        <f>212.5+331</f>
        <v>543.5</v>
      </c>
      <c r="I174" s="126">
        <v>510</v>
      </c>
      <c r="J174" s="127" t="s">
        <v>671</v>
      </c>
      <c r="K174" s="128">
        <f t="shared" si="64"/>
        <v>158.5</v>
      </c>
      <c r="L174" s="129">
        <f t="shared" si="65"/>
        <v>0.41168831168831171</v>
      </c>
      <c r="M174" s="130" t="s">
        <v>599</v>
      </c>
      <c r="N174" s="131">
        <v>42235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30</v>
      </c>
      <c r="B175" s="106">
        <v>42128</v>
      </c>
      <c r="C175" s="106"/>
      <c r="D175" s="107" t="s">
        <v>672</v>
      </c>
      <c r="E175" s="108" t="s">
        <v>600</v>
      </c>
      <c r="F175" s="109">
        <v>115.5</v>
      </c>
      <c r="G175" s="108"/>
      <c r="H175" s="108">
        <v>146</v>
      </c>
      <c r="I175" s="126">
        <v>142</v>
      </c>
      <c r="J175" s="127" t="s">
        <v>673</v>
      </c>
      <c r="K175" s="128">
        <f t="shared" si="64"/>
        <v>30.5</v>
      </c>
      <c r="L175" s="129">
        <f t="shared" si="65"/>
        <v>0.26406926406926406</v>
      </c>
      <c r="M175" s="130" t="s">
        <v>599</v>
      </c>
      <c r="N175" s="131">
        <v>42202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31</v>
      </c>
      <c r="B176" s="106">
        <v>42151</v>
      </c>
      <c r="C176" s="106"/>
      <c r="D176" s="107" t="s">
        <v>674</v>
      </c>
      <c r="E176" s="108" t="s">
        <v>600</v>
      </c>
      <c r="F176" s="109">
        <v>237.5</v>
      </c>
      <c r="G176" s="108"/>
      <c r="H176" s="108">
        <v>279.5</v>
      </c>
      <c r="I176" s="126">
        <v>278</v>
      </c>
      <c r="J176" s="127" t="s">
        <v>625</v>
      </c>
      <c r="K176" s="128">
        <f t="shared" si="64"/>
        <v>42</v>
      </c>
      <c r="L176" s="129">
        <f t="shared" si="65"/>
        <v>0.17684210526315788</v>
      </c>
      <c r="M176" s="130" t="s">
        <v>599</v>
      </c>
      <c r="N176" s="131">
        <v>42222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32</v>
      </c>
      <c r="B177" s="106">
        <v>42174</v>
      </c>
      <c r="C177" s="106"/>
      <c r="D177" s="107" t="s">
        <v>644</v>
      </c>
      <c r="E177" s="108" t="s">
        <v>623</v>
      </c>
      <c r="F177" s="109">
        <v>340</v>
      </c>
      <c r="G177" s="108"/>
      <c r="H177" s="108">
        <v>448</v>
      </c>
      <c r="I177" s="126">
        <v>448</v>
      </c>
      <c r="J177" s="127" t="s">
        <v>625</v>
      </c>
      <c r="K177" s="128">
        <f t="shared" si="64"/>
        <v>108</v>
      </c>
      <c r="L177" s="129">
        <f t="shared" si="65"/>
        <v>0.31764705882352939</v>
      </c>
      <c r="M177" s="130" t="s">
        <v>599</v>
      </c>
      <c r="N177" s="131">
        <v>43018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33</v>
      </c>
      <c r="B178" s="106">
        <v>42191</v>
      </c>
      <c r="C178" s="106"/>
      <c r="D178" s="107" t="s">
        <v>675</v>
      </c>
      <c r="E178" s="108" t="s">
        <v>623</v>
      </c>
      <c r="F178" s="109">
        <v>390</v>
      </c>
      <c r="G178" s="108"/>
      <c r="H178" s="108">
        <v>460</v>
      </c>
      <c r="I178" s="126">
        <v>460</v>
      </c>
      <c r="J178" s="127" t="s">
        <v>625</v>
      </c>
      <c r="K178" s="128">
        <f t="shared" ref="K178:K198" si="66">H178-F178</f>
        <v>70</v>
      </c>
      <c r="L178" s="129">
        <f t="shared" ref="L178:L198" si="67">K178/F178</f>
        <v>0.17948717948717949</v>
      </c>
      <c r="M178" s="130" t="s">
        <v>599</v>
      </c>
      <c r="N178" s="131">
        <v>42478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34</v>
      </c>
      <c r="B179" s="110">
        <v>42195</v>
      </c>
      <c r="C179" s="110"/>
      <c r="D179" s="111" t="s">
        <v>676</v>
      </c>
      <c r="E179" s="112" t="s">
        <v>623</v>
      </c>
      <c r="F179" s="113">
        <v>122.5</v>
      </c>
      <c r="G179" s="113"/>
      <c r="H179" s="114">
        <v>61</v>
      </c>
      <c r="I179" s="132">
        <v>172</v>
      </c>
      <c r="J179" s="133" t="s">
        <v>677</v>
      </c>
      <c r="K179" s="134">
        <f t="shared" si="66"/>
        <v>-61.5</v>
      </c>
      <c r="L179" s="135">
        <f t="shared" si="67"/>
        <v>-0.50204081632653064</v>
      </c>
      <c r="M179" s="136" t="s">
        <v>663</v>
      </c>
      <c r="N179" s="137">
        <v>43333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35</v>
      </c>
      <c r="B180" s="106">
        <v>42219</v>
      </c>
      <c r="C180" s="106"/>
      <c r="D180" s="107" t="s">
        <v>678</v>
      </c>
      <c r="E180" s="108" t="s">
        <v>623</v>
      </c>
      <c r="F180" s="109">
        <v>297.5</v>
      </c>
      <c r="G180" s="108"/>
      <c r="H180" s="108">
        <v>350</v>
      </c>
      <c r="I180" s="126">
        <v>360</v>
      </c>
      <c r="J180" s="127" t="s">
        <v>679</v>
      </c>
      <c r="K180" s="128">
        <f t="shared" si="66"/>
        <v>52.5</v>
      </c>
      <c r="L180" s="129">
        <f t="shared" si="67"/>
        <v>0.17647058823529413</v>
      </c>
      <c r="M180" s="130" t="s">
        <v>599</v>
      </c>
      <c r="N180" s="131">
        <v>42232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36</v>
      </c>
      <c r="B181" s="106">
        <v>42219</v>
      </c>
      <c r="C181" s="106"/>
      <c r="D181" s="107" t="s">
        <v>680</v>
      </c>
      <c r="E181" s="108" t="s">
        <v>623</v>
      </c>
      <c r="F181" s="109">
        <v>115.5</v>
      </c>
      <c r="G181" s="108"/>
      <c r="H181" s="108">
        <v>149</v>
      </c>
      <c r="I181" s="126">
        <v>140</v>
      </c>
      <c r="J181" s="141" t="s">
        <v>681</v>
      </c>
      <c r="K181" s="128">
        <f t="shared" si="66"/>
        <v>33.5</v>
      </c>
      <c r="L181" s="129">
        <f t="shared" si="67"/>
        <v>0.29004329004329005</v>
      </c>
      <c r="M181" s="130" t="s">
        <v>599</v>
      </c>
      <c r="N181" s="131">
        <v>42740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37</v>
      </c>
      <c r="B182" s="106">
        <v>42251</v>
      </c>
      <c r="C182" s="106"/>
      <c r="D182" s="107" t="s">
        <v>674</v>
      </c>
      <c r="E182" s="108" t="s">
        <v>623</v>
      </c>
      <c r="F182" s="109">
        <v>226</v>
      </c>
      <c r="G182" s="108"/>
      <c r="H182" s="108">
        <v>292</v>
      </c>
      <c r="I182" s="126">
        <v>292</v>
      </c>
      <c r="J182" s="127" t="s">
        <v>682</v>
      </c>
      <c r="K182" s="128">
        <f t="shared" si="66"/>
        <v>66</v>
      </c>
      <c r="L182" s="129">
        <f t="shared" si="67"/>
        <v>0.29203539823008851</v>
      </c>
      <c r="M182" s="130" t="s">
        <v>599</v>
      </c>
      <c r="N182" s="131">
        <v>42286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38</v>
      </c>
      <c r="B183" s="106">
        <v>42254</v>
      </c>
      <c r="C183" s="106"/>
      <c r="D183" s="107" t="s">
        <v>669</v>
      </c>
      <c r="E183" s="108" t="s">
        <v>623</v>
      </c>
      <c r="F183" s="109">
        <v>232.5</v>
      </c>
      <c r="G183" s="108"/>
      <c r="H183" s="108">
        <v>312.5</v>
      </c>
      <c r="I183" s="126">
        <v>310</v>
      </c>
      <c r="J183" s="127" t="s">
        <v>625</v>
      </c>
      <c r="K183" s="128">
        <f t="shared" si="66"/>
        <v>80</v>
      </c>
      <c r="L183" s="129">
        <f t="shared" si="67"/>
        <v>0.34408602150537637</v>
      </c>
      <c r="M183" s="130" t="s">
        <v>599</v>
      </c>
      <c r="N183" s="131">
        <v>42823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39</v>
      </c>
      <c r="B184" s="106">
        <v>42268</v>
      </c>
      <c r="C184" s="106"/>
      <c r="D184" s="107" t="s">
        <v>683</v>
      </c>
      <c r="E184" s="108" t="s">
        <v>623</v>
      </c>
      <c r="F184" s="109">
        <v>196.5</v>
      </c>
      <c r="G184" s="108"/>
      <c r="H184" s="108">
        <v>238</v>
      </c>
      <c r="I184" s="126">
        <v>238</v>
      </c>
      <c r="J184" s="127" t="s">
        <v>682</v>
      </c>
      <c r="K184" s="128">
        <f t="shared" si="66"/>
        <v>41.5</v>
      </c>
      <c r="L184" s="129">
        <f t="shared" si="67"/>
        <v>0.21119592875318066</v>
      </c>
      <c r="M184" s="130" t="s">
        <v>599</v>
      </c>
      <c r="N184" s="131">
        <v>42291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40</v>
      </c>
      <c r="B185" s="106">
        <v>42271</v>
      </c>
      <c r="C185" s="106"/>
      <c r="D185" s="107" t="s">
        <v>622</v>
      </c>
      <c r="E185" s="108" t="s">
        <v>623</v>
      </c>
      <c r="F185" s="109">
        <v>65</v>
      </c>
      <c r="G185" s="108"/>
      <c r="H185" s="108">
        <v>82</v>
      </c>
      <c r="I185" s="126">
        <v>82</v>
      </c>
      <c r="J185" s="127" t="s">
        <v>682</v>
      </c>
      <c r="K185" s="128">
        <f t="shared" si="66"/>
        <v>17</v>
      </c>
      <c r="L185" s="129">
        <f t="shared" si="67"/>
        <v>0.26153846153846155</v>
      </c>
      <c r="M185" s="130" t="s">
        <v>599</v>
      </c>
      <c r="N185" s="131">
        <v>42578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41</v>
      </c>
      <c r="B186" s="106">
        <v>42291</v>
      </c>
      <c r="C186" s="106"/>
      <c r="D186" s="107" t="s">
        <v>684</v>
      </c>
      <c r="E186" s="108" t="s">
        <v>623</v>
      </c>
      <c r="F186" s="109">
        <v>144</v>
      </c>
      <c r="G186" s="108"/>
      <c r="H186" s="108">
        <v>182.5</v>
      </c>
      <c r="I186" s="126">
        <v>181</v>
      </c>
      <c r="J186" s="127" t="s">
        <v>682</v>
      </c>
      <c r="K186" s="128">
        <f t="shared" si="66"/>
        <v>38.5</v>
      </c>
      <c r="L186" s="129">
        <f t="shared" si="67"/>
        <v>0.2673611111111111</v>
      </c>
      <c r="M186" s="130" t="s">
        <v>599</v>
      </c>
      <c r="N186" s="131">
        <v>42817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42</v>
      </c>
      <c r="B187" s="106">
        <v>42291</v>
      </c>
      <c r="C187" s="106"/>
      <c r="D187" s="107" t="s">
        <v>685</v>
      </c>
      <c r="E187" s="108" t="s">
        <v>623</v>
      </c>
      <c r="F187" s="109">
        <v>264</v>
      </c>
      <c r="G187" s="108"/>
      <c r="H187" s="108">
        <v>311</v>
      </c>
      <c r="I187" s="126">
        <v>311</v>
      </c>
      <c r="J187" s="127" t="s">
        <v>682</v>
      </c>
      <c r="K187" s="128">
        <f t="shared" si="66"/>
        <v>47</v>
      </c>
      <c r="L187" s="129">
        <f t="shared" si="67"/>
        <v>0.17803030303030304</v>
      </c>
      <c r="M187" s="130" t="s">
        <v>599</v>
      </c>
      <c r="N187" s="131">
        <v>42604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43</v>
      </c>
      <c r="B188" s="106">
        <v>42318</v>
      </c>
      <c r="C188" s="106"/>
      <c r="D188" s="107" t="s">
        <v>686</v>
      </c>
      <c r="E188" s="108" t="s">
        <v>600</v>
      </c>
      <c r="F188" s="109">
        <v>549.5</v>
      </c>
      <c r="G188" s="108"/>
      <c r="H188" s="108">
        <v>630</v>
      </c>
      <c r="I188" s="126">
        <v>630</v>
      </c>
      <c r="J188" s="127" t="s">
        <v>682</v>
      </c>
      <c r="K188" s="128">
        <f t="shared" si="66"/>
        <v>80.5</v>
      </c>
      <c r="L188" s="129">
        <f t="shared" si="67"/>
        <v>0.1464968152866242</v>
      </c>
      <c r="M188" s="130" t="s">
        <v>599</v>
      </c>
      <c r="N188" s="131">
        <v>42419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44</v>
      </c>
      <c r="B189" s="106">
        <v>42342</v>
      </c>
      <c r="C189" s="106"/>
      <c r="D189" s="107" t="s">
        <v>687</v>
      </c>
      <c r="E189" s="108" t="s">
        <v>623</v>
      </c>
      <c r="F189" s="109">
        <v>1027.5</v>
      </c>
      <c r="G189" s="108"/>
      <c r="H189" s="108">
        <v>1315</v>
      </c>
      <c r="I189" s="126">
        <v>1250</v>
      </c>
      <c r="J189" s="127" t="s">
        <v>682</v>
      </c>
      <c r="K189" s="128">
        <f t="shared" si="66"/>
        <v>287.5</v>
      </c>
      <c r="L189" s="129">
        <f t="shared" si="67"/>
        <v>0.27980535279805352</v>
      </c>
      <c r="M189" s="130" t="s">
        <v>599</v>
      </c>
      <c r="N189" s="131">
        <v>43244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45</v>
      </c>
      <c r="B190" s="106">
        <v>42367</v>
      </c>
      <c r="C190" s="106"/>
      <c r="D190" s="107" t="s">
        <v>688</v>
      </c>
      <c r="E190" s="108" t="s">
        <v>623</v>
      </c>
      <c r="F190" s="109">
        <v>465</v>
      </c>
      <c r="G190" s="108"/>
      <c r="H190" s="108">
        <v>540</v>
      </c>
      <c r="I190" s="126">
        <v>540</v>
      </c>
      <c r="J190" s="127" t="s">
        <v>682</v>
      </c>
      <c r="K190" s="128">
        <f t="shared" si="66"/>
        <v>75</v>
      </c>
      <c r="L190" s="129">
        <f t="shared" si="67"/>
        <v>0.16129032258064516</v>
      </c>
      <c r="M190" s="130" t="s">
        <v>599</v>
      </c>
      <c r="N190" s="131">
        <v>42530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46</v>
      </c>
      <c r="B191" s="106">
        <v>42380</v>
      </c>
      <c r="C191" s="106"/>
      <c r="D191" s="107" t="s">
        <v>390</v>
      </c>
      <c r="E191" s="108" t="s">
        <v>600</v>
      </c>
      <c r="F191" s="109">
        <v>81</v>
      </c>
      <c r="G191" s="108"/>
      <c r="H191" s="108">
        <v>110</v>
      </c>
      <c r="I191" s="126">
        <v>110</v>
      </c>
      <c r="J191" s="127" t="s">
        <v>682</v>
      </c>
      <c r="K191" s="128">
        <f t="shared" si="66"/>
        <v>29</v>
      </c>
      <c r="L191" s="129">
        <f t="shared" si="67"/>
        <v>0.35802469135802467</v>
      </c>
      <c r="M191" s="130" t="s">
        <v>599</v>
      </c>
      <c r="N191" s="131">
        <v>42745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47</v>
      </c>
      <c r="B192" s="106">
        <v>42382</v>
      </c>
      <c r="C192" s="106"/>
      <c r="D192" s="107" t="s">
        <v>689</v>
      </c>
      <c r="E192" s="108" t="s">
        <v>600</v>
      </c>
      <c r="F192" s="109">
        <v>417.5</v>
      </c>
      <c r="G192" s="108"/>
      <c r="H192" s="108">
        <v>547</v>
      </c>
      <c r="I192" s="126">
        <v>535</v>
      </c>
      <c r="J192" s="127" t="s">
        <v>682</v>
      </c>
      <c r="K192" s="128">
        <f t="shared" si="66"/>
        <v>129.5</v>
      </c>
      <c r="L192" s="129">
        <f t="shared" si="67"/>
        <v>0.31017964071856285</v>
      </c>
      <c r="M192" s="130" t="s">
        <v>599</v>
      </c>
      <c r="N192" s="131">
        <v>42578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48</v>
      </c>
      <c r="B193" s="106">
        <v>42408</v>
      </c>
      <c r="C193" s="106"/>
      <c r="D193" s="107" t="s">
        <v>690</v>
      </c>
      <c r="E193" s="108" t="s">
        <v>623</v>
      </c>
      <c r="F193" s="109">
        <v>650</v>
      </c>
      <c r="G193" s="108"/>
      <c r="H193" s="108">
        <v>800</v>
      </c>
      <c r="I193" s="126">
        <v>800</v>
      </c>
      <c r="J193" s="127" t="s">
        <v>682</v>
      </c>
      <c r="K193" s="128">
        <f t="shared" si="66"/>
        <v>150</v>
      </c>
      <c r="L193" s="129">
        <f t="shared" si="67"/>
        <v>0.23076923076923078</v>
      </c>
      <c r="M193" s="130" t="s">
        <v>599</v>
      </c>
      <c r="N193" s="131">
        <v>43154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49</v>
      </c>
      <c r="B194" s="106">
        <v>42433</v>
      </c>
      <c r="C194" s="106"/>
      <c r="D194" s="107" t="s">
        <v>197</v>
      </c>
      <c r="E194" s="108" t="s">
        <v>623</v>
      </c>
      <c r="F194" s="109">
        <v>437.5</v>
      </c>
      <c r="G194" s="108"/>
      <c r="H194" s="108">
        <v>504.5</v>
      </c>
      <c r="I194" s="126">
        <v>522</v>
      </c>
      <c r="J194" s="127" t="s">
        <v>691</v>
      </c>
      <c r="K194" s="128">
        <f t="shared" si="66"/>
        <v>67</v>
      </c>
      <c r="L194" s="129">
        <f t="shared" si="67"/>
        <v>0.15314285714285714</v>
      </c>
      <c r="M194" s="130" t="s">
        <v>599</v>
      </c>
      <c r="N194" s="131">
        <v>42480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50</v>
      </c>
      <c r="B195" s="106">
        <v>42438</v>
      </c>
      <c r="C195" s="106"/>
      <c r="D195" s="107" t="s">
        <v>692</v>
      </c>
      <c r="E195" s="108" t="s">
        <v>623</v>
      </c>
      <c r="F195" s="109">
        <v>189.5</v>
      </c>
      <c r="G195" s="108"/>
      <c r="H195" s="108">
        <v>218</v>
      </c>
      <c r="I195" s="126">
        <v>218</v>
      </c>
      <c r="J195" s="127" t="s">
        <v>682</v>
      </c>
      <c r="K195" s="128">
        <f t="shared" si="66"/>
        <v>28.5</v>
      </c>
      <c r="L195" s="129">
        <f t="shared" si="67"/>
        <v>0.15039577836411611</v>
      </c>
      <c r="M195" s="130" t="s">
        <v>599</v>
      </c>
      <c r="N195" s="131">
        <v>43034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64">
        <v>51</v>
      </c>
      <c r="B196" s="115">
        <v>42471</v>
      </c>
      <c r="C196" s="115"/>
      <c r="D196" s="116" t="s">
        <v>693</v>
      </c>
      <c r="E196" s="117" t="s">
        <v>623</v>
      </c>
      <c r="F196" s="118">
        <v>36.5</v>
      </c>
      <c r="G196" s="119"/>
      <c r="H196" s="119">
        <v>15.85</v>
      </c>
      <c r="I196" s="119">
        <v>60</v>
      </c>
      <c r="J196" s="138" t="s">
        <v>694</v>
      </c>
      <c r="K196" s="134">
        <f t="shared" si="66"/>
        <v>-20.65</v>
      </c>
      <c r="L196" s="168">
        <f t="shared" si="67"/>
        <v>-0.5657534246575342</v>
      </c>
      <c r="M196" s="136" t="s">
        <v>663</v>
      </c>
      <c r="N196" s="169">
        <v>43627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52</v>
      </c>
      <c r="B197" s="106">
        <v>42472</v>
      </c>
      <c r="C197" s="106"/>
      <c r="D197" s="107" t="s">
        <v>695</v>
      </c>
      <c r="E197" s="108" t="s">
        <v>623</v>
      </c>
      <c r="F197" s="109">
        <v>93</v>
      </c>
      <c r="G197" s="108"/>
      <c r="H197" s="108">
        <v>149</v>
      </c>
      <c r="I197" s="126">
        <v>140</v>
      </c>
      <c r="J197" s="141" t="s">
        <v>696</v>
      </c>
      <c r="K197" s="128">
        <f t="shared" si="66"/>
        <v>56</v>
      </c>
      <c r="L197" s="129">
        <f t="shared" si="67"/>
        <v>0.60215053763440862</v>
      </c>
      <c r="M197" s="130" t="s">
        <v>599</v>
      </c>
      <c r="N197" s="131">
        <v>42740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53</v>
      </c>
      <c r="B198" s="106">
        <v>42472</v>
      </c>
      <c r="C198" s="106"/>
      <c r="D198" s="107" t="s">
        <v>697</v>
      </c>
      <c r="E198" s="108" t="s">
        <v>623</v>
      </c>
      <c r="F198" s="109">
        <v>130</v>
      </c>
      <c r="G198" s="108"/>
      <c r="H198" s="108">
        <v>150</v>
      </c>
      <c r="I198" s="126" t="s">
        <v>698</v>
      </c>
      <c r="J198" s="127" t="s">
        <v>682</v>
      </c>
      <c r="K198" s="128">
        <f t="shared" si="66"/>
        <v>20</v>
      </c>
      <c r="L198" s="129">
        <f t="shared" si="67"/>
        <v>0.15384615384615385</v>
      </c>
      <c r="M198" s="130" t="s">
        <v>599</v>
      </c>
      <c r="N198" s="131">
        <v>42564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54</v>
      </c>
      <c r="B199" s="106">
        <v>42473</v>
      </c>
      <c r="C199" s="106"/>
      <c r="D199" s="107" t="s">
        <v>354</v>
      </c>
      <c r="E199" s="108" t="s">
        <v>623</v>
      </c>
      <c r="F199" s="109">
        <v>196</v>
      </c>
      <c r="G199" s="108"/>
      <c r="H199" s="108">
        <v>299</v>
      </c>
      <c r="I199" s="126">
        <v>299</v>
      </c>
      <c r="J199" s="127" t="s">
        <v>682</v>
      </c>
      <c r="K199" s="128">
        <v>103</v>
      </c>
      <c r="L199" s="129">
        <v>0.52551020408163296</v>
      </c>
      <c r="M199" s="130" t="s">
        <v>599</v>
      </c>
      <c r="N199" s="131">
        <v>42620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55</v>
      </c>
      <c r="B200" s="106">
        <v>42473</v>
      </c>
      <c r="C200" s="106"/>
      <c r="D200" s="107" t="s">
        <v>756</v>
      </c>
      <c r="E200" s="108" t="s">
        <v>623</v>
      </c>
      <c r="F200" s="109">
        <v>88</v>
      </c>
      <c r="G200" s="108"/>
      <c r="H200" s="108">
        <v>103</v>
      </c>
      <c r="I200" s="126">
        <v>103</v>
      </c>
      <c r="J200" s="127" t="s">
        <v>682</v>
      </c>
      <c r="K200" s="128">
        <v>15</v>
      </c>
      <c r="L200" s="129">
        <v>0.170454545454545</v>
      </c>
      <c r="M200" s="130" t="s">
        <v>599</v>
      </c>
      <c r="N200" s="131">
        <v>42530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56</v>
      </c>
      <c r="B201" s="106">
        <v>42492</v>
      </c>
      <c r="C201" s="106"/>
      <c r="D201" s="107" t="s">
        <v>699</v>
      </c>
      <c r="E201" s="108" t="s">
        <v>623</v>
      </c>
      <c r="F201" s="109">
        <v>127.5</v>
      </c>
      <c r="G201" s="108"/>
      <c r="H201" s="108">
        <v>148</v>
      </c>
      <c r="I201" s="126" t="s">
        <v>700</v>
      </c>
      <c r="J201" s="127" t="s">
        <v>682</v>
      </c>
      <c r="K201" s="128">
        <f>H201-F201</f>
        <v>20.5</v>
      </c>
      <c r="L201" s="129">
        <f>K201/F201</f>
        <v>0.16078431372549021</v>
      </c>
      <c r="M201" s="130" t="s">
        <v>599</v>
      </c>
      <c r="N201" s="131">
        <v>42564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57</v>
      </c>
      <c r="B202" s="106">
        <v>42493</v>
      </c>
      <c r="C202" s="106"/>
      <c r="D202" s="107" t="s">
        <v>701</v>
      </c>
      <c r="E202" s="108" t="s">
        <v>623</v>
      </c>
      <c r="F202" s="109">
        <v>675</v>
      </c>
      <c r="G202" s="108"/>
      <c r="H202" s="108">
        <v>815</v>
      </c>
      <c r="I202" s="126" t="s">
        <v>702</v>
      </c>
      <c r="J202" s="127" t="s">
        <v>682</v>
      </c>
      <c r="K202" s="128">
        <f>H202-F202</f>
        <v>140</v>
      </c>
      <c r="L202" s="129">
        <f>K202/F202</f>
        <v>0.2074074074074074</v>
      </c>
      <c r="M202" s="130" t="s">
        <v>599</v>
      </c>
      <c r="N202" s="131">
        <v>43154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58</v>
      </c>
      <c r="B203" s="110">
        <v>42522</v>
      </c>
      <c r="C203" s="110"/>
      <c r="D203" s="111" t="s">
        <v>757</v>
      </c>
      <c r="E203" s="112" t="s">
        <v>623</v>
      </c>
      <c r="F203" s="113">
        <v>500</v>
      </c>
      <c r="G203" s="113"/>
      <c r="H203" s="114">
        <v>232.5</v>
      </c>
      <c r="I203" s="132" t="s">
        <v>758</v>
      </c>
      <c r="J203" s="133" t="s">
        <v>759</v>
      </c>
      <c r="K203" s="134">
        <f>H203-F203</f>
        <v>-267.5</v>
      </c>
      <c r="L203" s="135">
        <f>K203/F203</f>
        <v>-0.53500000000000003</v>
      </c>
      <c r="M203" s="136" t="s">
        <v>663</v>
      </c>
      <c r="N203" s="137">
        <v>43735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59</v>
      </c>
      <c r="B204" s="106">
        <v>42527</v>
      </c>
      <c r="C204" s="106"/>
      <c r="D204" s="107" t="s">
        <v>703</v>
      </c>
      <c r="E204" s="108" t="s">
        <v>623</v>
      </c>
      <c r="F204" s="109">
        <v>110</v>
      </c>
      <c r="G204" s="108"/>
      <c r="H204" s="108">
        <v>126.5</v>
      </c>
      <c r="I204" s="126">
        <v>125</v>
      </c>
      <c r="J204" s="127" t="s">
        <v>632</v>
      </c>
      <c r="K204" s="128">
        <f>H204-F204</f>
        <v>16.5</v>
      </c>
      <c r="L204" s="129">
        <f>K204/F204</f>
        <v>0.15</v>
      </c>
      <c r="M204" s="130" t="s">
        <v>599</v>
      </c>
      <c r="N204" s="131">
        <v>42552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60</v>
      </c>
      <c r="B205" s="106">
        <v>42538</v>
      </c>
      <c r="C205" s="106"/>
      <c r="D205" s="107" t="s">
        <v>704</v>
      </c>
      <c r="E205" s="108" t="s">
        <v>623</v>
      </c>
      <c r="F205" s="109">
        <v>44</v>
      </c>
      <c r="G205" s="108"/>
      <c r="H205" s="108">
        <v>69.5</v>
      </c>
      <c r="I205" s="126">
        <v>69.5</v>
      </c>
      <c r="J205" s="127" t="s">
        <v>705</v>
      </c>
      <c r="K205" s="128">
        <f>H205-F205</f>
        <v>25.5</v>
      </c>
      <c r="L205" s="129">
        <f>K205/F205</f>
        <v>0.57954545454545459</v>
      </c>
      <c r="M205" s="130" t="s">
        <v>599</v>
      </c>
      <c r="N205" s="131">
        <v>42977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61</v>
      </c>
      <c r="B206" s="106">
        <v>42549</v>
      </c>
      <c r="C206" s="106"/>
      <c r="D206" s="148" t="s">
        <v>760</v>
      </c>
      <c r="E206" s="108" t="s">
        <v>623</v>
      </c>
      <c r="F206" s="109">
        <v>262.5</v>
      </c>
      <c r="G206" s="108"/>
      <c r="H206" s="108">
        <v>340</v>
      </c>
      <c r="I206" s="126">
        <v>333</v>
      </c>
      <c r="J206" s="127" t="s">
        <v>761</v>
      </c>
      <c r="K206" s="128">
        <v>77.5</v>
      </c>
      <c r="L206" s="129">
        <v>0.29523809523809502</v>
      </c>
      <c r="M206" s="130" t="s">
        <v>599</v>
      </c>
      <c r="N206" s="131">
        <v>43017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62</v>
      </c>
      <c r="B207" s="106">
        <v>42549</v>
      </c>
      <c r="C207" s="106"/>
      <c r="D207" s="148" t="s">
        <v>762</v>
      </c>
      <c r="E207" s="108" t="s">
        <v>623</v>
      </c>
      <c r="F207" s="109">
        <v>840</v>
      </c>
      <c r="G207" s="108"/>
      <c r="H207" s="108">
        <v>1230</v>
      </c>
      <c r="I207" s="126">
        <v>1230</v>
      </c>
      <c r="J207" s="127" t="s">
        <v>682</v>
      </c>
      <c r="K207" s="128">
        <v>390</v>
      </c>
      <c r="L207" s="129">
        <v>0.46428571428571402</v>
      </c>
      <c r="M207" s="130" t="s">
        <v>599</v>
      </c>
      <c r="N207" s="131">
        <v>42649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65">
        <v>63</v>
      </c>
      <c r="B208" s="143">
        <v>42556</v>
      </c>
      <c r="C208" s="143"/>
      <c r="D208" s="144" t="s">
        <v>706</v>
      </c>
      <c r="E208" s="145" t="s">
        <v>623</v>
      </c>
      <c r="F208" s="146">
        <v>395</v>
      </c>
      <c r="G208" s="147"/>
      <c r="H208" s="147">
        <f>(468.5+342.5)/2</f>
        <v>405.5</v>
      </c>
      <c r="I208" s="147">
        <v>510</v>
      </c>
      <c r="J208" s="170" t="s">
        <v>707</v>
      </c>
      <c r="K208" s="171">
        <f t="shared" ref="K208:K214" si="68">H208-F208</f>
        <v>10.5</v>
      </c>
      <c r="L208" s="172">
        <f t="shared" ref="L208:L214" si="69">K208/F208</f>
        <v>2.6582278481012658E-2</v>
      </c>
      <c r="M208" s="173" t="s">
        <v>708</v>
      </c>
      <c r="N208" s="174">
        <v>43606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64</v>
      </c>
      <c r="B209" s="110">
        <v>42584</v>
      </c>
      <c r="C209" s="110"/>
      <c r="D209" s="111" t="s">
        <v>709</v>
      </c>
      <c r="E209" s="112" t="s">
        <v>600</v>
      </c>
      <c r="F209" s="113">
        <f>169.5-12.8</f>
        <v>156.69999999999999</v>
      </c>
      <c r="G209" s="113"/>
      <c r="H209" s="114">
        <v>77</v>
      </c>
      <c r="I209" s="132" t="s">
        <v>710</v>
      </c>
      <c r="J209" s="384" t="s">
        <v>3401</v>
      </c>
      <c r="K209" s="134">
        <f t="shared" si="68"/>
        <v>-79.699999999999989</v>
      </c>
      <c r="L209" s="135">
        <f t="shared" si="69"/>
        <v>-0.50861518825781749</v>
      </c>
      <c r="M209" s="136" t="s">
        <v>663</v>
      </c>
      <c r="N209" s="137">
        <v>43522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65</v>
      </c>
      <c r="B210" s="110">
        <v>42586</v>
      </c>
      <c r="C210" s="110"/>
      <c r="D210" s="111" t="s">
        <v>711</v>
      </c>
      <c r="E210" s="112" t="s">
        <v>623</v>
      </c>
      <c r="F210" s="113">
        <v>400</v>
      </c>
      <c r="G210" s="113"/>
      <c r="H210" s="114">
        <v>305</v>
      </c>
      <c r="I210" s="132">
        <v>475</v>
      </c>
      <c r="J210" s="133" t="s">
        <v>712</v>
      </c>
      <c r="K210" s="134">
        <f t="shared" si="68"/>
        <v>-95</v>
      </c>
      <c r="L210" s="135">
        <f t="shared" si="69"/>
        <v>-0.23749999999999999</v>
      </c>
      <c r="M210" s="136" t="s">
        <v>663</v>
      </c>
      <c r="N210" s="137">
        <v>43606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66</v>
      </c>
      <c r="B211" s="106">
        <v>42593</v>
      </c>
      <c r="C211" s="106"/>
      <c r="D211" s="107" t="s">
        <v>713</v>
      </c>
      <c r="E211" s="108" t="s">
        <v>623</v>
      </c>
      <c r="F211" s="109">
        <v>86.5</v>
      </c>
      <c r="G211" s="108"/>
      <c r="H211" s="108">
        <v>130</v>
      </c>
      <c r="I211" s="126">
        <v>130</v>
      </c>
      <c r="J211" s="141" t="s">
        <v>714</v>
      </c>
      <c r="K211" s="128">
        <f t="shared" si="68"/>
        <v>43.5</v>
      </c>
      <c r="L211" s="129">
        <f t="shared" si="69"/>
        <v>0.50289017341040465</v>
      </c>
      <c r="M211" s="130" t="s">
        <v>599</v>
      </c>
      <c r="N211" s="131">
        <v>43091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67</v>
      </c>
      <c r="B212" s="110">
        <v>42600</v>
      </c>
      <c r="C212" s="110"/>
      <c r="D212" s="111" t="s">
        <v>381</v>
      </c>
      <c r="E212" s="112" t="s">
        <v>623</v>
      </c>
      <c r="F212" s="113">
        <v>133.5</v>
      </c>
      <c r="G212" s="113"/>
      <c r="H212" s="114">
        <v>126.5</v>
      </c>
      <c r="I212" s="132">
        <v>178</v>
      </c>
      <c r="J212" s="133" t="s">
        <v>715</v>
      </c>
      <c r="K212" s="134">
        <f t="shared" si="68"/>
        <v>-7</v>
      </c>
      <c r="L212" s="135">
        <f t="shared" si="69"/>
        <v>-5.2434456928838954E-2</v>
      </c>
      <c r="M212" s="136" t="s">
        <v>663</v>
      </c>
      <c r="N212" s="137">
        <v>42615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68</v>
      </c>
      <c r="B213" s="106">
        <v>42613</v>
      </c>
      <c r="C213" s="106"/>
      <c r="D213" s="107" t="s">
        <v>716</v>
      </c>
      <c r="E213" s="108" t="s">
        <v>623</v>
      </c>
      <c r="F213" s="109">
        <v>560</v>
      </c>
      <c r="G213" s="108"/>
      <c r="H213" s="108">
        <v>725</v>
      </c>
      <c r="I213" s="126">
        <v>725</v>
      </c>
      <c r="J213" s="127" t="s">
        <v>625</v>
      </c>
      <c r="K213" s="128">
        <f t="shared" si="68"/>
        <v>165</v>
      </c>
      <c r="L213" s="129">
        <f t="shared" si="69"/>
        <v>0.29464285714285715</v>
      </c>
      <c r="M213" s="130" t="s">
        <v>599</v>
      </c>
      <c r="N213" s="131">
        <v>42456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69</v>
      </c>
      <c r="B214" s="106">
        <v>42614</v>
      </c>
      <c r="C214" s="106"/>
      <c r="D214" s="107" t="s">
        <v>717</v>
      </c>
      <c r="E214" s="108" t="s">
        <v>623</v>
      </c>
      <c r="F214" s="109">
        <v>160.5</v>
      </c>
      <c r="G214" s="108"/>
      <c r="H214" s="108">
        <v>210</v>
      </c>
      <c r="I214" s="126">
        <v>210</v>
      </c>
      <c r="J214" s="127" t="s">
        <v>625</v>
      </c>
      <c r="K214" s="128">
        <f t="shared" si="68"/>
        <v>49.5</v>
      </c>
      <c r="L214" s="129">
        <f t="shared" si="69"/>
        <v>0.30841121495327101</v>
      </c>
      <c r="M214" s="130" t="s">
        <v>599</v>
      </c>
      <c r="N214" s="131">
        <v>42871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70</v>
      </c>
      <c r="B215" s="106">
        <v>42646</v>
      </c>
      <c r="C215" s="106"/>
      <c r="D215" s="148" t="s">
        <v>405</v>
      </c>
      <c r="E215" s="108" t="s">
        <v>623</v>
      </c>
      <c r="F215" s="109">
        <v>430</v>
      </c>
      <c r="G215" s="108"/>
      <c r="H215" s="108">
        <v>596</v>
      </c>
      <c r="I215" s="126">
        <v>575</v>
      </c>
      <c r="J215" s="127" t="s">
        <v>763</v>
      </c>
      <c r="K215" s="128">
        <v>166</v>
      </c>
      <c r="L215" s="129">
        <v>0.38604651162790699</v>
      </c>
      <c r="M215" s="130" t="s">
        <v>599</v>
      </c>
      <c r="N215" s="131">
        <v>42769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71</v>
      </c>
      <c r="B216" s="106">
        <v>42657</v>
      </c>
      <c r="C216" s="106"/>
      <c r="D216" s="107" t="s">
        <v>718</v>
      </c>
      <c r="E216" s="108" t="s">
        <v>623</v>
      </c>
      <c r="F216" s="109">
        <v>280</v>
      </c>
      <c r="G216" s="108"/>
      <c r="H216" s="108">
        <v>345</v>
      </c>
      <c r="I216" s="126">
        <v>345</v>
      </c>
      <c r="J216" s="127" t="s">
        <v>625</v>
      </c>
      <c r="K216" s="128">
        <f t="shared" ref="K216:K221" si="70">H216-F216</f>
        <v>65</v>
      </c>
      <c r="L216" s="129">
        <f>K216/F216</f>
        <v>0.23214285714285715</v>
      </c>
      <c r="M216" s="130" t="s">
        <v>599</v>
      </c>
      <c r="N216" s="131">
        <v>42814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72</v>
      </c>
      <c r="B217" s="106">
        <v>42657</v>
      </c>
      <c r="C217" s="106"/>
      <c r="D217" s="107" t="s">
        <v>719</v>
      </c>
      <c r="E217" s="108" t="s">
        <v>623</v>
      </c>
      <c r="F217" s="109">
        <v>245</v>
      </c>
      <c r="G217" s="108"/>
      <c r="H217" s="108">
        <v>325.5</v>
      </c>
      <c r="I217" s="126">
        <v>330</v>
      </c>
      <c r="J217" s="127" t="s">
        <v>720</v>
      </c>
      <c r="K217" s="128">
        <f t="shared" si="70"/>
        <v>80.5</v>
      </c>
      <c r="L217" s="129">
        <f>K217/F217</f>
        <v>0.32857142857142857</v>
      </c>
      <c r="M217" s="130" t="s">
        <v>599</v>
      </c>
      <c r="N217" s="131">
        <v>42769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73</v>
      </c>
      <c r="B218" s="106">
        <v>42660</v>
      </c>
      <c r="C218" s="106"/>
      <c r="D218" s="107" t="s">
        <v>349</v>
      </c>
      <c r="E218" s="108" t="s">
        <v>623</v>
      </c>
      <c r="F218" s="109">
        <v>125</v>
      </c>
      <c r="G218" s="108"/>
      <c r="H218" s="108">
        <v>160</v>
      </c>
      <c r="I218" s="126">
        <v>160</v>
      </c>
      <c r="J218" s="127" t="s">
        <v>682</v>
      </c>
      <c r="K218" s="128">
        <f t="shared" si="70"/>
        <v>35</v>
      </c>
      <c r="L218" s="129">
        <v>0.28000000000000003</v>
      </c>
      <c r="M218" s="130" t="s">
        <v>599</v>
      </c>
      <c r="N218" s="131">
        <v>42803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74</v>
      </c>
      <c r="B219" s="106">
        <v>42660</v>
      </c>
      <c r="C219" s="106"/>
      <c r="D219" s="107" t="s">
        <v>483</v>
      </c>
      <c r="E219" s="108" t="s">
        <v>623</v>
      </c>
      <c r="F219" s="109">
        <v>114</v>
      </c>
      <c r="G219" s="108"/>
      <c r="H219" s="108">
        <v>145</v>
      </c>
      <c r="I219" s="126">
        <v>145</v>
      </c>
      <c r="J219" s="127" t="s">
        <v>682</v>
      </c>
      <c r="K219" s="128">
        <f t="shared" si="70"/>
        <v>31</v>
      </c>
      <c r="L219" s="129">
        <f>K219/F219</f>
        <v>0.27192982456140352</v>
      </c>
      <c r="M219" s="130" t="s">
        <v>599</v>
      </c>
      <c r="N219" s="131">
        <v>42859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75</v>
      </c>
      <c r="B220" s="106">
        <v>42660</v>
      </c>
      <c r="C220" s="106"/>
      <c r="D220" s="107" t="s">
        <v>721</v>
      </c>
      <c r="E220" s="108" t="s">
        <v>623</v>
      </c>
      <c r="F220" s="109">
        <v>212</v>
      </c>
      <c r="G220" s="108"/>
      <c r="H220" s="108">
        <v>280</v>
      </c>
      <c r="I220" s="126">
        <v>276</v>
      </c>
      <c r="J220" s="127" t="s">
        <v>722</v>
      </c>
      <c r="K220" s="128">
        <f t="shared" si="70"/>
        <v>68</v>
      </c>
      <c r="L220" s="129">
        <f>K220/F220</f>
        <v>0.32075471698113206</v>
      </c>
      <c r="M220" s="130" t="s">
        <v>599</v>
      </c>
      <c r="N220" s="131">
        <v>42858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76</v>
      </c>
      <c r="B221" s="106">
        <v>42678</v>
      </c>
      <c r="C221" s="106"/>
      <c r="D221" s="107" t="s">
        <v>151</v>
      </c>
      <c r="E221" s="108" t="s">
        <v>623</v>
      </c>
      <c r="F221" s="109">
        <v>155</v>
      </c>
      <c r="G221" s="108"/>
      <c r="H221" s="108">
        <v>210</v>
      </c>
      <c r="I221" s="126">
        <v>210</v>
      </c>
      <c r="J221" s="127" t="s">
        <v>723</v>
      </c>
      <c r="K221" s="128">
        <f t="shared" si="70"/>
        <v>55</v>
      </c>
      <c r="L221" s="129">
        <f>K221/F221</f>
        <v>0.35483870967741937</v>
      </c>
      <c r="M221" s="130" t="s">
        <v>599</v>
      </c>
      <c r="N221" s="131">
        <v>42944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77</v>
      </c>
      <c r="B222" s="110">
        <v>42710</v>
      </c>
      <c r="C222" s="110"/>
      <c r="D222" s="111" t="s">
        <v>764</v>
      </c>
      <c r="E222" s="112" t="s">
        <v>623</v>
      </c>
      <c r="F222" s="113">
        <v>150.5</v>
      </c>
      <c r="G222" s="113"/>
      <c r="H222" s="114">
        <v>72.5</v>
      </c>
      <c r="I222" s="132">
        <v>174</v>
      </c>
      <c r="J222" s="133" t="s">
        <v>765</v>
      </c>
      <c r="K222" s="134">
        <v>-78</v>
      </c>
      <c r="L222" s="135">
        <v>-0.51827242524916906</v>
      </c>
      <c r="M222" s="136" t="s">
        <v>663</v>
      </c>
      <c r="N222" s="137">
        <v>43333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78</v>
      </c>
      <c r="B223" s="106">
        <v>42712</v>
      </c>
      <c r="C223" s="106"/>
      <c r="D223" s="107" t="s">
        <v>125</v>
      </c>
      <c r="E223" s="108" t="s">
        <v>623</v>
      </c>
      <c r="F223" s="109">
        <v>380</v>
      </c>
      <c r="G223" s="108"/>
      <c r="H223" s="108">
        <v>478</v>
      </c>
      <c r="I223" s="126">
        <v>468</v>
      </c>
      <c r="J223" s="127" t="s">
        <v>682</v>
      </c>
      <c r="K223" s="128">
        <f>H223-F223</f>
        <v>98</v>
      </c>
      <c r="L223" s="129">
        <f>K223/F223</f>
        <v>0.25789473684210529</v>
      </c>
      <c r="M223" s="130" t="s">
        <v>599</v>
      </c>
      <c r="N223" s="131">
        <v>43025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79</v>
      </c>
      <c r="B224" s="106">
        <v>42734</v>
      </c>
      <c r="C224" s="106"/>
      <c r="D224" s="107" t="s">
        <v>248</v>
      </c>
      <c r="E224" s="108" t="s">
        <v>623</v>
      </c>
      <c r="F224" s="109">
        <v>305</v>
      </c>
      <c r="G224" s="108"/>
      <c r="H224" s="108">
        <v>375</v>
      </c>
      <c r="I224" s="126">
        <v>375</v>
      </c>
      <c r="J224" s="127" t="s">
        <v>682</v>
      </c>
      <c r="K224" s="128">
        <f>H224-F224</f>
        <v>70</v>
      </c>
      <c r="L224" s="129">
        <f>K224/F224</f>
        <v>0.22950819672131148</v>
      </c>
      <c r="M224" s="130" t="s">
        <v>599</v>
      </c>
      <c r="N224" s="131">
        <v>42768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80</v>
      </c>
      <c r="B225" s="106">
        <v>42739</v>
      </c>
      <c r="C225" s="106"/>
      <c r="D225" s="107" t="s">
        <v>351</v>
      </c>
      <c r="E225" s="108" t="s">
        <v>623</v>
      </c>
      <c r="F225" s="109">
        <v>99.5</v>
      </c>
      <c r="G225" s="108"/>
      <c r="H225" s="108">
        <v>158</v>
      </c>
      <c r="I225" s="126">
        <v>158</v>
      </c>
      <c r="J225" s="127" t="s">
        <v>682</v>
      </c>
      <c r="K225" s="128">
        <f>H225-F225</f>
        <v>58.5</v>
      </c>
      <c r="L225" s="129">
        <f>K225/F225</f>
        <v>0.5879396984924623</v>
      </c>
      <c r="M225" s="130" t="s">
        <v>599</v>
      </c>
      <c r="N225" s="131">
        <v>42898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81</v>
      </c>
      <c r="B226" s="106">
        <v>42739</v>
      </c>
      <c r="C226" s="106"/>
      <c r="D226" s="107" t="s">
        <v>351</v>
      </c>
      <c r="E226" s="108" t="s">
        <v>623</v>
      </c>
      <c r="F226" s="109">
        <v>99.5</v>
      </c>
      <c r="G226" s="108"/>
      <c r="H226" s="108">
        <v>158</v>
      </c>
      <c r="I226" s="126">
        <v>158</v>
      </c>
      <c r="J226" s="127" t="s">
        <v>682</v>
      </c>
      <c r="K226" s="128">
        <v>58.5</v>
      </c>
      <c r="L226" s="129">
        <v>0.58793969849246197</v>
      </c>
      <c r="M226" s="130" t="s">
        <v>599</v>
      </c>
      <c r="N226" s="131">
        <v>42898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82</v>
      </c>
      <c r="B227" s="106">
        <v>42786</v>
      </c>
      <c r="C227" s="106"/>
      <c r="D227" s="107" t="s">
        <v>169</v>
      </c>
      <c r="E227" s="108" t="s">
        <v>623</v>
      </c>
      <c r="F227" s="109">
        <v>140.5</v>
      </c>
      <c r="G227" s="108"/>
      <c r="H227" s="108">
        <v>220</v>
      </c>
      <c r="I227" s="126">
        <v>220</v>
      </c>
      <c r="J227" s="127" t="s">
        <v>682</v>
      </c>
      <c r="K227" s="128">
        <f>H227-F227</f>
        <v>79.5</v>
      </c>
      <c r="L227" s="129">
        <f>K227/F227</f>
        <v>0.5658362989323843</v>
      </c>
      <c r="M227" s="130" t="s">
        <v>599</v>
      </c>
      <c r="N227" s="131">
        <v>42864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83</v>
      </c>
      <c r="B228" s="106">
        <v>42786</v>
      </c>
      <c r="C228" s="106"/>
      <c r="D228" s="107" t="s">
        <v>766</v>
      </c>
      <c r="E228" s="108" t="s">
        <v>623</v>
      </c>
      <c r="F228" s="109">
        <v>202.5</v>
      </c>
      <c r="G228" s="108"/>
      <c r="H228" s="108">
        <v>234</v>
      </c>
      <c r="I228" s="126">
        <v>234</v>
      </c>
      <c r="J228" s="127" t="s">
        <v>682</v>
      </c>
      <c r="K228" s="128">
        <v>31.5</v>
      </c>
      <c r="L228" s="129">
        <v>0.155555555555556</v>
      </c>
      <c r="M228" s="130" t="s">
        <v>599</v>
      </c>
      <c r="N228" s="131">
        <v>42836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84</v>
      </c>
      <c r="B229" s="106">
        <v>42818</v>
      </c>
      <c r="C229" s="106"/>
      <c r="D229" s="107" t="s">
        <v>557</v>
      </c>
      <c r="E229" s="108" t="s">
        <v>623</v>
      </c>
      <c r="F229" s="109">
        <v>300.5</v>
      </c>
      <c r="G229" s="108"/>
      <c r="H229" s="108">
        <v>417.5</v>
      </c>
      <c r="I229" s="126">
        <v>420</v>
      </c>
      <c r="J229" s="127" t="s">
        <v>724</v>
      </c>
      <c r="K229" s="128">
        <f>H229-F229</f>
        <v>117</v>
      </c>
      <c r="L229" s="129">
        <f>K229/F229</f>
        <v>0.38935108153078202</v>
      </c>
      <c r="M229" s="130" t="s">
        <v>599</v>
      </c>
      <c r="N229" s="131">
        <v>43070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85</v>
      </c>
      <c r="B230" s="106">
        <v>42818</v>
      </c>
      <c r="C230" s="106"/>
      <c r="D230" s="107" t="s">
        <v>762</v>
      </c>
      <c r="E230" s="108" t="s">
        <v>623</v>
      </c>
      <c r="F230" s="109">
        <v>850</v>
      </c>
      <c r="G230" s="108"/>
      <c r="H230" s="108">
        <v>1042.5</v>
      </c>
      <c r="I230" s="126">
        <v>1023</v>
      </c>
      <c r="J230" s="127" t="s">
        <v>767</v>
      </c>
      <c r="K230" s="128">
        <v>192.5</v>
      </c>
      <c r="L230" s="129">
        <v>0.22647058823529401</v>
      </c>
      <c r="M230" s="130" t="s">
        <v>599</v>
      </c>
      <c r="N230" s="131">
        <v>42830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86</v>
      </c>
      <c r="B231" s="106">
        <v>42830</v>
      </c>
      <c r="C231" s="106"/>
      <c r="D231" s="107" t="s">
        <v>501</v>
      </c>
      <c r="E231" s="108" t="s">
        <v>623</v>
      </c>
      <c r="F231" s="109">
        <v>785</v>
      </c>
      <c r="G231" s="108"/>
      <c r="H231" s="108">
        <v>930</v>
      </c>
      <c r="I231" s="126">
        <v>920</v>
      </c>
      <c r="J231" s="127" t="s">
        <v>725</v>
      </c>
      <c r="K231" s="128">
        <f>H231-F231</f>
        <v>145</v>
      </c>
      <c r="L231" s="129">
        <f>K231/F231</f>
        <v>0.18471337579617833</v>
      </c>
      <c r="M231" s="130" t="s">
        <v>599</v>
      </c>
      <c r="N231" s="131">
        <v>42976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87</v>
      </c>
      <c r="B232" s="110">
        <v>42831</v>
      </c>
      <c r="C232" s="110"/>
      <c r="D232" s="111" t="s">
        <v>768</v>
      </c>
      <c r="E232" s="112" t="s">
        <v>623</v>
      </c>
      <c r="F232" s="113">
        <v>40</v>
      </c>
      <c r="G232" s="113"/>
      <c r="H232" s="114">
        <v>13.1</v>
      </c>
      <c r="I232" s="132">
        <v>60</v>
      </c>
      <c r="J232" s="138" t="s">
        <v>769</v>
      </c>
      <c r="K232" s="134">
        <v>-26.9</v>
      </c>
      <c r="L232" s="135">
        <v>-0.67249999999999999</v>
      </c>
      <c r="M232" s="136" t="s">
        <v>663</v>
      </c>
      <c r="N232" s="137">
        <v>43138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88</v>
      </c>
      <c r="B233" s="106">
        <v>42837</v>
      </c>
      <c r="C233" s="106"/>
      <c r="D233" s="107" t="s">
        <v>88</v>
      </c>
      <c r="E233" s="108" t="s">
        <v>623</v>
      </c>
      <c r="F233" s="109">
        <v>289.5</v>
      </c>
      <c r="G233" s="108"/>
      <c r="H233" s="108">
        <v>354</v>
      </c>
      <c r="I233" s="126">
        <v>360</v>
      </c>
      <c r="J233" s="127" t="s">
        <v>726</v>
      </c>
      <c r="K233" s="128">
        <f t="shared" ref="K233:K241" si="71">H233-F233</f>
        <v>64.5</v>
      </c>
      <c r="L233" s="129">
        <f t="shared" ref="L233:L241" si="72">K233/F233</f>
        <v>0.22279792746113988</v>
      </c>
      <c r="M233" s="130" t="s">
        <v>599</v>
      </c>
      <c r="N233" s="131">
        <v>43040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89</v>
      </c>
      <c r="B234" s="106">
        <v>42845</v>
      </c>
      <c r="C234" s="106"/>
      <c r="D234" s="107" t="s">
        <v>438</v>
      </c>
      <c r="E234" s="108" t="s">
        <v>623</v>
      </c>
      <c r="F234" s="109">
        <v>700</v>
      </c>
      <c r="G234" s="108"/>
      <c r="H234" s="108">
        <v>840</v>
      </c>
      <c r="I234" s="126">
        <v>840</v>
      </c>
      <c r="J234" s="127" t="s">
        <v>727</v>
      </c>
      <c r="K234" s="128">
        <f t="shared" si="71"/>
        <v>140</v>
      </c>
      <c r="L234" s="129">
        <f t="shared" si="72"/>
        <v>0.2</v>
      </c>
      <c r="M234" s="130" t="s">
        <v>599</v>
      </c>
      <c r="N234" s="131">
        <v>42893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90</v>
      </c>
      <c r="B235" s="106">
        <v>42887</v>
      </c>
      <c r="C235" s="106"/>
      <c r="D235" s="148" t="s">
        <v>363</v>
      </c>
      <c r="E235" s="108" t="s">
        <v>623</v>
      </c>
      <c r="F235" s="109">
        <v>130</v>
      </c>
      <c r="G235" s="108"/>
      <c r="H235" s="108">
        <v>144.25</v>
      </c>
      <c r="I235" s="126">
        <v>170</v>
      </c>
      <c r="J235" s="127" t="s">
        <v>728</v>
      </c>
      <c r="K235" s="128">
        <f t="shared" si="71"/>
        <v>14.25</v>
      </c>
      <c r="L235" s="129">
        <f t="shared" si="72"/>
        <v>0.10961538461538461</v>
      </c>
      <c r="M235" s="130" t="s">
        <v>599</v>
      </c>
      <c r="N235" s="131">
        <v>43675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91</v>
      </c>
      <c r="B236" s="106">
        <v>42901</v>
      </c>
      <c r="C236" s="106"/>
      <c r="D236" s="148" t="s">
        <v>729</v>
      </c>
      <c r="E236" s="108" t="s">
        <v>623</v>
      </c>
      <c r="F236" s="109">
        <v>214.5</v>
      </c>
      <c r="G236" s="108"/>
      <c r="H236" s="108">
        <v>262</v>
      </c>
      <c r="I236" s="126">
        <v>262</v>
      </c>
      <c r="J236" s="127" t="s">
        <v>730</v>
      </c>
      <c r="K236" s="128">
        <f t="shared" si="71"/>
        <v>47.5</v>
      </c>
      <c r="L236" s="129">
        <f t="shared" si="72"/>
        <v>0.22144522144522144</v>
      </c>
      <c r="M236" s="130" t="s">
        <v>599</v>
      </c>
      <c r="N236" s="131">
        <v>42977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92</v>
      </c>
      <c r="B237" s="154">
        <v>42933</v>
      </c>
      <c r="C237" s="154"/>
      <c r="D237" s="155" t="s">
        <v>731</v>
      </c>
      <c r="E237" s="156" t="s">
        <v>623</v>
      </c>
      <c r="F237" s="157">
        <v>370</v>
      </c>
      <c r="G237" s="156"/>
      <c r="H237" s="156">
        <v>447.5</v>
      </c>
      <c r="I237" s="178">
        <v>450</v>
      </c>
      <c r="J237" s="231" t="s">
        <v>682</v>
      </c>
      <c r="K237" s="128">
        <f t="shared" si="71"/>
        <v>77.5</v>
      </c>
      <c r="L237" s="180">
        <f t="shared" si="72"/>
        <v>0.20945945945945946</v>
      </c>
      <c r="M237" s="181" t="s">
        <v>599</v>
      </c>
      <c r="N237" s="182">
        <v>43035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93</v>
      </c>
      <c r="B238" s="154">
        <v>42943</v>
      </c>
      <c r="C238" s="154"/>
      <c r="D238" s="155" t="s">
        <v>167</v>
      </c>
      <c r="E238" s="156" t="s">
        <v>623</v>
      </c>
      <c r="F238" s="157">
        <v>657.5</v>
      </c>
      <c r="G238" s="156"/>
      <c r="H238" s="156">
        <v>825</v>
      </c>
      <c r="I238" s="178">
        <v>820</v>
      </c>
      <c r="J238" s="231" t="s">
        <v>682</v>
      </c>
      <c r="K238" s="128">
        <f t="shared" si="71"/>
        <v>167.5</v>
      </c>
      <c r="L238" s="180">
        <f t="shared" si="72"/>
        <v>0.25475285171102663</v>
      </c>
      <c r="M238" s="181" t="s">
        <v>599</v>
      </c>
      <c r="N238" s="182">
        <v>43090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94</v>
      </c>
      <c r="B239" s="106">
        <v>42964</v>
      </c>
      <c r="C239" s="106"/>
      <c r="D239" s="107" t="s">
        <v>368</v>
      </c>
      <c r="E239" s="108" t="s">
        <v>623</v>
      </c>
      <c r="F239" s="109">
        <v>605</v>
      </c>
      <c r="G239" s="108"/>
      <c r="H239" s="108">
        <v>750</v>
      </c>
      <c r="I239" s="126">
        <v>750</v>
      </c>
      <c r="J239" s="127" t="s">
        <v>725</v>
      </c>
      <c r="K239" s="128">
        <f t="shared" si="71"/>
        <v>145</v>
      </c>
      <c r="L239" s="129">
        <f t="shared" si="72"/>
        <v>0.23966942148760331</v>
      </c>
      <c r="M239" s="130" t="s">
        <v>599</v>
      </c>
      <c r="N239" s="131">
        <v>43027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66">
        <v>95</v>
      </c>
      <c r="B240" s="149">
        <v>42979</v>
      </c>
      <c r="C240" s="149"/>
      <c r="D240" s="150" t="s">
        <v>509</v>
      </c>
      <c r="E240" s="151" t="s">
        <v>623</v>
      </c>
      <c r="F240" s="152">
        <v>255</v>
      </c>
      <c r="G240" s="153"/>
      <c r="H240" s="153">
        <v>217.25</v>
      </c>
      <c r="I240" s="153">
        <v>320</v>
      </c>
      <c r="J240" s="175" t="s">
        <v>732</v>
      </c>
      <c r="K240" s="134">
        <f t="shared" si="71"/>
        <v>-37.75</v>
      </c>
      <c r="L240" s="176">
        <f t="shared" si="72"/>
        <v>-0.14803921568627451</v>
      </c>
      <c r="M240" s="136" t="s">
        <v>663</v>
      </c>
      <c r="N240" s="177">
        <v>43661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96</v>
      </c>
      <c r="B241" s="106">
        <v>42997</v>
      </c>
      <c r="C241" s="106"/>
      <c r="D241" s="107" t="s">
        <v>733</v>
      </c>
      <c r="E241" s="108" t="s">
        <v>623</v>
      </c>
      <c r="F241" s="109">
        <v>215</v>
      </c>
      <c r="G241" s="108"/>
      <c r="H241" s="108">
        <v>258</v>
      </c>
      <c r="I241" s="126">
        <v>258</v>
      </c>
      <c r="J241" s="127" t="s">
        <v>682</v>
      </c>
      <c r="K241" s="128">
        <f t="shared" si="71"/>
        <v>43</v>
      </c>
      <c r="L241" s="129">
        <f t="shared" si="72"/>
        <v>0.2</v>
      </c>
      <c r="M241" s="130" t="s">
        <v>599</v>
      </c>
      <c r="N241" s="131">
        <v>43040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97</v>
      </c>
      <c r="B242" s="106">
        <v>42997</v>
      </c>
      <c r="C242" s="106"/>
      <c r="D242" s="107" t="s">
        <v>733</v>
      </c>
      <c r="E242" s="108" t="s">
        <v>623</v>
      </c>
      <c r="F242" s="109">
        <v>215</v>
      </c>
      <c r="G242" s="108"/>
      <c r="H242" s="108">
        <v>258</v>
      </c>
      <c r="I242" s="126">
        <v>258</v>
      </c>
      <c r="J242" s="231" t="s">
        <v>682</v>
      </c>
      <c r="K242" s="128">
        <v>43</v>
      </c>
      <c r="L242" s="129">
        <v>0.2</v>
      </c>
      <c r="M242" s="130" t="s">
        <v>599</v>
      </c>
      <c r="N242" s="131">
        <v>43040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6">
        <v>98</v>
      </c>
      <c r="B243" s="207">
        <v>42998</v>
      </c>
      <c r="C243" s="207"/>
      <c r="D243" s="375" t="s">
        <v>2979</v>
      </c>
      <c r="E243" s="208" t="s">
        <v>623</v>
      </c>
      <c r="F243" s="209">
        <v>75</v>
      </c>
      <c r="G243" s="208"/>
      <c r="H243" s="208">
        <v>90</v>
      </c>
      <c r="I243" s="232">
        <v>90</v>
      </c>
      <c r="J243" s="127" t="s">
        <v>734</v>
      </c>
      <c r="K243" s="128">
        <f t="shared" ref="K243:K248" si="73">H243-F243</f>
        <v>15</v>
      </c>
      <c r="L243" s="129">
        <f t="shared" ref="L243:L248" si="74">K243/F243</f>
        <v>0.2</v>
      </c>
      <c r="M243" s="130" t="s">
        <v>599</v>
      </c>
      <c r="N243" s="131">
        <v>43019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5">
        <v>99</v>
      </c>
      <c r="B244" s="154">
        <v>43011</v>
      </c>
      <c r="C244" s="154"/>
      <c r="D244" s="155" t="s">
        <v>735</v>
      </c>
      <c r="E244" s="156" t="s">
        <v>623</v>
      </c>
      <c r="F244" s="157">
        <v>315</v>
      </c>
      <c r="G244" s="156"/>
      <c r="H244" s="156">
        <v>392</v>
      </c>
      <c r="I244" s="178">
        <v>384</v>
      </c>
      <c r="J244" s="231" t="s">
        <v>736</v>
      </c>
      <c r="K244" s="128">
        <f t="shared" si="73"/>
        <v>77</v>
      </c>
      <c r="L244" s="180">
        <f t="shared" si="74"/>
        <v>0.24444444444444444</v>
      </c>
      <c r="M244" s="181" t="s">
        <v>599</v>
      </c>
      <c r="N244" s="182">
        <v>43017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5">
        <v>100</v>
      </c>
      <c r="B245" s="154">
        <v>43013</v>
      </c>
      <c r="C245" s="154"/>
      <c r="D245" s="155" t="s">
        <v>737</v>
      </c>
      <c r="E245" s="156" t="s">
        <v>623</v>
      </c>
      <c r="F245" s="157">
        <v>145</v>
      </c>
      <c r="G245" s="156"/>
      <c r="H245" s="156">
        <v>179</v>
      </c>
      <c r="I245" s="178">
        <v>180</v>
      </c>
      <c r="J245" s="231" t="s">
        <v>613</v>
      </c>
      <c r="K245" s="128">
        <f t="shared" si="73"/>
        <v>34</v>
      </c>
      <c r="L245" s="180">
        <f t="shared" si="74"/>
        <v>0.23448275862068965</v>
      </c>
      <c r="M245" s="181" t="s">
        <v>599</v>
      </c>
      <c r="N245" s="182">
        <v>43025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5">
        <v>101</v>
      </c>
      <c r="B246" s="154">
        <v>43014</v>
      </c>
      <c r="C246" s="154"/>
      <c r="D246" s="155" t="s">
        <v>339</v>
      </c>
      <c r="E246" s="156" t="s">
        <v>623</v>
      </c>
      <c r="F246" s="157">
        <v>256</v>
      </c>
      <c r="G246" s="156"/>
      <c r="H246" s="156">
        <v>323</v>
      </c>
      <c r="I246" s="178">
        <v>320</v>
      </c>
      <c r="J246" s="231" t="s">
        <v>682</v>
      </c>
      <c r="K246" s="128">
        <f t="shared" si="73"/>
        <v>67</v>
      </c>
      <c r="L246" s="180">
        <f t="shared" si="74"/>
        <v>0.26171875</v>
      </c>
      <c r="M246" s="181" t="s">
        <v>599</v>
      </c>
      <c r="N246" s="182">
        <v>43067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5">
        <v>102</v>
      </c>
      <c r="B247" s="154">
        <v>43017</v>
      </c>
      <c r="C247" s="154"/>
      <c r="D247" s="155" t="s">
        <v>360</v>
      </c>
      <c r="E247" s="156" t="s">
        <v>623</v>
      </c>
      <c r="F247" s="157">
        <v>137.5</v>
      </c>
      <c r="G247" s="156"/>
      <c r="H247" s="156">
        <v>184</v>
      </c>
      <c r="I247" s="178">
        <v>183</v>
      </c>
      <c r="J247" s="179" t="s">
        <v>738</v>
      </c>
      <c r="K247" s="128">
        <f t="shared" si="73"/>
        <v>46.5</v>
      </c>
      <c r="L247" s="180">
        <f t="shared" si="74"/>
        <v>0.33818181818181819</v>
      </c>
      <c r="M247" s="181" t="s">
        <v>599</v>
      </c>
      <c r="N247" s="182">
        <v>43108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5">
        <v>103</v>
      </c>
      <c r="B248" s="154">
        <v>43018</v>
      </c>
      <c r="C248" s="154"/>
      <c r="D248" s="155" t="s">
        <v>739</v>
      </c>
      <c r="E248" s="156" t="s">
        <v>623</v>
      </c>
      <c r="F248" s="157">
        <v>125.5</v>
      </c>
      <c r="G248" s="156"/>
      <c r="H248" s="156">
        <v>158</v>
      </c>
      <c r="I248" s="178">
        <v>155</v>
      </c>
      <c r="J248" s="179" t="s">
        <v>740</v>
      </c>
      <c r="K248" s="128">
        <f t="shared" si="73"/>
        <v>32.5</v>
      </c>
      <c r="L248" s="180">
        <f t="shared" si="74"/>
        <v>0.25896414342629481</v>
      </c>
      <c r="M248" s="181" t="s">
        <v>599</v>
      </c>
      <c r="N248" s="182">
        <v>43067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5">
        <v>104</v>
      </c>
      <c r="B249" s="154">
        <v>43018</v>
      </c>
      <c r="C249" s="154"/>
      <c r="D249" s="155" t="s">
        <v>770</v>
      </c>
      <c r="E249" s="156" t="s">
        <v>623</v>
      </c>
      <c r="F249" s="157">
        <v>895</v>
      </c>
      <c r="G249" s="156"/>
      <c r="H249" s="156">
        <v>1122.5</v>
      </c>
      <c r="I249" s="178">
        <v>1078</v>
      </c>
      <c r="J249" s="179" t="s">
        <v>771</v>
      </c>
      <c r="K249" s="128">
        <v>227.5</v>
      </c>
      <c r="L249" s="180">
        <v>0.25418994413407803</v>
      </c>
      <c r="M249" s="181" t="s">
        <v>599</v>
      </c>
      <c r="N249" s="182">
        <v>43117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5">
        <v>105</v>
      </c>
      <c r="B250" s="154">
        <v>43020</v>
      </c>
      <c r="C250" s="154"/>
      <c r="D250" s="155" t="s">
        <v>347</v>
      </c>
      <c r="E250" s="156" t="s">
        <v>623</v>
      </c>
      <c r="F250" s="157">
        <v>525</v>
      </c>
      <c r="G250" s="156"/>
      <c r="H250" s="156">
        <v>629</v>
      </c>
      <c r="I250" s="178">
        <v>629</v>
      </c>
      <c r="J250" s="231" t="s">
        <v>682</v>
      </c>
      <c r="K250" s="128">
        <v>104</v>
      </c>
      <c r="L250" s="180">
        <v>0.19809523809523799</v>
      </c>
      <c r="M250" s="181" t="s">
        <v>599</v>
      </c>
      <c r="N250" s="182">
        <v>43119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5">
        <v>106</v>
      </c>
      <c r="B251" s="154">
        <v>43046</v>
      </c>
      <c r="C251" s="154"/>
      <c r="D251" s="155" t="s">
        <v>393</v>
      </c>
      <c r="E251" s="156" t="s">
        <v>623</v>
      </c>
      <c r="F251" s="157">
        <v>740</v>
      </c>
      <c r="G251" s="156"/>
      <c r="H251" s="156">
        <v>892.5</v>
      </c>
      <c r="I251" s="178">
        <v>900</v>
      </c>
      <c r="J251" s="179" t="s">
        <v>741</v>
      </c>
      <c r="K251" s="128">
        <f>H251-F251</f>
        <v>152.5</v>
      </c>
      <c r="L251" s="180">
        <f>K251/F251</f>
        <v>0.20608108108108109</v>
      </c>
      <c r="M251" s="181" t="s">
        <v>599</v>
      </c>
      <c r="N251" s="182">
        <v>43052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107</v>
      </c>
      <c r="B252" s="106">
        <v>43073</v>
      </c>
      <c r="C252" s="106"/>
      <c r="D252" s="107" t="s">
        <v>742</v>
      </c>
      <c r="E252" s="108" t="s">
        <v>623</v>
      </c>
      <c r="F252" s="109">
        <v>118.5</v>
      </c>
      <c r="G252" s="108"/>
      <c r="H252" s="108">
        <v>143.5</v>
      </c>
      <c r="I252" s="126">
        <v>145</v>
      </c>
      <c r="J252" s="141" t="s">
        <v>743</v>
      </c>
      <c r="K252" s="128">
        <f>H252-F252</f>
        <v>25</v>
      </c>
      <c r="L252" s="129">
        <f>K252/F252</f>
        <v>0.2109704641350211</v>
      </c>
      <c r="M252" s="130" t="s">
        <v>599</v>
      </c>
      <c r="N252" s="131">
        <v>43097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4">
        <v>108</v>
      </c>
      <c r="B253" s="110">
        <v>43090</v>
      </c>
      <c r="C253" s="110"/>
      <c r="D253" s="158" t="s">
        <v>443</v>
      </c>
      <c r="E253" s="112" t="s">
        <v>623</v>
      </c>
      <c r="F253" s="113">
        <v>715</v>
      </c>
      <c r="G253" s="113"/>
      <c r="H253" s="114">
        <v>500</v>
      </c>
      <c r="I253" s="132">
        <v>872</v>
      </c>
      <c r="J253" s="138" t="s">
        <v>744</v>
      </c>
      <c r="K253" s="134">
        <f>H253-F253</f>
        <v>-215</v>
      </c>
      <c r="L253" s="135">
        <f>K253/F253</f>
        <v>-0.30069930069930068</v>
      </c>
      <c r="M253" s="136" t="s">
        <v>663</v>
      </c>
      <c r="N253" s="137">
        <v>43670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3">
        <v>109</v>
      </c>
      <c r="B254" s="106">
        <v>43098</v>
      </c>
      <c r="C254" s="106"/>
      <c r="D254" s="107" t="s">
        <v>735</v>
      </c>
      <c r="E254" s="108" t="s">
        <v>623</v>
      </c>
      <c r="F254" s="109">
        <v>435</v>
      </c>
      <c r="G254" s="108"/>
      <c r="H254" s="108">
        <v>542.5</v>
      </c>
      <c r="I254" s="126">
        <v>539</v>
      </c>
      <c r="J254" s="141" t="s">
        <v>682</v>
      </c>
      <c r="K254" s="128">
        <v>107.5</v>
      </c>
      <c r="L254" s="129">
        <v>0.247126436781609</v>
      </c>
      <c r="M254" s="130" t="s">
        <v>599</v>
      </c>
      <c r="N254" s="131">
        <v>43206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110</v>
      </c>
      <c r="B255" s="106">
        <v>43098</v>
      </c>
      <c r="C255" s="106"/>
      <c r="D255" s="107" t="s">
        <v>571</v>
      </c>
      <c r="E255" s="108" t="s">
        <v>623</v>
      </c>
      <c r="F255" s="109">
        <v>885</v>
      </c>
      <c r="G255" s="108"/>
      <c r="H255" s="108">
        <v>1090</v>
      </c>
      <c r="I255" s="126">
        <v>1084</v>
      </c>
      <c r="J255" s="141" t="s">
        <v>682</v>
      </c>
      <c r="K255" s="128">
        <v>205</v>
      </c>
      <c r="L255" s="129">
        <v>0.23163841807909599</v>
      </c>
      <c r="M255" s="130" t="s">
        <v>599</v>
      </c>
      <c r="N255" s="131">
        <v>43213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67">
        <v>111</v>
      </c>
      <c r="B256" s="348">
        <v>43192</v>
      </c>
      <c r="C256" s="348"/>
      <c r="D256" s="116" t="s">
        <v>752</v>
      </c>
      <c r="E256" s="351" t="s">
        <v>623</v>
      </c>
      <c r="F256" s="354">
        <v>478.5</v>
      </c>
      <c r="G256" s="351"/>
      <c r="H256" s="351">
        <v>442</v>
      </c>
      <c r="I256" s="357">
        <v>613</v>
      </c>
      <c r="J256" s="384" t="s">
        <v>3403</v>
      </c>
      <c r="K256" s="134">
        <f>H256-F256</f>
        <v>-36.5</v>
      </c>
      <c r="L256" s="135">
        <f>K256/F256</f>
        <v>-7.6280041797283177E-2</v>
      </c>
      <c r="M256" s="136" t="s">
        <v>663</v>
      </c>
      <c r="N256" s="137">
        <v>43762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4">
        <v>112</v>
      </c>
      <c r="B257" s="110">
        <v>43194</v>
      </c>
      <c r="C257" s="110"/>
      <c r="D257" s="374" t="s">
        <v>2978</v>
      </c>
      <c r="E257" s="112" t="s">
        <v>623</v>
      </c>
      <c r="F257" s="113">
        <f>141.5-7.3</f>
        <v>134.19999999999999</v>
      </c>
      <c r="G257" s="113"/>
      <c r="H257" s="114">
        <v>77</v>
      </c>
      <c r="I257" s="132">
        <v>180</v>
      </c>
      <c r="J257" s="384" t="s">
        <v>3402</v>
      </c>
      <c r="K257" s="134">
        <f>H257-F257</f>
        <v>-57.199999999999989</v>
      </c>
      <c r="L257" s="135">
        <f>K257/F257</f>
        <v>-0.42622950819672129</v>
      </c>
      <c r="M257" s="136" t="s">
        <v>663</v>
      </c>
      <c r="N257" s="137">
        <v>43522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113</v>
      </c>
      <c r="B258" s="110">
        <v>43209</v>
      </c>
      <c r="C258" s="110"/>
      <c r="D258" s="111" t="s">
        <v>745</v>
      </c>
      <c r="E258" s="112" t="s">
        <v>623</v>
      </c>
      <c r="F258" s="113">
        <v>430</v>
      </c>
      <c r="G258" s="113"/>
      <c r="H258" s="114">
        <v>220</v>
      </c>
      <c r="I258" s="132">
        <v>537</v>
      </c>
      <c r="J258" s="138" t="s">
        <v>746</v>
      </c>
      <c r="K258" s="134">
        <f>H258-F258</f>
        <v>-210</v>
      </c>
      <c r="L258" s="135">
        <f>K258/F258</f>
        <v>-0.48837209302325579</v>
      </c>
      <c r="M258" s="136" t="s">
        <v>663</v>
      </c>
      <c r="N258" s="137">
        <v>43252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68">
        <v>114</v>
      </c>
      <c r="B259" s="159">
        <v>43220</v>
      </c>
      <c r="C259" s="159"/>
      <c r="D259" s="160" t="s">
        <v>394</v>
      </c>
      <c r="E259" s="161" t="s">
        <v>623</v>
      </c>
      <c r="F259" s="163">
        <v>153.5</v>
      </c>
      <c r="G259" s="163"/>
      <c r="H259" s="163">
        <v>196</v>
      </c>
      <c r="I259" s="163">
        <v>196</v>
      </c>
      <c r="J259" s="359" t="s">
        <v>3494</v>
      </c>
      <c r="K259" s="183">
        <f>H259-F259</f>
        <v>42.5</v>
      </c>
      <c r="L259" s="184">
        <f>K259/F259</f>
        <v>0.27687296416938112</v>
      </c>
      <c r="M259" s="162" t="s">
        <v>599</v>
      </c>
      <c r="N259" s="185">
        <v>43605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4">
        <v>115</v>
      </c>
      <c r="B260" s="110">
        <v>43306</v>
      </c>
      <c r="C260" s="110"/>
      <c r="D260" s="111" t="s">
        <v>768</v>
      </c>
      <c r="E260" s="112" t="s">
        <v>623</v>
      </c>
      <c r="F260" s="113">
        <v>27.5</v>
      </c>
      <c r="G260" s="113"/>
      <c r="H260" s="114">
        <v>13.1</v>
      </c>
      <c r="I260" s="132">
        <v>60</v>
      </c>
      <c r="J260" s="138" t="s">
        <v>772</v>
      </c>
      <c r="K260" s="134">
        <v>-14.4</v>
      </c>
      <c r="L260" s="135">
        <v>-0.52363636363636401</v>
      </c>
      <c r="M260" s="136" t="s">
        <v>663</v>
      </c>
      <c r="N260" s="137">
        <v>43138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67">
        <v>116</v>
      </c>
      <c r="B261" s="348">
        <v>43318</v>
      </c>
      <c r="C261" s="348"/>
      <c r="D261" s="116" t="s">
        <v>747</v>
      </c>
      <c r="E261" s="351" t="s">
        <v>623</v>
      </c>
      <c r="F261" s="351">
        <v>148.5</v>
      </c>
      <c r="G261" s="351"/>
      <c r="H261" s="351">
        <v>102</v>
      </c>
      <c r="I261" s="357">
        <v>182</v>
      </c>
      <c r="J261" s="138" t="s">
        <v>3493</v>
      </c>
      <c r="K261" s="134">
        <f>H261-F261</f>
        <v>-46.5</v>
      </c>
      <c r="L261" s="135">
        <f>K261/F261</f>
        <v>-0.31313131313131315</v>
      </c>
      <c r="M261" s="136" t="s">
        <v>663</v>
      </c>
      <c r="N261" s="137">
        <v>43661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3">
        <v>117</v>
      </c>
      <c r="B262" s="106">
        <v>43335</v>
      </c>
      <c r="C262" s="106"/>
      <c r="D262" s="107" t="s">
        <v>773</v>
      </c>
      <c r="E262" s="108" t="s">
        <v>623</v>
      </c>
      <c r="F262" s="156">
        <v>285</v>
      </c>
      <c r="G262" s="108"/>
      <c r="H262" s="108">
        <v>355</v>
      </c>
      <c r="I262" s="126">
        <v>364</v>
      </c>
      <c r="J262" s="141" t="s">
        <v>774</v>
      </c>
      <c r="K262" s="128">
        <v>70</v>
      </c>
      <c r="L262" s="129">
        <v>0.24561403508771901</v>
      </c>
      <c r="M262" s="130" t="s">
        <v>599</v>
      </c>
      <c r="N262" s="131">
        <v>43455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3">
        <v>118</v>
      </c>
      <c r="B263" s="106">
        <v>43341</v>
      </c>
      <c r="C263" s="106"/>
      <c r="D263" s="107" t="s">
        <v>384</v>
      </c>
      <c r="E263" s="108" t="s">
        <v>623</v>
      </c>
      <c r="F263" s="156">
        <v>525</v>
      </c>
      <c r="G263" s="108"/>
      <c r="H263" s="108">
        <v>585</v>
      </c>
      <c r="I263" s="126">
        <v>635</v>
      </c>
      <c r="J263" s="141" t="s">
        <v>748</v>
      </c>
      <c r="K263" s="128">
        <f t="shared" ref="K263:K275" si="75">H263-F263</f>
        <v>60</v>
      </c>
      <c r="L263" s="129">
        <f t="shared" ref="L263:L275" si="76">K263/F263</f>
        <v>0.11428571428571428</v>
      </c>
      <c r="M263" s="130" t="s">
        <v>599</v>
      </c>
      <c r="N263" s="131">
        <v>43662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3">
        <v>119</v>
      </c>
      <c r="B264" s="106">
        <v>43395</v>
      </c>
      <c r="C264" s="106"/>
      <c r="D264" s="107" t="s">
        <v>368</v>
      </c>
      <c r="E264" s="108" t="s">
        <v>623</v>
      </c>
      <c r="F264" s="156">
        <v>475</v>
      </c>
      <c r="G264" s="108"/>
      <c r="H264" s="108">
        <v>574</v>
      </c>
      <c r="I264" s="126">
        <v>570</v>
      </c>
      <c r="J264" s="141" t="s">
        <v>682</v>
      </c>
      <c r="K264" s="128">
        <f t="shared" si="75"/>
        <v>99</v>
      </c>
      <c r="L264" s="129">
        <f t="shared" si="76"/>
        <v>0.20842105263157895</v>
      </c>
      <c r="M264" s="130" t="s">
        <v>599</v>
      </c>
      <c r="N264" s="131">
        <v>43403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5">
        <v>120</v>
      </c>
      <c r="B265" s="154">
        <v>43397</v>
      </c>
      <c r="C265" s="154"/>
      <c r="D265" s="413" t="s">
        <v>391</v>
      </c>
      <c r="E265" s="156" t="s">
        <v>623</v>
      </c>
      <c r="F265" s="156">
        <v>707.5</v>
      </c>
      <c r="G265" s="156"/>
      <c r="H265" s="156">
        <v>872</v>
      </c>
      <c r="I265" s="178">
        <v>872</v>
      </c>
      <c r="J265" s="179" t="s">
        <v>682</v>
      </c>
      <c r="K265" s="128">
        <f t="shared" si="75"/>
        <v>164.5</v>
      </c>
      <c r="L265" s="180">
        <f t="shared" si="76"/>
        <v>0.23250883392226149</v>
      </c>
      <c r="M265" s="181" t="s">
        <v>599</v>
      </c>
      <c r="N265" s="182">
        <v>43482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5">
        <v>121</v>
      </c>
      <c r="B266" s="154">
        <v>43398</v>
      </c>
      <c r="C266" s="154"/>
      <c r="D266" s="413" t="s">
        <v>348</v>
      </c>
      <c r="E266" s="156" t="s">
        <v>623</v>
      </c>
      <c r="F266" s="156">
        <v>162</v>
      </c>
      <c r="G266" s="156"/>
      <c r="H266" s="156">
        <v>204</v>
      </c>
      <c r="I266" s="178">
        <v>209</v>
      </c>
      <c r="J266" s="179" t="s">
        <v>3492</v>
      </c>
      <c r="K266" s="128">
        <f t="shared" si="75"/>
        <v>42</v>
      </c>
      <c r="L266" s="180">
        <f t="shared" si="76"/>
        <v>0.25925925925925924</v>
      </c>
      <c r="M266" s="181" t="s">
        <v>599</v>
      </c>
      <c r="N266" s="182">
        <v>43539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6">
        <v>122</v>
      </c>
      <c r="B267" s="207">
        <v>43399</v>
      </c>
      <c r="C267" s="207"/>
      <c r="D267" s="155" t="s">
        <v>495</v>
      </c>
      <c r="E267" s="208" t="s">
        <v>623</v>
      </c>
      <c r="F267" s="208">
        <v>240</v>
      </c>
      <c r="G267" s="208"/>
      <c r="H267" s="208">
        <v>297</v>
      </c>
      <c r="I267" s="232">
        <v>297</v>
      </c>
      <c r="J267" s="179" t="s">
        <v>682</v>
      </c>
      <c r="K267" s="233">
        <f t="shared" si="75"/>
        <v>57</v>
      </c>
      <c r="L267" s="234">
        <f t="shared" si="76"/>
        <v>0.23749999999999999</v>
      </c>
      <c r="M267" s="235" t="s">
        <v>599</v>
      </c>
      <c r="N267" s="236">
        <v>43417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3">
        <v>123</v>
      </c>
      <c r="B268" s="106">
        <v>43439</v>
      </c>
      <c r="C268" s="106"/>
      <c r="D268" s="148" t="s">
        <v>749</v>
      </c>
      <c r="E268" s="108" t="s">
        <v>623</v>
      </c>
      <c r="F268" s="108">
        <v>202.5</v>
      </c>
      <c r="G268" s="108"/>
      <c r="H268" s="108">
        <v>255</v>
      </c>
      <c r="I268" s="126">
        <v>252</v>
      </c>
      <c r="J268" s="141" t="s">
        <v>682</v>
      </c>
      <c r="K268" s="128">
        <f t="shared" si="75"/>
        <v>52.5</v>
      </c>
      <c r="L268" s="129">
        <f t="shared" si="76"/>
        <v>0.25925925925925924</v>
      </c>
      <c r="M268" s="130" t="s">
        <v>599</v>
      </c>
      <c r="N268" s="131">
        <v>43542</v>
      </c>
      <c r="O268" s="57"/>
      <c r="P268" s="16"/>
      <c r="Q268" s="16"/>
      <c r="R268" s="94" t="s">
        <v>751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6">
        <v>124</v>
      </c>
      <c r="B269" s="207">
        <v>43465</v>
      </c>
      <c r="C269" s="106"/>
      <c r="D269" s="413" t="s">
        <v>423</v>
      </c>
      <c r="E269" s="208" t="s">
        <v>623</v>
      </c>
      <c r="F269" s="208">
        <v>710</v>
      </c>
      <c r="G269" s="208"/>
      <c r="H269" s="208">
        <v>866</v>
      </c>
      <c r="I269" s="232">
        <v>866</v>
      </c>
      <c r="J269" s="179" t="s">
        <v>682</v>
      </c>
      <c r="K269" s="128">
        <f t="shared" si="75"/>
        <v>156</v>
      </c>
      <c r="L269" s="129">
        <f t="shared" si="76"/>
        <v>0.21971830985915494</v>
      </c>
      <c r="M269" s="130" t="s">
        <v>599</v>
      </c>
      <c r="N269" s="362">
        <v>43553</v>
      </c>
      <c r="O269" s="57"/>
      <c r="P269" s="16"/>
      <c r="Q269" s="16"/>
      <c r="R269" s="17" t="s">
        <v>751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6">
        <v>125</v>
      </c>
      <c r="B270" s="207">
        <v>43522</v>
      </c>
      <c r="C270" s="207"/>
      <c r="D270" s="413" t="s">
        <v>141</v>
      </c>
      <c r="E270" s="208" t="s">
        <v>623</v>
      </c>
      <c r="F270" s="208">
        <v>337.25</v>
      </c>
      <c r="G270" s="208"/>
      <c r="H270" s="208">
        <v>398.5</v>
      </c>
      <c r="I270" s="232">
        <v>411</v>
      </c>
      <c r="J270" s="141" t="s">
        <v>3491</v>
      </c>
      <c r="K270" s="128">
        <f t="shared" si="75"/>
        <v>61.25</v>
      </c>
      <c r="L270" s="129">
        <f t="shared" si="76"/>
        <v>0.1816160118606375</v>
      </c>
      <c r="M270" s="130" t="s">
        <v>599</v>
      </c>
      <c r="N270" s="362">
        <v>43760</v>
      </c>
      <c r="O270" s="57"/>
      <c r="P270" s="16"/>
      <c r="Q270" s="16"/>
      <c r="R270" s="94" t="s">
        <v>751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69">
        <v>126</v>
      </c>
      <c r="B271" s="164">
        <v>43559</v>
      </c>
      <c r="C271" s="164"/>
      <c r="D271" s="165" t="s">
        <v>410</v>
      </c>
      <c r="E271" s="166" t="s">
        <v>623</v>
      </c>
      <c r="F271" s="166">
        <v>130</v>
      </c>
      <c r="G271" s="166"/>
      <c r="H271" s="166">
        <v>65</v>
      </c>
      <c r="I271" s="186">
        <v>158</v>
      </c>
      <c r="J271" s="138" t="s">
        <v>750</v>
      </c>
      <c r="K271" s="134">
        <f t="shared" si="75"/>
        <v>-65</v>
      </c>
      <c r="L271" s="135">
        <f t="shared" si="76"/>
        <v>-0.5</v>
      </c>
      <c r="M271" s="136" t="s">
        <v>663</v>
      </c>
      <c r="N271" s="137">
        <v>43726</v>
      </c>
      <c r="O271" s="57"/>
      <c r="P271" s="16"/>
      <c r="Q271" s="16"/>
      <c r="R271" s="17" t="s">
        <v>753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0">
        <v>127</v>
      </c>
      <c r="B272" s="187">
        <v>43017</v>
      </c>
      <c r="C272" s="187"/>
      <c r="D272" s="188" t="s">
        <v>169</v>
      </c>
      <c r="E272" s="189" t="s">
        <v>623</v>
      </c>
      <c r="F272" s="190">
        <v>141.5</v>
      </c>
      <c r="G272" s="191"/>
      <c r="H272" s="191">
        <v>183.5</v>
      </c>
      <c r="I272" s="191">
        <v>210</v>
      </c>
      <c r="J272" s="218" t="s">
        <v>3440</v>
      </c>
      <c r="K272" s="219">
        <f t="shared" si="75"/>
        <v>42</v>
      </c>
      <c r="L272" s="220">
        <f t="shared" si="76"/>
        <v>0.29681978798586572</v>
      </c>
      <c r="M272" s="190" t="s">
        <v>599</v>
      </c>
      <c r="N272" s="221">
        <v>43042</v>
      </c>
      <c r="O272" s="57"/>
      <c r="P272" s="16"/>
      <c r="Q272" s="16"/>
      <c r="R272" s="94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69">
        <v>128</v>
      </c>
      <c r="B273" s="164">
        <v>43074</v>
      </c>
      <c r="C273" s="164"/>
      <c r="D273" s="165" t="s">
        <v>303</v>
      </c>
      <c r="E273" s="166" t="s">
        <v>623</v>
      </c>
      <c r="F273" s="167">
        <v>172</v>
      </c>
      <c r="G273" s="166"/>
      <c r="H273" s="166">
        <v>155.25</v>
      </c>
      <c r="I273" s="186">
        <v>230</v>
      </c>
      <c r="J273" s="384" t="s">
        <v>3400</v>
      </c>
      <c r="K273" s="134">
        <f t="shared" ref="K273" si="77">H273-F273</f>
        <v>-16.75</v>
      </c>
      <c r="L273" s="135">
        <f t="shared" ref="L273" si="78">K273/F273</f>
        <v>-9.7383720930232565E-2</v>
      </c>
      <c r="M273" s="136" t="s">
        <v>663</v>
      </c>
      <c r="N273" s="137">
        <v>43787</v>
      </c>
      <c r="O273" s="57"/>
      <c r="P273" s="16"/>
      <c r="Q273" s="16"/>
      <c r="R273" s="17" t="s">
        <v>753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70">
        <v>129</v>
      </c>
      <c r="B274" s="187">
        <v>43398</v>
      </c>
      <c r="C274" s="187"/>
      <c r="D274" s="188" t="s">
        <v>104</v>
      </c>
      <c r="E274" s="189" t="s">
        <v>623</v>
      </c>
      <c r="F274" s="191">
        <v>698.5</v>
      </c>
      <c r="G274" s="191"/>
      <c r="H274" s="191">
        <v>850</v>
      </c>
      <c r="I274" s="191">
        <v>890</v>
      </c>
      <c r="J274" s="222" t="s">
        <v>3488</v>
      </c>
      <c r="K274" s="219">
        <f t="shared" si="75"/>
        <v>151.5</v>
      </c>
      <c r="L274" s="220">
        <f t="shared" si="76"/>
        <v>0.21689334287759485</v>
      </c>
      <c r="M274" s="190" t="s">
        <v>599</v>
      </c>
      <c r="N274" s="221">
        <v>43453</v>
      </c>
      <c r="O274" s="57"/>
      <c r="P274" s="16"/>
      <c r="Q274" s="16"/>
      <c r="R274" s="17" t="s">
        <v>751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6">
        <v>130</v>
      </c>
      <c r="B275" s="159">
        <v>42877</v>
      </c>
      <c r="C275" s="159"/>
      <c r="D275" s="160" t="s">
        <v>383</v>
      </c>
      <c r="E275" s="161" t="s">
        <v>623</v>
      </c>
      <c r="F275" s="162">
        <v>127.6</v>
      </c>
      <c r="G275" s="163"/>
      <c r="H275" s="163">
        <v>138</v>
      </c>
      <c r="I275" s="163">
        <v>190</v>
      </c>
      <c r="J275" s="385" t="s">
        <v>3404</v>
      </c>
      <c r="K275" s="183">
        <f t="shared" si="75"/>
        <v>10.400000000000006</v>
      </c>
      <c r="L275" s="184">
        <f t="shared" si="76"/>
        <v>8.1504702194357417E-2</v>
      </c>
      <c r="M275" s="162" t="s">
        <v>599</v>
      </c>
      <c r="N275" s="185">
        <v>43774</v>
      </c>
      <c r="O275" s="57"/>
      <c r="P275" s="16"/>
      <c r="Q275" s="16"/>
      <c r="R275" s="94" t="s">
        <v>753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1">
        <v>131</v>
      </c>
      <c r="B276" s="195">
        <v>43158</v>
      </c>
      <c r="C276" s="195"/>
      <c r="D276" s="192" t="s">
        <v>754</v>
      </c>
      <c r="E276" s="196" t="s">
        <v>623</v>
      </c>
      <c r="F276" s="197">
        <v>317</v>
      </c>
      <c r="G276" s="196"/>
      <c r="H276" s="196"/>
      <c r="I276" s="225">
        <v>398</v>
      </c>
      <c r="J276" s="238" t="s">
        <v>601</v>
      </c>
      <c r="K276" s="194"/>
      <c r="L276" s="193"/>
      <c r="M276" s="224" t="s">
        <v>601</v>
      </c>
      <c r="N276" s="223"/>
      <c r="O276" s="57"/>
      <c r="P276" s="16"/>
      <c r="Q276" s="16"/>
      <c r="R276" s="342" t="s">
        <v>753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69">
        <v>132</v>
      </c>
      <c r="B277" s="164">
        <v>43164</v>
      </c>
      <c r="C277" s="164"/>
      <c r="D277" s="165" t="s">
        <v>135</v>
      </c>
      <c r="E277" s="166" t="s">
        <v>623</v>
      </c>
      <c r="F277" s="167">
        <f>510-14.4</f>
        <v>495.6</v>
      </c>
      <c r="G277" s="166"/>
      <c r="H277" s="166">
        <v>350</v>
      </c>
      <c r="I277" s="186">
        <v>672</v>
      </c>
      <c r="J277" s="384" t="s">
        <v>3461</v>
      </c>
      <c r="K277" s="134">
        <f t="shared" ref="K277" si="79">H277-F277</f>
        <v>-145.60000000000002</v>
      </c>
      <c r="L277" s="135">
        <f t="shared" ref="L277" si="80">K277/F277</f>
        <v>-0.29378531073446329</v>
      </c>
      <c r="M277" s="136" t="s">
        <v>663</v>
      </c>
      <c r="N277" s="137">
        <v>43887</v>
      </c>
      <c r="O277" s="57"/>
      <c r="P277" s="16"/>
      <c r="Q277" s="16"/>
      <c r="R277" s="17" t="s">
        <v>751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69">
        <v>133</v>
      </c>
      <c r="B278" s="164">
        <v>43237</v>
      </c>
      <c r="C278" s="164"/>
      <c r="D278" s="165" t="s">
        <v>489</v>
      </c>
      <c r="E278" s="166" t="s">
        <v>623</v>
      </c>
      <c r="F278" s="167">
        <v>230.3</v>
      </c>
      <c r="G278" s="166"/>
      <c r="H278" s="166">
        <v>102.5</v>
      </c>
      <c r="I278" s="186">
        <v>348</v>
      </c>
      <c r="J278" s="384" t="s">
        <v>3482</v>
      </c>
      <c r="K278" s="134">
        <f t="shared" ref="K278" si="81">H278-F278</f>
        <v>-127.80000000000001</v>
      </c>
      <c r="L278" s="135">
        <f t="shared" ref="L278" si="82">K278/F278</f>
        <v>-0.55492835432045162</v>
      </c>
      <c r="M278" s="136" t="s">
        <v>663</v>
      </c>
      <c r="N278" s="137">
        <v>43896</v>
      </c>
      <c r="O278" s="57"/>
      <c r="P278" s="16"/>
      <c r="Q278" s="16"/>
      <c r="R278" s="344" t="s">
        <v>751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5">
        <v>134</v>
      </c>
      <c r="B279" s="198">
        <v>43258</v>
      </c>
      <c r="C279" s="198"/>
      <c r="D279" s="201" t="s">
        <v>449</v>
      </c>
      <c r="E279" s="199" t="s">
        <v>623</v>
      </c>
      <c r="F279" s="197">
        <f>342.5-5.1</f>
        <v>337.4</v>
      </c>
      <c r="G279" s="199"/>
      <c r="H279" s="199"/>
      <c r="I279" s="226">
        <v>439</v>
      </c>
      <c r="J279" s="238" t="s">
        <v>601</v>
      </c>
      <c r="K279" s="228"/>
      <c r="L279" s="229"/>
      <c r="M279" s="227" t="s">
        <v>601</v>
      </c>
      <c r="N279" s="230"/>
      <c r="O279" s="57"/>
      <c r="P279" s="16"/>
      <c r="Q279" s="16"/>
      <c r="R279" s="342" t="s">
        <v>753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5">
        <v>135</v>
      </c>
      <c r="B280" s="198">
        <v>43285</v>
      </c>
      <c r="C280" s="198"/>
      <c r="D280" s="202" t="s">
        <v>49</v>
      </c>
      <c r="E280" s="199" t="s">
        <v>623</v>
      </c>
      <c r="F280" s="197">
        <f>127.5-5.53</f>
        <v>121.97</v>
      </c>
      <c r="G280" s="199"/>
      <c r="H280" s="199"/>
      <c r="I280" s="226">
        <v>170</v>
      </c>
      <c r="J280" s="238" t="s">
        <v>601</v>
      </c>
      <c r="K280" s="228"/>
      <c r="L280" s="229"/>
      <c r="M280" s="227" t="s">
        <v>601</v>
      </c>
      <c r="N280" s="230"/>
      <c r="O280" s="57"/>
      <c r="P280" s="16"/>
      <c r="Q280" s="16"/>
      <c r="R280" s="17" t="s">
        <v>751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69">
        <v>136</v>
      </c>
      <c r="B281" s="164">
        <v>43294</v>
      </c>
      <c r="C281" s="164"/>
      <c r="D281" s="165" t="s">
        <v>243</v>
      </c>
      <c r="E281" s="166" t="s">
        <v>623</v>
      </c>
      <c r="F281" s="167">
        <v>46.5</v>
      </c>
      <c r="G281" s="166"/>
      <c r="H281" s="166">
        <v>17</v>
      </c>
      <c r="I281" s="186">
        <v>59</v>
      </c>
      <c r="J281" s="384" t="s">
        <v>3460</v>
      </c>
      <c r="K281" s="134">
        <f t="shared" ref="K281" si="83">H281-F281</f>
        <v>-29.5</v>
      </c>
      <c r="L281" s="135">
        <f t="shared" ref="L281" si="84">K281/F281</f>
        <v>-0.63440860215053763</v>
      </c>
      <c r="M281" s="136" t="s">
        <v>663</v>
      </c>
      <c r="N281" s="137">
        <v>43887</v>
      </c>
      <c r="O281" s="57"/>
      <c r="P281" s="16"/>
      <c r="Q281" s="16"/>
      <c r="R281" s="17" t="s">
        <v>751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71">
        <v>137</v>
      </c>
      <c r="B282" s="195">
        <v>43396</v>
      </c>
      <c r="C282" s="195"/>
      <c r="D282" s="202" t="s">
        <v>425</v>
      </c>
      <c r="E282" s="199" t="s">
        <v>623</v>
      </c>
      <c r="F282" s="200">
        <v>156.5</v>
      </c>
      <c r="G282" s="199"/>
      <c r="H282" s="199"/>
      <c r="I282" s="226">
        <v>191</v>
      </c>
      <c r="J282" s="238" t="s">
        <v>601</v>
      </c>
      <c r="K282" s="228"/>
      <c r="L282" s="229"/>
      <c r="M282" s="227" t="s">
        <v>601</v>
      </c>
      <c r="N282" s="230"/>
      <c r="O282" s="57"/>
      <c r="P282" s="16"/>
      <c r="Q282" s="16"/>
      <c r="R282" s="17" t="s">
        <v>751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71">
        <v>138</v>
      </c>
      <c r="B283" s="195">
        <v>43439</v>
      </c>
      <c r="C283" s="195"/>
      <c r="D283" s="202" t="s">
        <v>330</v>
      </c>
      <c r="E283" s="199" t="s">
        <v>623</v>
      </c>
      <c r="F283" s="200">
        <v>259.5</v>
      </c>
      <c r="G283" s="199"/>
      <c r="H283" s="199"/>
      <c r="I283" s="226">
        <v>321</v>
      </c>
      <c r="J283" s="238" t="s">
        <v>601</v>
      </c>
      <c r="K283" s="228"/>
      <c r="L283" s="229"/>
      <c r="M283" s="227" t="s">
        <v>601</v>
      </c>
      <c r="N283" s="230"/>
      <c r="O283" s="16"/>
      <c r="P283" s="16"/>
      <c r="Q283" s="16"/>
      <c r="R283" s="17" t="s">
        <v>751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69">
        <v>139</v>
      </c>
      <c r="B284" s="164">
        <v>43439</v>
      </c>
      <c r="C284" s="164"/>
      <c r="D284" s="165" t="s">
        <v>775</v>
      </c>
      <c r="E284" s="166" t="s">
        <v>623</v>
      </c>
      <c r="F284" s="166">
        <v>715</v>
      </c>
      <c r="G284" s="166"/>
      <c r="H284" s="166">
        <v>445</v>
      </c>
      <c r="I284" s="186">
        <v>840</v>
      </c>
      <c r="J284" s="138" t="s">
        <v>2994</v>
      </c>
      <c r="K284" s="134">
        <f t="shared" ref="K284:K287" si="85">H284-F284</f>
        <v>-270</v>
      </c>
      <c r="L284" s="135">
        <f t="shared" ref="L284:L287" si="86">K284/F284</f>
        <v>-0.3776223776223776</v>
      </c>
      <c r="M284" s="136" t="s">
        <v>663</v>
      </c>
      <c r="N284" s="137">
        <v>43800</v>
      </c>
      <c r="O284" s="57"/>
      <c r="P284" s="16"/>
      <c r="Q284" s="16"/>
      <c r="R284" s="17" t="s">
        <v>751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6">
        <v>140</v>
      </c>
      <c r="B285" s="207">
        <v>43469</v>
      </c>
      <c r="C285" s="207"/>
      <c r="D285" s="155" t="s">
        <v>145</v>
      </c>
      <c r="E285" s="208" t="s">
        <v>623</v>
      </c>
      <c r="F285" s="208">
        <v>875</v>
      </c>
      <c r="G285" s="208"/>
      <c r="H285" s="208">
        <v>1165</v>
      </c>
      <c r="I285" s="232">
        <v>1185</v>
      </c>
      <c r="J285" s="141" t="s">
        <v>3489</v>
      </c>
      <c r="K285" s="128">
        <f t="shared" si="85"/>
        <v>290</v>
      </c>
      <c r="L285" s="129">
        <f t="shared" si="86"/>
        <v>0.33142857142857141</v>
      </c>
      <c r="M285" s="130" t="s">
        <v>599</v>
      </c>
      <c r="N285" s="362">
        <v>43847</v>
      </c>
      <c r="O285" s="57"/>
      <c r="P285" s="16"/>
      <c r="Q285" s="16"/>
      <c r="R285" s="344" t="s">
        <v>751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6">
        <v>141</v>
      </c>
      <c r="B286" s="207">
        <v>43559</v>
      </c>
      <c r="C286" s="207"/>
      <c r="D286" s="413" t="s">
        <v>345</v>
      </c>
      <c r="E286" s="208" t="s">
        <v>623</v>
      </c>
      <c r="F286" s="208">
        <f>387-14.63</f>
        <v>372.37</v>
      </c>
      <c r="G286" s="208"/>
      <c r="H286" s="208">
        <v>490</v>
      </c>
      <c r="I286" s="232">
        <v>490</v>
      </c>
      <c r="J286" s="141" t="s">
        <v>682</v>
      </c>
      <c r="K286" s="128">
        <f t="shared" si="85"/>
        <v>117.63</v>
      </c>
      <c r="L286" s="129">
        <f t="shared" si="86"/>
        <v>0.31589548030185027</v>
      </c>
      <c r="M286" s="130" t="s">
        <v>599</v>
      </c>
      <c r="N286" s="362">
        <v>43850</v>
      </c>
      <c r="O286" s="57"/>
      <c r="P286" s="16"/>
      <c r="Q286" s="16"/>
      <c r="R286" s="344" t="s">
        <v>751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69">
        <v>142</v>
      </c>
      <c r="B287" s="164">
        <v>43578</v>
      </c>
      <c r="C287" s="164"/>
      <c r="D287" s="165" t="s">
        <v>776</v>
      </c>
      <c r="E287" s="166" t="s">
        <v>600</v>
      </c>
      <c r="F287" s="166">
        <v>220</v>
      </c>
      <c r="G287" s="166"/>
      <c r="H287" s="166">
        <v>127.5</v>
      </c>
      <c r="I287" s="186">
        <v>284</v>
      </c>
      <c r="J287" s="384" t="s">
        <v>3483</v>
      </c>
      <c r="K287" s="134">
        <f t="shared" si="85"/>
        <v>-92.5</v>
      </c>
      <c r="L287" s="135">
        <f t="shared" si="86"/>
        <v>-0.42045454545454547</v>
      </c>
      <c r="M287" s="136" t="s">
        <v>663</v>
      </c>
      <c r="N287" s="137">
        <v>43896</v>
      </c>
      <c r="O287" s="57"/>
      <c r="P287" s="16"/>
      <c r="Q287" s="16"/>
      <c r="R287" s="17" t="s">
        <v>751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6">
        <v>143</v>
      </c>
      <c r="B288" s="207">
        <v>43622</v>
      </c>
      <c r="C288" s="207"/>
      <c r="D288" s="413" t="s">
        <v>496</v>
      </c>
      <c r="E288" s="208" t="s">
        <v>600</v>
      </c>
      <c r="F288" s="208">
        <v>332.8</v>
      </c>
      <c r="G288" s="208"/>
      <c r="H288" s="208">
        <v>405</v>
      </c>
      <c r="I288" s="232">
        <v>419</v>
      </c>
      <c r="J288" s="141" t="s">
        <v>3490</v>
      </c>
      <c r="K288" s="128">
        <f t="shared" ref="K288" si="87">H288-F288</f>
        <v>72.199999999999989</v>
      </c>
      <c r="L288" s="129">
        <f t="shared" ref="L288" si="88">K288/F288</f>
        <v>0.21694711538461534</v>
      </c>
      <c r="M288" s="130" t="s">
        <v>599</v>
      </c>
      <c r="N288" s="362">
        <v>43860</v>
      </c>
      <c r="O288" s="57"/>
      <c r="P288" s="16"/>
      <c r="Q288" s="16"/>
      <c r="R288" s="17" t="s">
        <v>753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144">
        <v>144</v>
      </c>
      <c r="B289" s="143">
        <v>43641</v>
      </c>
      <c r="C289" s="143"/>
      <c r="D289" s="144" t="s">
        <v>139</v>
      </c>
      <c r="E289" s="145" t="s">
        <v>623</v>
      </c>
      <c r="F289" s="146">
        <v>386</v>
      </c>
      <c r="G289" s="147"/>
      <c r="H289" s="147">
        <v>395</v>
      </c>
      <c r="I289" s="147">
        <v>452</v>
      </c>
      <c r="J289" s="170" t="s">
        <v>3405</v>
      </c>
      <c r="K289" s="171">
        <f t="shared" ref="K289" si="89">H289-F289</f>
        <v>9</v>
      </c>
      <c r="L289" s="172">
        <f t="shared" ref="L289" si="90">K289/F289</f>
        <v>2.3316062176165803E-2</v>
      </c>
      <c r="M289" s="173" t="s">
        <v>708</v>
      </c>
      <c r="N289" s="174">
        <v>43868</v>
      </c>
      <c r="O289" s="16"/>
      <c r="P289" s="16"/>
      <c r="Q289" s="16"/>
      <c r="R289" s="17" t="s">
        <v>753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72">
        <v>145</v>
      </c>
      <c r="B290" s="195">
        <v>43707</v>
      </c>
      <c r="C290" s="195"/>
      <c r="D290" s="202" t="s">
        <v>260</v>
      </c>
      <c r="E290" s="199" t="s">
        <v>623</v>
      </c>
      <c r="F290" s="199" t="s">
        <v>755</v>
      </c>
      <c r="G290" s="199"/>
      <c r="H290" s="199"/>
      <c r="I290" s="226">
        <v>190</v>
      </c>
      <c r="J290" s="238" t="s">
        <v>601</v>
      </c>
      <c r="K290" s="228"/>
      <c r="L290" s="229"/>
      <c r="M290" s="358" t="s">
        <v>601</v>
      </c>
      <c r="N290" s="230"/>
      <c r="O290" s="16"/>
      <c r="P290" s="16"/>
      <c r="Q290" s="16"/>
      <c r="R290" s="344" t="s">
        <v>751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6">
        <v>146</v>
      </c>
      <c r="B291" s="207">
        <v>43731</v>
      </c>
      <c r="C291" s="207"/>
      <c r="D291" s="155" t="s">
        <v>440</v>
      </c>
      <c r="E291" s="208" t="s">
        <v>623</v>
      </c>
      <c r="F291" s="208">
        <v>235</v>
      </c>
      <c r="G291" s="208"/>
      <c r="H291" s="208">
        <v>295</v>
      </c>
      <c r="I291" s="232">
        <v>296</v>
      </c>
      <c r="J291" s="141" t="s">
        <v>3147</v>
      </c>
      <c r="K291" s="128">
        <f t="shared" ref="K291" si="91">H291-F291</f>
        <v>60</v>
      </c>
      <c r="L291" s="129">
        <f t="shared" ref="L291" si="92">K291/F291</f>
        <v>0.25531914893617019</v>
      </c>
      <c r="M291" s="130" t="s">
        <v>599</v>
      </c>
      <c r="N291" s="362">
        <v>43844</v>
      </c>
      <c r="O291" s="57"/>
      <c r="P291" s="16"/>
      <c r="Q291" s="16"/>
      <c r="R291" s="17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6">
        <v>147</v>
      </c>
      <c r="B292" s="207">
        <v>43752</v>
      </c>
      <c r="C292" s="207"/>
      <c r="D292" s="155" t="s">
        <v>2977</v>
      </c>
      <c r="E292" s="208" t="s">
        <v>623</v>
      </c>
      <c r="F292" s="208">
        <v>277.5</v>
      </c>
      <c r="G292" s="208"/>
      <c r="H292" s="208">
        <v>333</v>
      </c>
      <c r="I292" s="232">
        <v>333</v>
      </c>
      <c r="J292" s="141" t="s">
        <v>3148</v>
      </c>
      <c r="K292" s="128">
        <f t="shared" ref="K292" si="93">H292-F292</f>
        <v>55.5</v>
      </c>
      <c r="L292" s="129">
        <f t="shared" ref="L292" si="94">K292/F292</f>
        <v>0.2</v>
      </c>
      <c r="M292" s="130" t="s">
        <v>599</v>
      </c>
      <c r="N292" s="362">
        <v>43846</v>
      </c>
      <c r="O292" s="57"/>
      <c r="P292" s="16"/>
      <c r="Q292" s="16"/>
      <c r="R292" s="344" t="s">
        <v>751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6">
        <v>148</v>
      </c>
      <c r="B293" s="207">
        <v>43752</v>
      </c>
      <c r="C293" s="207"/>
      <c r="D293" s="155" t="s">
        <v>2976</v>
      </c>
      <c r="E293" s="208" t="s">
        <v>623</v>
      </c>
      <c r="F293" s="208">
        <v>930</v>
      </c>
      <c r="G293" s="208"/>
      <c r="H293" s="208">
        <v>1165</v>
      </c>
      <c r="I293" s="232">
        <v>1200</v>
      </c>
      <c r="J293" s="141" t="s">
        <v>3150</v>
      </c>
      <c r="K293" s="128">
        <f t="shared" ref="K293" si="95">H293-F293</f>
        <v>235</v>
      </c>
      <c r="L293" s="129">
        <f t="shared" ref="L293" si="96">K293/F293</f>
        <v>0.25268817204301075</v>
      </c>
      <c r="M293" s="130" t="s">
        <v>599</v>
      </c>
      <c r="N293" s="362">
        <v>43847</v>
      </c>
      <c r="O293" s="57"/>
      <c r="P293" s="16"/>
      <c r="Q293" s="16"/>
      <c r="R293" s="344" t="s">
        <v>753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71">
        <v>149</v>
      </c>
      <c r="B294" s="347">
        <v>43753</v>
      </c>
      <c r="C294" s="212"/>
      <c r="D294" s="373" t="s">
        <v>2975</v>
      </c>
      <c r="E294" s="350" t="s">
        <v>623</v>
      </c>
      <c r="F294" s="353">
        <v>111</v>
      </c>
      <c r="G294" s="350"/>
      <c r="H294" s="350"/>
      <c r="I294" s="356">
        <v>141</v>
      </c>
      <c r="J294" s="238" t="s">
        <v>601</v>
      </c>
      <c r="K294" s="238"/>
      <c r="L294" s="123"/>
      <c r="M294" s="361" t="s">
        <v>601</v>
      </c>
      <c r="N294" s="240"/>
      <c r="O294" s="16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6">
        <v>150</v>
      </c>
      <c r="B295" s="207">
        <v>43753</v>
      </c>
      <c r="C295" s="207"/>
      <c r="D295" s="155" t="s">
        <v>2974</v>
      </c>
      <c r="E295" s="208" t="s">
        <v>623</v>
      </c>
      <c r="F295" s="209">
        <v>296</v>
      </c>
      <c r="G295" s="208"/>
      <c r="H295" s="208">
        <v>370</v>
      </c>
      <c r="I295" s="232">
        <v>370</v>
      </c>
      <c r="J295" s="141" t="s">
        <v>682</v>
      </c>
      <c r="K295" s="128">
        <f t="shared" ref="K295" si="97">H295-F295</f>
        <v>74</v>
      </c>
      <c r="L295" s="129">
        <f t="shared" ref="L295" si="98">K295/F295</f>
        <v>0.25</v>
      </c>
      <c r="M295" s="130" t="s">
        <v>599</v>
      </c>
      <c r="N295" s="362">
        <v>43853</v>
      </c>
      <c r="O295" s="57"/>
      <c r="P295" s="16"/>
      <c r="Q295" s="16"/>
      <c r="R295" s="344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372">
        <v>151</v>
      </c>
      <c r="B296" s="211">
        <v>43754</v>
      </c>
      <c r="C296" s="211"/>
      <c r="D296" s="192" t="s">
        <v>2973</v>
      </c>
      <c r="E296" s="349" t="s">
        <v>623</v>
      </c>
      <c r="F296" s="352" t="s">
        <v>2939</v>
      </c>
      <c r="G296" s="349"/>
      <c r="H296" s="349"/>
      <c r="I296" s="355">
        <v>344</v>
      </c>
      <c r="J296" s="238" t="s">
        <v>601</v>
      </c>
      <c r="K296" s="241"/>
      <c r="L296" s="360"/>
      <c r="M296" s="343" t="s">
        <v>601</v>
      </c>
      <c r="N296" s="363"/>
      <c r="O296" s="16"/>
      <c r="P296" s="16"/>
      <c r="Q296" s="16"/>
      <c r="R296" s="344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46">
        <v>152</v>
      </c>
      <c r="B297" s="212">
        <v>43832</v>
      </c>
      <c r="C297" s="212"/>
      <c r="D297" s="216" t="s">
        <v>2253</v>
      </c>
      <c r="E297" s="213" t="s">
        <v>623</v>
      </c>
      <c r="F297" s="214" t="s">
        <v>3135</v>
      </c>
      <c r="G297" s="213"/>
      <c r="H297" s="213"/>
      <c r="I297" s="237">
        <v>590</v>
      </c>
      <c r="J297" s="238" t="s">
        <v>601</v>
      </c>
      <c r="K297" s="238"/>
      <c r="L297" s="123"/>
      <c r="M297" s="343" t="s">
        <v>601</v>
      </c>
      <c r="N297" s="240"/>
      <c r="O297" s="16"/>
      <c r="P297" s="16"/>
      <c r="Q297" s="16"/>
      <c r="R297" s="344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6">
        <v>153</v>
      </c>
      <c r="B298" s="207">
        <v>43966</v>
      </c>
      <c r="C298" s="207"/>
      <c r="D298" s="155" t="s">
        <v>65</v>
      </c>
      <c r="E298" s="208" t="s">
        <v>623</v>
      </c>
      <c r="F298" s="209">
        <v>67.5</v>
      </c>
      <c r="G298" s="208"/>
      <c r="H298" s="208">
        <v>86</v>
      </c>
      <c r="I298" s="232">
        <v>86</v>
      </c>
      <c r="J298" s="141" t="s">
        <v>3628</v>
      </c>
      <c r="K298" s="128">
        <f t="shared" ref="K298" si="99">H298-F298</f>
        <v>18.5</v>
      </c>
      <c r="L298" s="129">
        <f t="shared" ref="L298" si="100">K298/F298</f>
        <v>0.27407407407407408</v>
      </c>
      <c r="M298" s="130" t="s">
        <v>599</v>
      </c>
      <c r="N298" s="362">
        <v>44008</v>
      </c>
      <c r="O298" s="57"/>
      <c r="P298" s="16"/>
      <c r="Q298" s="16"/>
      <c r="R298" s="344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10">
        <v>154</v>
      </c>
      <c r="B299" s="3">
        <v>44035</v>
      </c>
      <c r="C299" s="212"/>
      <c r="D299" s="216" t="s">
        <v>495</v>
      </c>
      <c r="E299" s="213" t="s">
        <v>623</v>
      </c>
      <c r="F299" s="214" t="s">
        <v>3631</v>
      </c>
      <c r="G299" s="213"/>
      <c r="H299" s="213"/>
      <c r="I299" s="237">
        <v>296</v>
      </c>
      <c r="J299" s="238" t="s">
        <v>601</v>
      </c>
      <c r="K299" s="238"/>
      <c r="L299" s="123"/>
      <c r="M299" s="239"/>
      <c r="N299" s="240"/>
      <c r="O299" s="16"/>
      <c r="P299" s="16"/>
      <c r="Q299" s="16"/>
      <c r="R299" s="344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10">
        <v>155</v>
      </c>
      <c r="B300" s="212">
        <v>44092</v>
      </c>
      <c r="C300" s="212"/>
      <c r="D300" s="216" t="s">
        <v>416</v>
      </c>
      <c r="E300" s="213" t="s">
        <v>623</v>
      </c>
      <c r="F300" s="214" t="s">
        <v>3644</v>
      </c>
      <c r="G300" s="213"/>
      <c r="H300" s="213"/>
      <c r="I300" s="237">
        <v>248</v>
      </c>
      <c r="J300" s="238" t="s">
        <v>601</v>
      </c>
      <c r="K300" s="238"/>
      <c r="L300" s="123"/>
      <c r="M300" s="239"/>
      <c r="N300" s="240"/>
      <c r="O300" s="16"/>
      <c r="P300" s="16"/>
      <c r="Q300" s="16"/>
      <c r="R300" s="344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10"/>
      <c r="B301" s="212"/>
      <c r="C301" s="212"/>
      <c r="D301" s="216"/>
      <c r="E301" s="213"/>
      <c r="F301" s="214"/>
      <c r="G301" s="213"/>
      <c r="H301" s="213"/>
      <c r="I301" s="237"/>
      <c r="J301" s="238"/>
      <c r="K301" s="238"/>
      <c r="L301" s="123"/>
      <c r="M301" s="239"/>
      <c r="N301" s="240"/>
      <c r="O301" s="16"/>
      <c r="P301" s="16"/>
      <c r="Q301" s="16"/>
      <c r="R301" s="344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10"/>
      <c r="B302" s="212"/>
      <c r="C302" s="212"/>
      <c r="D302" s="216"/>
      <c r="E302" s="213"/>
      <c r="F302" s="214"/>
      <c r="G302" s="213"/>
      <c r="H302" s="213"/>
      <c r="I302" s="237"/>
      <c r="J302" s="238"/>
      <c r="K302" s="238"/>
      <c r="L302" s="123"/>
      <c r="M302" s="239"/>
      <c r="N302" s="240"/>
      <c r="O302" s="16"/>
      <c r="P302" s="16"/>
      <c r="Q302" s="16"/>
      <c r="R302" s="344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10"/>
      <c r="B303" s="212"/>
      <c r="C303" s="212"/>
      <c r="D303" s="216"/>
      <c r="E303" s="213"/>
      <c r="F303" s="214"/>
      <c r="G303" s="213"/>
      <c r="H303" s="213"/>
      <c r="I303" s="237"/>
      <c r="J303" s="238"/>
      <c r="K303" s="238"/>
      <c r="L303" s="123"/>
      <c r="M303" s="239"/>
      <c r="N303" s="240"/>
      <c r="O303" s="16"/>
      <c r="P303" s="16"/>
      <c r="R303" s="344"/>
    </row>
    <row r="304" spans="1:26">
      <c r="A304" s="210"/>
      <c r="B304" s="212"/>
      <c r="C304" s="212"/>
      <c r="D304" s="216"/>
      <c r="E304" s="213"/>
      <c r="F304" s="214"/>
      <c r="G304" s="213"/>
      <c r="H304" s="213"/>
      <c r="I304" s="237"/>
      <c r="J304" s="238"/>
      <c r="K304" s="238"/>
      <c r="L304" s="123"/>
      <c r="M304" s="239"/>
      <c r="N304" s="240"/>
      <c r="O304" s="16"/>
      <c r="P304" s="16"/>
      <c r="R304" s="344"/>
    </row>
    <row r="305" spans="1:18">
      <c r="A305" s="210"/>
      <c r="B305" s="212"/>
      <c r="C305" s="212"/>
      <c r="D305" s="216"/>
      <c r="E305" s="213"/>
      <c r="F305" s="214"/>
      <c r="G305" s="213"/>
      <c r="H305" s="213"/>
      <c r="I305" s="237"/>
      <c r="J305" s="238"/>
      <c r="K305" s="238"/>
      <c r="L305" s="123"/>
      <c r="M305" s="239"/>
      <c r="N305" s="240"/>
      <c r="O305" s="16"/>
      <c r="P305" s="16"/>
      <c r="R305" s="344"/>
    </row>
    <row r="306" spans="1:18">
      <c r="A306" s="210"/>
      <c r="B306" s="212"/>
      <c r="C306" s="212"/>
      <c r="D306" s="216"/>
      <c r="E306" s="213"/>
      <c r="F306" s="214"/>
      <c r="G306" s="213"/>
      <c r="H306" s="213"/>
      <c r="I306" s="237"/>
      <c r="J306" s="238"/>
      <c r="K306" s="238"/>
      <c r="L306" s="123"/>
      <c r="M306" s="239"/>
      <c r="N306" s="240"/>
      <c r="O306" s="16"/>
      <c r="P306" s="16"/>
      <c r="R306" s="344"/>
    </row>
    <row r="307" spans="1:18">
      <c r="A307" s="210"/>
      <c r="B307" s="212"/>
      <c r="C307" s="212"/>
      <c r="D307" s="216"/>
      <c r="E307" s="213"/>
      <c r="F307" s="214"/>
      <c r="G307" s="213"/>
      <c r="H307" s="213"/>
      <c r="I307" s="237"/>
      <c r="J307" s="238"/>
      <c r="K307" s="238"/>
      <c r="L307" s="123"/>
      <c r="M307" s="239"/>
      <c r="N307" s="240"/>
      <c r="O307" s="16"/>
      <c r="P307" s="16"/>
      <c r="R307" s="344"/>
    </row>
    <row r="308" spans="1:18">
      <c r="A308" s="210"/>
      <c r="B308" s="212"/>
      <c r="C308" s="212"/>
      <c r="D308" s="216"/>
      <c r="E308" s="213"/>
      <c r="F308" s="214"/>
      <c r="G308" s="213"/>
      <c r="H308" s="213"/>
      <c r="I308" s="237"/>
      <c r="J308" s="238"/>
      <c r="K308" s="238"/>
      <c r="L308" s="123"/>
      <c r="M308" s="239"/>
      <c r="N308" s="240"/>
      <c r="O308" s="16"/>
      <c r="R308" s="242"/>
    </row>
    <row r="309" spans="1:18">
      <c r="A309" s="210"/>
      <c r="B309" s="212"/>
      <c r="C309" s="212"/>
      <c r="D309" s="216"/>
      <c r="E309" s="213"/>
      <c r="F309" s="214"/>
      <c r="G309" s="213"/>
      <c r="H309" s="213"/>
      <c r="I309" s="237"/>
      <c r="J309" s="238"/>
      <c r="K309" s="238"/>
      <c r="L309" s="123"/>
      <c r="M309" s="239"/>
      <c r="N309" s="240"/>
      <c r="O309" s="16"/>
      <c r="R309" s="242"/>
    </row>
    <row r="310" spans="1:18">
      <c r="A310" s="210"/>
      <c r="B310" s="212"/>
      <c r="C310" s="212"/>
      <c r="D310" s="216"/>
      <c r="E310" s="213"/>
      <c r="F310" s="214"/>
      <c r="G310" s="213"/>
      <c r="H310" s="213"/>
      <c r="I310" s="237"/>
      <c r="J310" s="238"/>
      <c r="K310" s="238"/>
      <c r="L310" s="123"/>
      <c r="M310" s="239"/>
      <c r="N310" s="240"/>
      <c r="O310" s="16"/>
      <c r="R310" s="242"/>
    </row>
    <row r="311" spans="1:18">
      <c r="A311" s="210"/>
      <c r="B311" s="200" t="s">
        <v>2980</v>
      </c>
      <c r="O311" s="16"/>
      <c r="R311" s="242"/>
    </row>
    <row r="312" spans="1:18">
      <c r="R312" s="242"/>
    </row>
    <row r="313" spans="1:18">
      <c r="R313" s="242"/>
    </row>
    <row r="314" spans="1:18">
      <c r="R314" s="242"/>
    </row>
    <row r="315" spans="1:18">
      <c r="R315" s="242"/>
    </row>
    <row r="316" spans="1:18">
      <c r="R316" s="242"/>
    </row>
    <row r="317" spans="1:18">
      <c r="R317" s="242"/>
    </row>
    <row r="318" spans="1:18">
      <c r="R318" s="242"/>
    </row>
    <row r="328" spans="1:1">
      <c r="A328" s="217"/>
    </row>
    <row r="329" spans="1:1">
      <c r="A329" s="217"/>
    </row>
    <row r="330" spans="1:1">
      <c r="A330" s="213"/>
    </row>
  </sheetData>
  <autoFilter ref="R1:R326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2020-10-15T02:41:11Z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