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(Equity)'!$A$69:$B$280</definedName>
  </definedNames>
  <calcPr calcId="162913"/>
</workbook>
</file>

<file path=xl/calcChain.xml><?xml version="1.0" encoding="utf-8"?>
<calcChain xmlns="http://schemas.openxmlformats.org/spreadsheetml/2006/main">
  <c r="K32" i="7" l="1"/>
  <c r="M32" i="7" s="1"/>
  <c r="K30" i="7"/>
  <c r="M30" i="7" s="1"/>
  <c r="K29" i="7"/>
  <c r="M29" i="7" s="1"/>
  <c r="K28" i="7"/>
  <c r="M28" i="7" s="1"/>
  <c r="K27" i="7"/>
  <c r="M27" i="7" s="1"/>
  <c r="K26" i="7"/>
  <c r="M26" i="7" s="1"/>
  <c r="K25" i="7"/>
  <c r="M25" i="7" s="1"/>
  <c r="K24" i="7"/>
  <c r="M24" i="7" s="1"/>
  <c r="K23" i="7"/>
  <c r="M23" i="7" s="1"/>
  <c r="K22" i="7"/>
  <c r="M22" i="7" s="1"/>
  <c r="K21" i="7"/>
  <c r="M21" i="7" s="1"/>
  <c r="K14" i="7"/>
  <c r="M14" i="7" s="1"/>
  <c r="K13" i="7"/>
  <c r="M13" i="7" s="1"/>
  <c r="K12" i="7"/>
  <c r="M12" i="7" s="1"/>
  <c r="K11" i="7"/>
  <c r="M11" i="7" s="1"/>
  <c r="K10" i="7"/>
  <c r="M10" i="7" s="1"/>
  <c r="L25" i="6" l="1"/>
  <c r="M25" i="6" s="1"/>
  <c r="K25" i="6"/>
  <c r="P34" i="6"/>
  <c r="P33" i="6"/>
  <c r="P32" i="6" l="1"/>
  <c r="P31" i="6"/>
  <c r="L12" i="6"/>
  <c r="K12" i="6"/>
  <c r="M12" i="6" s="1"/>
  <c r="P30" i="6"/>
  <c r="L51" i="6" l="1"/>
  <c r="K51" i="6"/>
  <c r="M51" i="6" s="1"/>
  <c r="L24" i="6"/>
  <c r="K24" i="6"/>
  <c r="M24" i="6" s="1"/>
  <c r="P29" i="6"/>
  <c r="P28" i="6"/>
  <c r="L23" i="6"/>
  <c r="K23" i="6"/>
  <c r="M23" i="6" l="1"/>
  <c r="L49" i="6"/>
  <c r="K49" i="6"/>
  <c r="M49" i="6" s="1"/>
  <c r="L11" i="6"/>
  <c r="K11" i="6"/>
  <c r="M11" i="6" s="1"/>
  <c r="L15" i="6"/>
  <c r="K15" i="6"/>
  <c r="M15" i="6" s="1"/>
  <c r="P27" i="6"/>
  <c r="L20" i="6"/>
  <c r="K20" i="6"/>
  <c r="M20" i="6" l="1"/>
  <c r="L14" i="6"/>
  <c r="K14" i="6"/>
  <c r="L17" i="6"/>
  <c r="K17" i="6"/>
  <c r="M17" i="6" s="1"/>
  <c r="L18" i="6"/>
  <c r="K18" i="6"/>
  <c r="P26" i="6"/>
  <c r="M14" i="6" l="1"/>
  <c r="M18" i="6"/>
  <c r="L19" i="6" l="1"/>
  <c r="K19" i="6"/>
  <c r="M19" i="6" l="1"/>
  <c r="L16" i="6"/>
  <c r="K16" i="6"/>
  <c r="K286" i="6"/>
  <c r="L286" i="6" s="1"/>
  <c r="M16" i="6" l="1"/>
  <c r="P22" i="6" l="1"/>
  <c r="L48" i="6"/>
  <c r="K48" i="6"/>
  <c r="M48" i="6" s="1"/>
  <c r="P21" i="6" l="1"/>
  <c r="K274" i="6" l="1"/>
  <c r="L274" i="6" s="1"/>
  <c r="P13" i="6" l="1"/>
  <c r="K264" i="6" l="1"/>
  <c r="L264" i="6" s="1"/>
  <c r="K282" i="6"/>
  <c r="L282" i="6" s="1"/>
  <c r="K273" i="6" l="1"/>
  <c r="L273" i="6" s="1"/>
  <c r="P10" i="6" l="1"/>
  <c r="P62" i="6" l="1"/>
  <c r="K285" i="6" l="1"/>
  <c r="L285" i="6" s="1"/>
  <c r="K283" i="6" l="1"/>
  <c r="L283" i="6" s="1"/>
  <c r="K269" i="6" l="1"/>
  <c r="L269" i="6" s="1"/>
  <c r="K284" i="6" l="1"/>
  <c r="L284" i="6" s="1"/>
  <c r="K281" i="6" l="1"/>
  <c r="L281" i="6" s="1"/>
  <c r="K258" i="6" l="1"/>
  <c r="L258" i="6" s="1"/>
  <c r="K279" i="6" l="1"/>
  <c r="L279" i="6" s="1"/>
  <c r="K280" i="6" l="1"/>
  <c r="L280" i="6" s="1"/>
  <c r="K246" i="6" l="1"/>
  <c r="L246" i="6" s="1"/>
  <c r="K265" i="6" l="1"/>
  <c r="L265" i="6" s="1"/>
  <c r="K271" i="6" l="1"/>
  <c r="L271" i="6" s="1"/>
  <c r="K277" i="6" l="1"/>
  <c r="L277" i="6" s="1"/>
  <c r="K256" i="6" l="1"/>
  <c r="L256" i="6" s="1"/>
  <c r="K266" i="6" l="1"/>
  <c r="L266" i="6" s="1"/>
  <c r="K272" i="6" l="1"/>
  <c r="L272" i="6" s="1"/>
  <c r="K240" i="6" l="1"/>
  <c r="L240" i="6" s="1"/>
  <c r="K241" i="6" l="1"/>
  <c r="L241" i="6" s="1"/>
  <c r="K267" i="6" l="1"/>
  <c r="L267" i="6" s="1"/>
  <c r="K259" i="6" l="1"/>
  <c r="L259" i="6" s="1"/>
  <c r="K263" i="6" l="1"/>
  <c r="L263" i="6" s="1"/>
  <c r="K268" i="6" l="1"/>
  <c r="L268" i="6" s="1"/>
  <c r="K260" i="6" l="1"/>
  <c r="L260" i="6" s="1"/>
  <c r="K254" i="6"/>
  <c r="L254" i="6" s="1"/>
  <c r="K262" i="6" l="1"/>
  <c r="L262" i="6" s="1"/>
  <c r="K250" i="6" l="1"/>
  <c r="L250" i="6" s="1"/>
  <c r="K251" i="6" l="1"/>
  <c r="L251" i="6" s="1"/>
  <c r="K244" i="6"/>
  <c r="L244" i="6" s="1"/>
  <c r="K261" i="6" l="1"/>
  <c r="L261" i="6" s="1"/>
  <c r="K255" i="6"/>
  <c r="L255" i="6" s="1"/>
  <c r="K257" i="6" l="1"/>
  <c r="L257" i="6" s="1"/>
  <c r="L6" i="2" l="1"/>
  <c r="K6" i="3"/>
  <c r="D7" i="5" l="1"/>
  <c r="M7" i="6"/>
  <c r="K252" i="6" l="1"/>
  <c r="L252" i="6" s="1"/>
  <c r="K249" i="6" l="1"/>
  <c r="L249" i="6" s="1"/>
  <c r="K253" i="6" l="1"/>
  <c r="L253" i="6" s="1"/>
  <c r="K248" i="6"/>
  <c r="L248" i="6" s="1"/>
  <c r="K247" i="6"/>
  <c r="L247" i="6" s="1"/>
  <c r="K245" i="6"/>
  <c r="L245" i="6" s="1"/>
  <c r="H243" i="6"/>
  <c r="K243" i="6" s="1"/>
  <c r="L243" i="6" s="1"/>
  <c r="K242" i="6"/>
  <c r="L242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F204" i="6"/>
  <c r="K204" i="6" s="1"/>
  <c r="L204" i="6" s="1"/>
  <c r="K203" i="6"/>
  <c r="L203" i="6" s="1"/>
  <c r="F202" i="6"/>
  <c r="K202" i="6" s="1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3" i="6"/>
  <c r="L183" i="6" s="1"/>
  <c r="F182" i="6"/>
  <c r="K182" i="6" s="1"/>
  <c r="L182" i="6" s="1"/>
  <c r="K181" i="6"/>
  <c r="L181" i="6" s="1"/>
  <c r="K178" i="6"/>
  <c r="L178" i="6" s="1"/>
  <c r="K177" i="6"/>
  <c r="L177" i="6" s="1"/>
  <c r="K176" i="6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6" i="6"/>
  <c r="L156" i="6" s="1"/>
  <c r="K154" i="6"/>
  <c r="L154" i="6" s="1"/>
  <c r="K152" i="6"/>
  <c r="L152" i="6" s="1"/>
  <c r="K150" i="6"/>
  <c r="L150" i="6" s="1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K142" i="6"/>
  <c r="L142" i="6" s="1"/>
  <c r="K141" i="6"/>
  <c r="L141" i="6" s="1"/>
  <c r="K139" i="6"/>
  <c r="L139" i="6" s="1"/>
  <c r="K138" i="6"/>
  <c r="L138" i="6" s="1"/>
  <c r="K137" i="6"/>
  <c r="L137" i="6" s="1"/>
  <c r="K136" i="6"/>
  <c r="L136" i="6" s="1"/>
  <c r="K135" i="6"/>
  <c r="L135" i="6" s="1"/>
  <c r="F134" i="6"/>
  <c r="K134" i="6" s="1"/>
  <c r="L134" i="6" s="1"/>
  <c r="H133" i="6"/>
  <c r="K133" i="6" s="1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H99" i="6"/>
  <c r="K99" i="6" s="1"/>
  <c r="L99" i="6" s="1"/>
  <c r="F98" i="6"/>
  <c r="K98" i="6" s="1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6" i="4"/>
</calcChain>
</file>

<file path=xl/sharedStrings.xml><?xml version="1.0" encoding="utf-8"?>
<sst xmlns="http://schemas.openxmlformats.org/spreadsheetml/2006/main" count="3819" uniqueCount="1260">
  <si>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</si>
  <si>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</si>
  <si>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</si>
  <si>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</si>
  <si>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</si>
  <si>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</si>
  <si>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</si>
  <si>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</si>
  <si>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</si>
  <si>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</si>
  <si>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</si>
  <si>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</si>
  <si>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</si>
  <si>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</si>
  <si>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</si>
  <si>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</si>
  <si>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</si>
  <si>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</si>
  <si>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</si>
  <si>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</si>
  <si>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</si>
  <si>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</si>
  <si>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</si>
  <si>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</si>
  <si>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</si>
  <si>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</si>
  <si>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</si>
  <si>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</si>
  <si>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</si>
  <si>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</si>
  <si>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</si>
  <si>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</si>
  <si>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</si>
  <si>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</si>
  <si>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</si>
  <si>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</si>
  <si>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</si>
  <si>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</si>
  <si>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</si>
  <si>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</si>
  <si>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</si>
  <si>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</si>
  <si>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</si>
  <si>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</si>
  <si>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</si>
  <si>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</si>
  <si>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</si>
  <si>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</si>
  <si>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</si>
  <si>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</si>
  <si>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</si>
  <si>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</si>
  <si>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</si>
  <si>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</si>
  <si>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</si>
  <si>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</si>
  <si>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</si>
  <si>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</si>
  <si>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</si>
  <si>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</si>
  <si>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</si>
  <si>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</si>
  <si>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</si>
  <si>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</si>
  <si>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</si>
  <si>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</si>
  <si>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</si>
  <si>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</si>
  <si>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</si>
  <si>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</si>
  <si>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</si>
  <si>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</si>
  <si>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</si>
  <si>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</si>
  <si>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</si>
  <si>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</si>
  <si>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</si>
  <si>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</si>
  <si>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</si>
  <si>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</si>
  <si>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</si>
  <si>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</si>
  <si>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</si>
  <si>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</si>
  <si>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</si>
  <si>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</si>
  <si>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</si>
  <si>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</si>
  <si>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</si>
  <si>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</si>
  <si>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</si>
  <si>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</si>
  <si>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</si>
  <si>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</si>
  <si>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</si>
  <si>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</si>
  <si>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</si>
  <si>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</si>
  <si>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</si>
  <si>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</si>
  <si>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</si>
  <si>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</si>
  <si>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</si>
  <si>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</si>
  <si>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</si>
  <si>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</si>
  <si>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</si>
  <si>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</si>
  <si>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</si>
  <si>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</si>
  <si>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</si>
  <si>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</si>
  <si>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</si>
  <si>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</si>
  <si>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</si>
  <si>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</si>
  <si>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</si>
  <si>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</si>
  <si>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</si>
  <si>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</si>
  <si>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</si>
  <si>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</si>
  <si>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</si>
  <si>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</si>
  <si>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</si>
  <si>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</si>
  <si>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</si>
  <si>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</si>
  <si>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</si>
  <si>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</si>
  <si>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</si>
  <si>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</si>
  <si>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</si>
  <si>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</si>
  <si>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</si>
  <si>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</si>
  <si>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</si>
  <si>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</si>
  <si>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</si>
  <si>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</si>
  <si>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</si>
  <si>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</si>
  <si>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</si>
  <si>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</si>
  <si>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</si>
  <si>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</si>
  <si>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</si>
  <si>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</si>
  <si>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</si>
  <si>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</si>
  <si>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</si>
  <si>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</si>
  <si>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</si>
  <si>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</si>
  <si>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</si>
  <si>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</si>
  <si>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</si>
  <si>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</si>
  <si>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</si>
  <si>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</si>
  <si>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</si>
  <si>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</si>
  <si>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</si>
  <si>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</si>
  <si>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</si>
  <si>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</si>
  <si>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</si>
  <si>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</si>
  <si>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</si>
  <si>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</si>
  <si>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</si>
  <si>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</si>
  <si>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</si>
  <si>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</si>
  <si>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</si>
  <si>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</si>
  <si>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</si>
  <si>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</si>
  <si>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</si>
  <si>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</si>
  <si>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</si>
  <si>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</si>
  <si>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</si>
  <si>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</si>
  <si>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</si>
  <si>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</si>
  <si>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</si>
  <si>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</si>
  <si>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</si>
  <si>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</si>
  <si>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</si>
  <si>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</si>
  <si>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</si>
  <si>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</si>
  <si>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</si>
  <si>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</si>
  <si>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</si>
  <si>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</si>
  <si>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</si>
  <si>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</si>
  <si>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</si>
  <si>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</si>
  <si>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</si>
  <si>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</si>
  <si>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</si>
  <si>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</si>
  <si>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</si>
  <si>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</si>
  <si>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</si>
  <si>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</si>
  <si>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</si>
  <si>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</si>
  <si>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</si>
  <si>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</si>
  <si>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</si>
  <si>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</si>
  <si>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</si>
  <si>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</si>
  <si>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</si>
  <si>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</si>
  <si>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</si>
  <si>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</si>
  <si>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</si>
  <si>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</si>
  <si>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</si>
  <si>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</si>
  <si>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</si>
  <si>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</si>
  <si>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</si>
  <si>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</si>
  <si>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</si>
  <si>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</si>
  <si>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</si>
  <si>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</si>
  <si>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</si>
  <si>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</si>
  <si>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</si>
  <si>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</si>
  <si>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</si>
  <si>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</si>
  <si>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</si>
  <si>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</si>
  <si>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</si>
  <si>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</si>
  <si>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</si>
  <si>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</si>
  <si>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</si>
  <si>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</si>
  <si>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</si>
  <si>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</si>
  <si>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</si>
  <si>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</si>
  <si>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</si>
  <si>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</si>
  <si>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</si>
  <si>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</si>
  <si>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</si>
  <si>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</si>
  <si>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</si>
  <si>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</si>
  <si>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</si>
  <si>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</si>
  <si>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</si>
  <si>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</si>
  <si>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</si>
  <si>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</si>
  <si>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</si>
  <si>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</si>
  <si>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</si>
  <si>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</si>
  <si>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</si>
  <si>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</si>
  <si>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</si>
  <si>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</si>
  <si>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</si>
  <si>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</si>
  <si>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</si>
  <si>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</si>
  <si>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</si>
  <si>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</si>
  <si>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</si>
  <si>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</si>
  <si>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</si>
  <si>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</si>
  <si>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</si>
  <si>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</si>
  <si>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</si>
  <si>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</si>
  <si>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</si>
  <si>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</si>
  <si>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</si>
  <si>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</si>
  <si>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</si>
  <si>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</si>
  <si>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</si>
  <si>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</si>
  <si>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</si>
  <si>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</si>
  <si>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</si>
  <si>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</si>
  <si>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</si>
  <si>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</si>
  <si>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</si>
  <si>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</si>
  <si>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</si>
  <si>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</si>
  <si>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</si>
  <si>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</si>
  <si>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</si>
  <si>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</si>
  <si>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</si>
  <si>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</si>
  <si>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</si>
  <si>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</si>
  <si>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</si>
  <si>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</si>
  <si>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</si>
  <si>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</si>
  <si>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</si>
  <si>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</si>
  <si>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</si>
  <si>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</si>
  <si>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</si>
  <si>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</si>
  <si>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</si>
  <si>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</si>
  <si>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</si>
  <si>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</si>
  <si>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</si>
  <si>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</si>
  <si>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</si>
  <si>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</si>
  <si>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</si>
  <si>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</si>
  <si>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</si>
  <si>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</si>
  <si>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</si>
  <si>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</si>
  <si>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</si>
  <si>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</si>
  <si>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</si>
  <si>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</si>
  <si>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</si>
  <si>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</si>
  <si>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</si>
  <si>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</si>
  <si>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</si>
  <si>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</si>
  <si>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</si>
  <si>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</si>
  <si>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</si>
  <si>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</si>
  <si>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</si>
  <si>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</si>
  <si>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</si>
  <si>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</si>
  <si>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</si>
  <si>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</si>
  <si>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</si>
  <si>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</si>
  <si>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</si>
  <si>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</si>
  <si>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</si>
  <si>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</si>
  <si>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</si>
  <si>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</si>
  <si>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</si>
  <si>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</si>
  <si>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</si>
  <si>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</si>
  <si>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</si>
  <si>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</si>
  <si>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</si>
  <si>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</si>
  <si>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</si>
  <si>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</si>
  <si>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</si>
  <si>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</si>
  <si>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</si>
  <si>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</si>
  <si>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</si>
  <si>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</si>
  <si>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</si>
  <si>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</si>
  <si>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</si>
  <si>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</si>
  <si>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</si>
  <si>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</si>
  <si>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</si>
  <si>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</si>
  <si>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</si>
  <si>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</si>
  <si>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</si>
  <si>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</si>
  <si>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</si>
  <si>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</si>
  <si>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</si>
  <si>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</si>
  <si>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</si>
  <si>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</si>
  <si>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</si>
  <si>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</si>
  <si>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</si>
  <si>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</si>
  <si>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</si>
  <si>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</si>
  <si>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</si>
  <si>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</si>
  <si>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</si>
  <si>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</si>
  <si>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</si>
  <si>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</si>
  <si>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</si>
  <si>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</si>
  <si>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</si>
  <si>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</si>
  <si>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</si>
  <si>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</si>
  <si>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</si>
  <si>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</si>
  <si>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</si>
  <si>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</si>
  <si>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</si>
  <si>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</si>
  <si>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</si>
  <si>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</si>
  <si>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</si>
  <si>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</si>
  <si>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</si>
  <si>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</si>
  <si>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</si>
  <si>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</si>
  <si>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</si>
  <si>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</si>
  <si>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</si>
  <si>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</si>
  <si>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</si>
  <si>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</si>
  <si>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</si>
  <si>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</si>
  <si>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</si>
  <si>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</si>
  <si>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</si>
  <si>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</si>
  <si>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</si>
  <si>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</si>
  <si>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</si>
  <si>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</si>
  <si>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</si>
  <si>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</si>
  <si>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</si>
  <si>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</si>
  <si>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</si>
  <si>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</si>
  <si>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</si>
  <si>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</si>
  <si>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</si>
  <si>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</si>
  <si>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</si>
  <si>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</si>
  <si>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</si>
  <si>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</si>
  <si>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</si>
  <si>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</si>
  <si>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</si>
  <si>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</si>
  <si>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</si>
  <si>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</si>
  <si>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</si>
  <si>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</si>
  <si>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</si>
  <si>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</si>
  <si>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</si>
  <si>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</si>
  <si>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</si>
  <si>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</si>
  <si>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</si>
  <si>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</si>
  <si>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</si>
  <si>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</si>
  <si>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</si>
  <si>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</si>
  <si>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</si>
  <si>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</si>
  <si>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</si>
  <si>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</si>
  <si>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</si>
  <si>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</si>
  <si>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</si>
  <si>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</si>
  <si>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</si>
  <si>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</si>
  <si>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</si>
  <si>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</si>
  <si>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</si>
  <si>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</si>
  <si>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</si>
  <si>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</si>
  <si>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</si>
  <si>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</si>
  <si>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</si>
  <si>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</si>
  <si>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</si>
  <si>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</si>
  <si>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</si>
  <si>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</si>
  <si>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</si>
  <si>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</si>
  <si>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</si>
  <si>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</si>
  <si>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</si>
  <si>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</si>
  <si>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</si>
  <si>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</si>
  <si>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</si>
  <si>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</si>
  <si>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</si>
  <si>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</si>
  <si>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</si>
  <si>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</si>
  <si>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</si>
  <si>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</si>
  <si>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</si>
  <si>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</si>
  <si>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</si>
  <si>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</si>
  <si>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</si>
  <si>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</si>
  <si>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</si>
  <si>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</si>
  <si>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</si>
  <si>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</si>
  <si>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</si>
  <si>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</si>
  <si>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</si>
  <si>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</si>
  <si>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</si>
  <si>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</si>
  <si>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</si>
  <si>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</si>
  <si>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</si>
  <si>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</si>
  <si>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</si>
  <si>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</si>
  <si>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</si>
  <si>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</si>
  <si>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</si>
  <si>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</si>
  <si>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</si>
  <si>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</si>
  <si>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</si>
  <si>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</si>
  <si>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</si>
  <si>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</si>
  <si>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</si>
  <si>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</si>
  <si>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</si>
  <si>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</si>
  <si>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</si>
  <si>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</si>
  <si>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</si>
  <si>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</si>
  <si>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</si>
  <si>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</si>
  <si>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</si>
  <si>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</si>
  <si>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</si>
  <si>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</si>
  <si>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</si>
  <si>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</si>
  <si>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</si>
  <si>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</si>
  <si>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</si>
  <si>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</si>
  <si>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</si>
  <si>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</si>
  <si>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</si>
  <si>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</si>
  <si>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</si>
  <si>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</si>
  <si>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</si>
  <si>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</si>
  <si>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</si>
  <si>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</si>
  <si>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</si>
  <si>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</si>
  <si>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</si>
  <si>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</si>
  <si>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</si>
  <si>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</si>
  <si>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</si>
  <si>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</si>
  <si>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</si>
  <si>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</si>
  <si>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</si>
  <si>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</si>
  <si>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</si>
  <si>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</si>
  <si>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</si>
  <si>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</si>
  <si>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</si>
  <si>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</si>
  <si>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</si>
  <si>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</si>
  <si>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</si>
  <si>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</si>
  <si>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</si>
  <si>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</si>
  <si>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</si>
  <si>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</si>
  <si>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</si>
  <si>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</si>
  <si>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</si>
  <si>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</si>
  <si>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</si>
  <si>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</si>
  <si>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</si>
  <si>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</si>
  <si>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</si>
  <si>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</si>
  <si>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</si>
  <si>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</si>
  <si>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</si>
  <si>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</si>
  <si>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</si>
  <si>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</si>
  <si>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</si>
  <si>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</si>
  <si>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</si>
  <si>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</si>
  <si>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</si>
  <si>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</si>
  <si>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</si>
  <si>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</si>
  <si>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</si>
  <si>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</si>
  <si>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</si>
  <si>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</si>
  <si>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</si>
  <si>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</si>
  <si>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</si>
  <si>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</si>
  <si>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</si>
  <si>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</si>
  <si>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</si>
  <si>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</si>
  <si>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</si>
  <si>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</si>
  <si>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</si>
  <si>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</si>
  <si>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</si>
  <si>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</si>
  <si>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</si>
  <si>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</si>
  <si>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</si>
  <si>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</si>
  <si>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</si>
  <si>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</si>
  <si>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</si>
  <si>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</si>
  <si>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</si>
  <si>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</si>
  <si>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</si>
  <si>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</si>
  <si>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</si>
  <si>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</si>
  <si>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</si>
  <si>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</si>
  <si>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</si>
  <si>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</si>
  <si>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</si>
  <si>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</si>
  <si>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</si>
  <si>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</si>
  <si>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</si>
  <si>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</si>
  <si>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</si>
  <si>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</si>
  <si>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</si>
  <si>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</si>
  <si>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</si>
  <si>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</si>
  <si>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</si>
  <si>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</si>
  <si>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</si>
  <si>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</si>
  <si>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</si>
  <si>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</si>
  <si>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</si>
  <si>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</si>
  <si>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</si>
  <si>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</si>
  <si>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</si>
  <si>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</si>
  <si>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</si>
  <si>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</si>
  <si>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</si>
  <si>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</si>
  <si>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</si>
  <si>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</si>
  <si>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</si>
  <si>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</si>
  <si>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</si>
  <si>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</si>
  <si>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</si>
  <si>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</si>
  <si>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</si>
  <si>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</si>
  <si>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</si>
  <si>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</si>
  <si>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</si>
  <si>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</si>
  <si>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</si>
  <si>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</si>
  <si>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</si>
  <si>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</si>
  <si>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</si>
  <si>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</si>
  <si>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</si>
  <si>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</si>
  <si>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</si>
  <si>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</si>
  <si>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</si>
  <si>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</si>
  <si>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</si>
  <si>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</si>
  <si>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</si>
  <si>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</si>
  <si>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</si>
  <si>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</si>
  <si>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</si>
  <si>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</si>
  <si>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</si>
  <si>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</si>
  <si>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</si>
  <si>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</si>
  <si>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</si>
  <si>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</si>
  <si>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</si>
  <si>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</si>
  <si>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</si>
  <si>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</si>
  <si>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</si>
  <si>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</si>
  <si>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</si>
  <si>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</si>
  <si>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</si>
  <si>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</si>
  <si>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</si>
  <si>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</si>
  <si>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</si>
  <si>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</si>
  <si>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</si>
  <si>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</si>
  <si>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</si>
  <si>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</si>
  <si>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</si>
  <si>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</si>
  <si>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</si>
  <si>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</si>
  <si>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</si>
  <si>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</si>
  <si>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</si>
  <si>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</si>
  <si>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</si>
  <si>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</si>
  <si>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</si>
  <si>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</si>
  <si>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</si>
  <si>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</si>
  <si>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</si>
  <si>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</si>
  <si>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</si>
  <si>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</si>
  <si>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</si>
  <si>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</si>
  <si>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</si>
  <si>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</si>
  <si>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</si>
  <si>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</si>
  <si>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</si>
  <si>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</si>
  <si>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</si>
  <si>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</si>
  <si>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</si>
  <si>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</si>
  <si>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</si>
  <si>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</si>
  <si>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</si>
  <si>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</si>
  <si>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</si>
  <si>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</si>
  <si>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</si>
  <si>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</si>
  <si>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</si>
  <si>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</si>
  <si>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</si>
  <si>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</si>
  <si>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</si>
  <si>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</si>
  <si>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</si>
  <si>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</si>
  <si>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</si>
  <si>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</si>
  <si>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</si>
  <si>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</si>
  <si>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</si>
  <si>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</si>
  <si>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</si>
  <si>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</si>
  <si>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</si>
  <si>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</si>
  <si>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</si>
  <si>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</si>
  <si>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</si>
  <si>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</si>
  <si>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</si>
  <si>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</si>
  <si>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</si>
  <si>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</si>
  <si>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</si>
  <si>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</si>
  <si>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</si>
  <si>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</si>
  <si>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</si>
  <si>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</si>
  <si>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</si>
  <si>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</si>
  <si>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</si>
  <si>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</si>
  <si>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</si>
  <si>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</si>
  <si>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</si>
  <si>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</si>
  <si>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</si>
  <si>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</si>
  <si>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</si>
  <si>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</si>
  <si>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</si>
  <si>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</si>
  <si>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</si>
  <si>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</si>
  <si>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</si>
  <si>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</si>
  <si>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</si>
  <si>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</si>
  <si>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</si>
  <si>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</si>
  <si>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</si>
  <si>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</si>
  <si>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</si>
  <si>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</si>
  <si>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</si>
  <si>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</si>
  <si>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</si>
  <si>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</si>
  <si>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</si>
  <si>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</si>
  <si>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</si>
  <si>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</si>
  <si>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</si>
  <si>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</si>
  <si>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</si>
  <si>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</si>
  <si>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</si>
  <si>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</si>
  <si>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</si>
  <si>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</si>
  <si>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</si>
  <si>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</si>
  <si>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</si>
  <si>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</si>
  <si>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MULTIPLIER SHARE &amp; STOCK ADVISORS PRIVATE LIMITED</t>
  </si>
  <si>
    <t>HRTI PRIVATE LIMITED</t>
  </si>
  <si>
    <t>UNITDSPR</t>
  </si>
  <si>
    <t>AEGISLOG</t>
  </si>
  <si>
    <t>TIMETECHNO</t>
  </si>
  <si>
    <t>StockSplit ^</t>
  </si>
  <si>
    <t>PGEL ^</t>
  </si>
  <si>
    <t>GRAVITON RESEARCH CAPITAL LLP</t>
  </si>
  <si>
    <t>2390-2470</t>
  </si>
  <si>
    <t>2650-2800</t>
  </si>
  <si>
    <t>3825-4025</t>
  </si>
  <si>
    <t>4500-5000</t>
  </si>
  <si>
    <t>ALICON</t>
  </si>
  <si>
    <t>1235-1265</t>
  </si>
  <si>
    <t>SAMMAANCAP</t>
  </si>
  <si>
    <t>320-340</t>
  </si>
  <si>
    <t>QE SECURITIES LLP</t>
  </si>
  <si>
    <t>3000-3290</t>
  </si>
  <si>
    <t>AAKRAYA RESEARCH LLP</t>
  </si>
  <si>
    <t>UDS</t>
  </si>
  <si>
    <t>MANSI SHARE AND STOCK ADVISORS PVT LTD</t>
  </si>
  <si>
    <t>1143-1173</t>
  </si>
  <si>
    <t>1230-1300</t>
  </si>
  <si>
    <t>7370-7700</t>
  </si>
  <si>
    <t>NK SECURITIES RESEARCH PRIVATE LIMITED</t>
  </si>
  <si>
    <t>PROTEAN</t>
  </si>
  <si>
    <t>BANKNIFTY 51600 CE 28 AUG</t>
  </si>
  <si>
    <t>Positional  Call (Timeframe- 1-3 Months)</t>
  </si>
  <si>
    <t>Techno -Funda (Timeframe- 3-6 Months)</t>
  </si>
  <si>
    <t>Investment Idea (Timeframe- 2-3 Years)</t>
  </si>
  <si>
    <t>ANUP</t>
  </si>
  <si>
    <t>2000-2040</t>
  </si>
  <si>
    <t>555-565</t>
  </si>
  <si>
    <t>530-565</t>
  </si>
  <si>
    <t>350-370</t>
  </si>
  <si>
    <t>165-185</t>
  </si>
  <si>
    <t>1150-1220</t>
  </si>
  <si>
    <t>845-905</t>
  </si>
  <si>
    <t>370-400</t>
  </si>
  <si>
    <t>2990-3040</t>
  </si>
  <si>
    <t>3200-3350</t>
  </si>
  <si>
    <t>GATECH</t>
  </si>
  <si>
    <t>GACM Technologies Limited</t>
  </si>
  <si>
    <t>ZAGGLE</t>
  </si>
  <si>
    <t>390-420</t>
  </si>
  <si>
    <t>Profit of Rs.18/-</t>
  </si>
  <si>
    <t>576-594</t>
  </si>
  <si>
    <t>640-680</t>
  </si>
  <si>
    <t>Retail Research Technical Calls &amp; Fundamental Performance Report for the month of September-2024</t>
  </si>
  <si>
    <t>Loss of Rs.52.5/-</t>
  </si>
  <si>
    <t>NIFTY 25300 PE 5 SEP</t>
  </si>
  <si>
    <t>TATACONSUM 1250 CE 26 SEP</t>
  </si>
  <si>
    <t>BALKRISIND 3000 CE 26 SEP</t>
  </si>
  <si>
    <t>SRUSTEELS</t>
  </si>
  <si>
    <t>RAMASTEEL</t>
  </si>
  <si>
    <t>Rama Steel Tubes Limited</t>
  </si>
  <si>
    <t>SKSE SECURITIES LTD</t>
  </si>
  <si>
    <t>MAHAMMADFARUK HAJIBHAI MIR</t>
  </si>
  <si>
    <t>365-390</t>
  </si>
  <si>
    <t>Profit of Rs.110/-</t>
  </si>
  <si>
    <t>Loss of Rs.8.5/-</t>
  </si>
  <si>
    <t>BANDHANBNK 205 CE 26 SEP</t>
  </si>
  <si>
    <t>GOPAIST</t>
  </si>
  <si>
    <t>450-480</t>
  </si>
  <si>
    <t>Loss of Rs.16/-</t>
  </si>
  <si>
    <t>NMDC SEP FUT</t>
  </si>
  <si>
    <t>Profit of Rs.1.8/-</t>
  </si>
  <si>
    <t>BANKNIFTY 51500 CE 11 SEP</t>
  </si>
  <si>
    <t>JAI VINAYAK SECURITIES</t>
  </si>
  <si>
    <t>RAJKOTINV</t>
  </si>
  <si>
    <t>KAMOPAINTS</t>
  </si>
  <si>
    <t>Kamdhenu Ventures Limited</t>
  </si>
  <si>
    <t>SHARE INDIA SECURITIES LIMITED</t>
  </si>
  <si>
    <t>1650-1750</t>
  </si>
  <si>
    <t>Profit of Rs.57/-</t>
  </si>
  <si>
    <t>Loss of Rs.290/-</t>
  </si>
  <si>
    <t>Loss of Rs.3.1/-</t>
  </si>
  <si>
    <t>Profit of Rs.15.5/-</t>
  </si>
  <si>
    <t>Loss of Rs.72.5/-</t>
  </si>
  <si>
    <t>MOTISONS</t>
  </si>
  <si>
    <t>Motisons Jewellers Ltd</t>
  </si>
  <si>
    <t>Loss of Rs.15.5/-</t>
  </si>
  <si>
    <t>1052.5-1092.5</t>
  </si>
  <si>
    <t>1180-1250</t>
  </si>
  <si>
    <t>Loss of Rs.29/-</t>
  </si>
  <si>
    <t>Profit of Rs.195/-</t>
  </si>
  <si>
    <t>2400-2700</t>
  </si>
  <si>
    <t>Smart Delivery Trade (Timeframe- 1-3 Months)</t>
  </si>
  <si>
    <t>SBIN SEP FUT</t>
  </si>
  <si>
    <t>Sell</t>
  </si>
  <si>
    <t>PIDILITIND SEP FUT</t>
  </si>
  <si>
    <t>DABUR SEP FUT</t>
  </si>
  <si>
    <t>NIFTY 24800 CE 12 SEP</t>
  </si>
  <si>
    <t>TATAMTRDVR</t>
  </si>
  <si>
    <t>BONANZA PORTFOLIO LIMITED</t>
  </si>
  <si>
    <t>GANONPRO</t>
  </si>
  <si>
    <t>JAINAM UDAY SHAH</t>
  </si>
  <si>
    <t>INNOVATIVE</t>
  </si>
  <si>
    <t>PRADHIN</t>
  </si>
  <si>
    <t>380-390</t>
  </si>
  <si>
    <t>420-450</t>
  </si>
  <si>
    <t>Profit of Rs.20/-</t>
  </si>
  <si>
    <t>239-246</t>
  </si>
  <si>
    <t>265-284</t>
  </si>
  <si>
    <t>1080-1110</t>
  </si>
  <si>
    <t>1170-1230</t>
  </si>
  <si>
    <t>Profit of Rs.1.5/-</t>
  </si>
  <si>
    <t>LT SEP FUT</t>
  </si>
  <si>
    <t>NIFTY 25000 PE 12 SEP</t>
  </si>
  <si>
    <t>Profit of Rs.42.5/-</t>
  </si>
  <si>
    <t>BANKNIFTY 51000 PE 11 SEP</t>
  </si>
  <si>
    <t>Loss of Rs.90/-</t>
  </si>
  <si>
    <t>Retail Research Derivative Performance Report for the month of September-2024</t>
  </si>
  <si>
    <t>NAV CAPITAL VCC - NAV CAPITAL EMERGING STAR FUND</t>
  </si>
  <si>
    <t>DHYAANITR</t>
  </si>
  <si>
    <t>SHIV SHAKTI TRADING COMPANY</t>
  </si>
  <si>
    <t>HARSHILAGR</t>
  </si>
  <si>
    <t>SCANPGEOM</t>
  </si>
  <si>
    <t>SHREE SADGURU INVESTMENTS</t>
  </si>
  <si>
    <t>YARNSYN</t>
  </si>
  <si>
    <t>ASHOKBHAI MADHUBHAI KORAT</t>
  </si>
  <si>
    <t>ESFL</t>
  </si>
  <si>
    <t>Essen Speciality Films L</t>
  </si>
  <si>
    <t>MARSHALL</t>
  </si>
  <si>
    <t>Marshall Machines Ltd</t>
  </si>
  <si>
    <t>ANKITA VISHAL SHAH</t>
  </si>
  <si>
    <t>PIONEEREMB</t>
  </si>
  <si>
    <t>Pioneer Embroideries Limi</t>
  </si>
  <si>
    <t>VRAJ</t>
  </si>
  <si>
    <t>Vraj Iron and Steel Ltd</t>
  </si>
  <si>
    <t>478.5-488.5</t>
  </si>
  <si>
    <t>515-540</t>
  </si>
  <si>
    <t>Loss of Rs.63.3/-</t>
  </si>
  <si>
    <t>426-440</t>
  </si>
  <si>
    <t>470-500</t>
  </si>
  <si>
    <t>1330-1370</t>
  </si>
  <si>
    <t>1470-1570</t>
  </si>
  <si>
    <t>430-438</t>
  </si>
  <si>
    <t>460-480</t>
  </si>
  <si>
    <t>1995-2065</t>
  </si>
  <si>
    <t>2190-2340</t>
  </si>
  <si>
    <t>Profit of Rs.26.5/-</t>
  </si>
  <si>
    <t>Loss of Rs.-9.5/-</t>
  </si>
  <si>
    <t>Loss of Rs.35/-</t>
  </si>
  <si>
    <t>MFSL 1200 CE 26 SEP</t>
  </si>
  <si>
    <t>AFEL</t>
  </si>
  <si>
    <t>ALAN SCOTT</t>
  </si>
  <si>
    <t>F3 ADVISORS PRIVATE LIMITED</t>
  </si>
  <si>
    <t>CNIRESLTD</t>
  </si>
  <si>
    <t>DHRUV GANJI</t>
  </si>
  <si>
    <t>VIVEK KUMAR BHAUKA</t>
  </si>
  <si>
    <t>RAJKUMAR BABUBHAI GODHA</t>
  </si>
  <si>
    <t>KAMDHENU</t>
  </si>
  <si>
    <t>STOCK VERTEX VENTURES</t>
  </si>
  <si>
    <t>VINEY EQUITY MARKET LLP</t>
  </si>
  <si>
    <t>MINID</t>
  </si>
  <si>
    <t>NARMP</t>
  </si>
  <si>
    <t>KALPANA MADHANI SECURITIES PRIVATE LIMITED</t>
  </si>
  <si>
    <t>NBFOOT</t>
  </si>
  <si>
    <t>MAHESH KUMAR</t>
  </si>
  <si>
    <t>SUNILKUMAR CHANDRAKANT MEHTA (HUF)</t>
  </si>
  <si>
    <t>SUDARSHAN</t>
  </si>
  <si>
    <t>TIGERLOGS</t>
  </si>
  <si>
    <t>VSL</t>
  </si>
  <si>
    <t>VIVID MERCANTILE LIMITED .</t>
  </si>
  <si>
    <t>ADL</t>
  </si>
  <si>
    <t>Archidply Decor Limted</t>
  </si>
  <si>
    <t>ARPIT JAIN HUF</t>
  </si>
  <si>
    <t>ATAM</t>
  </si>
  <si>
    <t>Atam Valves Limited</t>
  </si>
  <si>
    <t>CREATIVE</t>
  </si>
  <si>
    <t>Creative Newtech Limited</t>
  </si>
  <si>
    <t>POONAM RAJEEV MAHESHWARI</t>
  </si>
  <si>
    <t>Kamdhenu Ispat Limited</t>
  </si>
  <si>
    <t>MAHEVARSH FINCON PRIVATE LIMITED</t>
  </si>
  <si>
    <t>ELAN VENTURES PRIVATE LIMITED</t>
  </si>
  <si>
    <t>PAULOMI KETAN DOSHI</t>
  </si>
  <si>
    <t>NAMOEWASTE</t>
  </si>
  <si>
    <t>Namo eWaste Management L</t>
  </si>
  <si>
    <t>ELIXIR WEALTH MANAGEMENT PRIVATE LIMITED</t>
  </si>
  <si>
    <t>QVCEL</t>
  </si>
  <si>
    <t>QVC Exports Limited</t>
  </si>
  <si>
    <t>SANSTAR</t>
  </si>
  <si>
    <t>Sanstar Limited</t>
  </si>
  <si>
    <t>VAISHALI</t>
  </si>
  <si>
    <t>Vaishali Pharma Limited</t>
  </si>
  <si>
    <t>VIPULLTD</t>
  </si>
  <si>
    <t>Vipul Limited</t>
  </si>
  <si>
    <t>Zaggle Prepa Ocean Ser L</t>
  </si>
  <si>
    <t>PUNIT BERIWALA HUF</t>
  </si>
  <si>
    <t>Accu&lt;&gt;</t>
  </si>
  <si>
    <t>210-217</t>
  </si>
  <si>
    <t>230-244</t>
  </si>
  <si>
    <t>280-290</t>
  </si>
  <si>
    <t>315-335</t>
  </si>
  <si>
    <t>2070-2170</t>
  </si>
  <si>
    <t>2400-2500</t>
  </si>
  <si>
    <t>Profit of Rs.102/-</t>
  </si>
  <si>
    <t>Loss of Rs.7/-</t>
  </si>
  <si>
    <t>BANKNIFTY 51300 CE 18 SEP</t>
  </si>
  <si>
    <t>390-450</t>
  </si>
  <si>
    <t>ABHINAV COMMOSALES</t>
  </si>
  <si>
    <t>KAUSHAL HITESHBHAI PARIKH</t>
  </si>
  <si>
    <t>VIKAS ARORA</t>
  </si>
  <si>
    <t>BFLAFL</t>
  </si>
  <si>
    <t>KENNY JACOB</t>
  </si>
  <si>
    <t>VIKASHKUMAR JAIN</t>
  </si>
  <si>
    <t>NANDKISHOR CHATURVEDI (HUF)</t>
  </si>
  <si>
    <t>CONTAINE</t>
  </si>
  <si>
    <t>CHIMANSHU</t>
  </si>
  <si>
    <t>KIRAN</t>
  </si>
  <si>
    <t>LAXMAN HARKISHAN NARANG</t>
  </si>
  <si>
    <t>INDAL SINGH</t>
  </si>
  <si>
    <t>POOJA KOCHAR</t>
  </si>
  <si>
    <t>DITCO</t>
  </si>
  <si>
    <t>ANKIT KIRTI GADA</t>
  </si>
  <si>
    <t>EKANSH</t>
  </si>
  <si>
    <t>RAVI OMPRAKASH AGRAWAL</t>
  </si>
  <si>
    <t>EUREKAI</t>
  </si>
  <si>
    <t>NARENDRA BABU KADATHUR HARIDAS</t>
  </si>
  <si>
    <t>PRAKASHBHAI ISHWERBHAI PATEL</t>
  </si>
  <si>
    <t>ANIL GUPTA</t>
  </si>
  <si>
    <t>GILADAFINS</t>
  </si>
  <si>
    <t>SUMANCHEPURI</t>
  </si>
  <si>
    <t>ACHYUTKUMAR RATILAL MODI</t>
  </si>
  <si>
    <t>LAXMIPATHIRAWAT</t>
  </si>
  <si>
    <t>GVBL</t>
  </si>
  <si>
    <t>YOGESH AGRAWAL</t>
  </si>
  <si>
    <t>HCKKVENTURE</t>
  </si>
  <si>
    <t>INDRAIND</t>
  </si>
  <si>
    <t>PACE STOCK BROKING SERVICES PVT LTD</t>
  </si>
  <si>
    <t>JETINFRA</t>
  </si>
  <si>
    <t>SHREEYANSH EDUTRADE LLP</t>
  </si>
  <si>
    <t>RAJUL SHAH</t>
  </si>
  <si>
    <t>KANUNGO</t>
  </si>
  <si>
    <t>RAJENDER SINGH</t>
  </si>
  <si>
    <t>HARISHKUMARGUPTA</t>
  </si>
  <si>
    <t>MONGIPA</t>
  </si>
  <si>
    <t>RENU DEVI SARAOGI</t>
  </si>
  <si>
    <t>OKPLA</t>
  </si>
  <si>
    <t>AG DYNAMIC FUNDS LIMITED</t>
  </si>
  <si>
    <t>TANO INVESTMENT OPPORTUNITIES FUND</t>
  </si>
  <si>
    <t>OMEGAIN</t>
  </si>
  <si>
    <t>KAILASHBEN ASHOKKUMAR PATEL</t>
  </si>
  <si>
    <t>OSIAJEE</t>
  </si>
  <si>
    <t>SANJEEV DAYAPRASAD MISHRA</t>
  </si>
  <si>
    <t>SAROJ GUPTA</t>
  </si>
  <si>
    <t>PESB</t>
  </si>
  <si>
    <t>ARHAM SHARE PRIVATE LIMITED</t>
  </si>
  <si>
    <t>NAVRATRI SHARE TRADING PRIVATE LIMITED .</t>
  </si>
  <si>
    <t>SI INVESTMENTS &amp; BROKING P LTD</t>
  </si>
  <si>
    <t>RAMAKRISHNA MANNEM</t>
  </si>
  <si>
    <t>PVVINFRA</t>
  </si>
  <si>
    <t>QUASAR</t>
  </si>
  <si>
    <t>SKSE SECURITIES LIMITED CORP CM/TM PROP A/C</t>
  </si>
  <si>
    <t>LIZ JACOB</t>
  </si>
  <si>
    <t>RAJNISH</t>
  </si>
  <si>
    <t>BIPINBHAI DEVABHAI RAVAL</t>
  </si>
  <si>
    <t>RAL</t>
  </si>
  <si>
    <t>PLUTUS CAPITAL MANAGEMENT LLP</t>
  </si>
  <si>
    <t>ROYALIND</t>
  </si>
  <si>
    <t>PREMIER TRADING CORPORATION</t>
  </si>
  <si>
    <t>SBLI</t>
  </si>
  <si>
    <t>PANCHAL JAYESHKUMAR</t>
  </si>
  <si>
    <t>INVESTINO VENTURE LLP .</t>
  </si>
  <si>
    <t>SELLWIN</t>
  </si>
  <si>
    <t>NARSHI HAMIRBHAI DANGODRA</t>
  </si>
  <si>
    <t>SKCIL</t>
  </si>
  <si>
    <t>GKK CAPITAL MARKETS PRIVATE LIMITED</t>
  </si>
  <si>
    <t>TEAM INDIA MANAGERS LTD</t>
  </si>
  <si>
    <t>SPAR</t>
  </si>
  <si>
    <t>A1 POWER TOOLS PRIVATE LIMITED</t>
  </si>
  <si>
    <t>GAURANG ABHAYKUMAR NATHWANI</t>
  </si>
  <si>
    <t>GRISHMABEN GAURANGBHAI DAGLI</t>
  </si>
  <si>
    <t>STARLENT</t>
  </si>
  <si>
    <t>SWAGTAM</t>
  </si>
  <si>
    <t>GUNJAN AGARWAL</t>
  </si>
  <si>
    <t>MANIMUDRA MARKETING PRIVATE LIMITED</t>
  </si>
  <si>
    <t>VEERHEALTH</t>
  </si>
  <si>
    <t>SHALIN MAHESHBHAI SHAH</t>
  </si>
  <si>
    <t>VIKRAMKUMAR KARANRAJ SAKARIA HUF</t>
  </si>
  <si>
    <t>NK SECURITIES RESEARCH PVT. LTD.</t>
  </si>
  <si>
    <t>RIDDHI TRADERS</t>
  </si>
  <si>
    <t>WALCHPF</t>
  </si>
  <si>
    <t>VIKKRAMM CHANDIRRAMANI</t>
  </si>
  <si>
    <t>ZMILGFIN</t>
  </si>
  <si>
    <t>NIRMAL LUNKAR</t>
  </si>
  <si>
    <t>ACSAL</t>
  </si>
  <si>
    <t>Arvind and Company</t>
  </si>
  <si>
    <t>HI GROWTH CORPORATE SERVICES PVT LTD</t>
  </si>
  <si>
    <t>ADFFOODS</t>
  </si>
  <si>
    <t>ADF Foods Limited</t>
  </si>
  <si>
    <t>CHHIMPA NARAYAN</t>
  </si>
  <si>
    <t>SILVER LINE VENTURES PRIVATE LIMITED</t>
  </si>
  <si>
    <t>AKIKO</t>
  </si>
  <si>
    <t>Akiko Global Services L</t>
  </si>
  <si>
    <t>UDIT MITTAL</t>
  </si>
  <si>
    <t>FDC Ltd.</t>
  </si>
  <si>
    <t>GOKULAGRO</t>
  </si>
  <si>
    <t>Gokul Agro Resources Ltd</t>
  </si>
  <si>
    <t>GPTHEALTH</t>
  </si>
  <si>
    <t>GPT Healthcare Limited</t>
  </si>
  <si>
    <t>Granules India Limited</t>
  </si>
  <si>
    <t>MATHISYS ADVISORS LLP</t>
  </si>
  <si>
    <t>HEADSUP</t>
  </si>
  <si>
    <t>Heads UP Ventures Limited</t>
  </si>
  <si>
    <t>DEEVANSHI  GARG</t>
  </si>
  <si>
    <t>MITTAL RIMPY</t>
  </si>
  <si>
    <t>Honasa Consumer Limited</t>
  </si>
  <si>
    <t>MORGAN STANLEY ASIA SINGAPORE PTE</t>
  </si>
  <si>
    <t>JUMP TRADING FINANCIAL INDIA PRIVATE LIMITED</t>
  </si>
  <si>
    <t>ICICI PRUDENTIAL LIFE INSURANCE COMPANY LIMITED</t>
  </si>
  <si>
    <t>INTERARCH</t>
  </si>
  <si>
    <t>Interarch Building Prod L</t>
  </si>
  <si>
    <t>IOLCP</t>
  </si>
  <si>
    <t>IOL Chem and Pharma Ltd</t>
  </si>
  <si>
    <t>IPHL</t>
  </si>
  <si>
    <t>Indian Phosphate Limited</t>
  </si>
  <si>
    <t>KN FAMILY TRUST</t>
  </si>
  <si>
    <t>BNP PARIBAS FINANCIAL MARKETS</t>
  </si>
  <si>
    <t>AL MAHA INVESTMENT FUND PCC-ONYX STRATEGY</t>
  </si>
  <si>
    <t>HEMALI PATHIK THAKKAR</t>
  </si>
  <si>
    <t>UNICO GLOBAL OPPORTUNITIES FUND LIMITED</t>
  </si>
  <si>
    <t>SOHAM FINCARE INDIA LLP</t>
  </si>
  <si>
    <t>SAJM GLOBAL IMPEX PRIVATE LIMITED</t>
  </si>
  <si>
    <t>VT CAPITAL MARKET PVT LTD</t>
  </si>
  <si>
    <t>Kaynes Technology Ind Ltd</t>
  </si>
  <si>
    <t>MAGPRO SECURITIES PVT LTD</t>
  </si>
  <si>
    <t>MOS</t>
  </si>
  <si>
    <t>Mos Utility Limited</t>
  </si>
  <si>
    <t>MYMUDRA</t>
  </si>
  <si>
    <t>My Mudra Fincorp Limited</t>
  </si>
  <si>
    <t>MONEYWISE FINANCIAL SERVICES PRIVATE LTD</t>
  </si>
  <si>
    <t>NAMAN</t>
  </si>
  <si>
    <t>Naman In-Store (India) L</t>
  </si>
  <si>
    <t>ANTARA INDIA EVERGREEN FUND LTD (ANTARA INDIA EVERGREEN FUND(FPI))</t>
  </si>
  <si>
    <t>MANJU SINGHI</t>
  </si>
  <si>
    <t>ORIENTLTD</t>
  </si>
  <si>
    <t>Orient Press Limited</t>
  </si>
  <si>
    <t>SOLANKI DHARMENDRSINH</t>
  </si>
  <si>
    <t>PNB Housing Fin Ltd.</t>
  </si>
  <si>
    <t>GOVERNMENT OF SINGAPORE</t>
  </si>
  <si>
    <t>PPSL</t>
  </si>
  <si>
    <t>Picturepost Studios Ltd</t>
  </si>
  <si>
    <t>VICCO PRODUCTS BOMBAY PRIVATE LIMITED</t>
  </si>
  <si>
    <t>PRIMESECU</t>
  </si>
  <si>
    <t>Prime Securities Limited</t>
  </si>
  <si>
    <t>SAHASTRAA ADVISORS PRIVATE LIMITED</t>
  </si>
  <si>
    <t>ISHAAN TRADEFIN LLP</t>
  </si>
  <si>
    <t>NIKUNJ KAUSHIK SHAH</t>
  </si>
  <si>
    <t>KIRTI BEARINGS PRIVATE LTD</t>
  </si>
  <si>
    <t>SRPL</t>
  </si>
  <si>
    <t>Shree Ram Proteins Ltd.</t>
  </si>
  <si>
    <t>HARBIR SINGH CHADHA</t>
  </si>
  <si>
    <t>SSEGL</t>
  </si>
  <si>
    <t>Sathlokhar Syn E&amp;C Glob L</t>
  </si>
  <si>
    <t>VDEAL</t>
  </si>
  <si>
    <t>Vdeal System Limited</t>
  </si>
  <si>
    <t>JAYSUKHBHAI  THATHAGAR</t>
  </si>
  <si>
    <t>VSCL</t>
  </si>
  <si>
    <t>Vadivarhe Spclty Chem Ltd</t>
  </si>
  <si>
    <t>YUDIZ</t>
  </si>
  <si>
    <t>Yudiz Solutions Limited</t>
  </si>
  <si>
    <t>PERSISTENT GROWTH FUND VARSU INDIA GROWTH STORY SCHEME 1</t>
  </si>
  <si>
    <t>AKSH-RE</t>
  </si>
  <si>
    <t>Akshar Spintex Limited</t>
  </si>
  <si>
    <t>ABHIJEET AGARWAL</t>
  </si>
  <si>
    <t>CMRSL</t>
  </si>
  <si>
    <t>Cyber Media Res &amp; Ser Ltd</t>
  </si>
  <si>
    <t>APOLLO TRADING &amp; FINANCE PVT LTD</t>
  </si>
  <si>
    <t>COOLCAPS</t>
  </si>
  <si>
    <t>Cool Caps Industries Ltd</t>
  </si>
  <si>
    <t>RISHI GOURISARIA</t>
  </si>
  <si>
    <t>JAINAM BROKING LIMITED</t>
  </si>
  <si>
    <t>EPL Limited</t>
  </si>
  <si>
    <t>ASHOK GOEL TRUST</t>
  </si>
  <si>
    <t>GATECHDVR</t>
  </si>
  <si>
    <t>PEAK XV PARTNERS INVESTMENTS VI</t>
  </si>
  <si>
    <t>STELLARIS VENTURE PARTNERS INDIA I</t>
  </si>
  <si>
    <t>SEQUOIA CAPITAL GLOBAL GROWTH FUND III-U.S./ INDIA ANNEX FUND L.P.</t>
  </si>
  <si>
    <t>SOFINA VENTURES S.A.</t>
  </si>
  <si>
    <t>FIRESIDE VENTURES INVESTMENT FUND I</t>
  </si>
  <si>
    <t>MUNDHRA NARAYAN PRASAD</t>
  </si>
  <si>
    <t>ASIA OPPORTUNITIES V (MAURITIUS) LIMITED</t>
  </si>
  <si>
    <t>RCSPL SHARE BROKING PRIVATE LIMITED</t>
  </si>
  <si>
    <t>VLEGOV</t>
  </si>
  <si>
    <t>VL E Gov and IT Sol Ltd</t>
  </si>
  <si>
    <t>DINESH BIRDILAL NANDWANA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</si>
</sst>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3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20">
    <xf numFmtId="0" fontId="0" fillId="0" borderId="0"/>
    <xf numFmtId="0" fontId="5" fillId="0" borderId="22"/>
    <xf numFmtId="0" fontId="5" fillId="0" borderId="22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8" fillId="12" borderId="32" applyNumberFormat="0" applyAlignment="0" applyProtection="0"/>
    <xf numFmtId="0" fontId="49" fillId="13" borderId="33" applyNumberFormat="0" applyAlignment="0" applyProtection="0"/>
    <xf numFmtId="0" fontId="50" fillId="13" borderId="32" applyNumberFormat="0" applyAlignment="0" applyProtection="0"/>
    <xf numFmtId="0" fontId="51" fillId="0" borderId="34" applyNumberFormat="0" applyFill="0" applyAlignment="0" applyProtection="0"/>
    <xf numFmtId="0" fontId="52" fillId="14" borderId="35" applyNumberFormat="0" applyAlignment="0" applyProtection="0"/>
    <xf numFmtId="0" fontId="55" fillId="0" borderId="37" applyNumberFormat="0" applyFill="0" applyAlignment="0" applyProtection="0"/>
    <xf numFmtId="0" fontId="4" fillId="0" borderId="22"/>
    <xf numFmtId="0" fontId="4" fillId="17" borderId="22" applyNumberFormat="0" applyBorder="0" applyAlignment="0" applyProtection="0"/>
    <xf numFmtId="0" fontId="4" fillId="21" borderId="22" applyNumberFormat="0" applyBorder="0" applyAlignment="0" applyProtection="0"/>
    <xf numFmtId="0" fontId="4" fillId="25" borderId="22" applyNumberFormat="0" applyBorder="0" applyAlignment="0" applyProtection="0"/>
    <xf numFmtId="0" fontId="4" fillId="29" borderId="22" applyNumberFormat="0" applyBorder="0" applyAlignment="0" applyProtection="0"/>
    <xf numFmtId="0" fontId="4" fillId="33" borderId="22" applyNumberFormat="0" applyBorder="0" applyAlignment="0" applyProtection="0"/>
    <xf numFmtId="0" fontId="4" fillId="37" borderId="22" applyNumberFormat="0" applyBorder="0" applyAlignment="0" applyProtection="0"/>
    <xf numFmtId="0" fontId="4" fillId="18" borderId="22" applyNumberFormat="0" applyBorder="0" applyAlignment="0" applyProtection="0"/>
    <xf numFmtId="0" fontId="4" fillId="22" borderId="22" applyNumberFormat="0" applyBorder="0" applyAlignment="0" applyProtection="0"/>
    <xf numFmtId="0" fontId="4" fillId="26" borderId="22" applyNumberFormat="0" applyBorder="0" applyAlignment="0" applyProtection="0"/>
    <xf numFmtId="0" fontId="4" fillId="30" borderId="22" applyNumberFormat="0" applyBorder="0" applyAlignment="0" applyProtection="0"/>
    <xf numFmtId="0" fontId="4" fillId="34" borderId="22" applyNumberFormat="0" applyBorder="0" applyAlignment="0" applyProtection="0"/>
    <xf numFmtId="0" fontId="4" fillId="38" borderId="22" applyNumberFormat="0" applyBorder="0" applyAlignment="0" applyProtection="0"/>
    <xf numFmtId="0" fontId="56" fillId="19" borderId="22" applyNumberFormat="0" applyBorder="0" applyAlignment="0" applyProtection="0"/>
    <xf numFmtId="0" fontId="56" fillId="23" borderId="22" applyNumberFormat="0" applyBorder="0" applyAlignment="0" applyProtection="0"/>
    <xf numFmtId="0" fontId="56" fillId="27" borderId="22" applyNumberFormat="0" applyBorder="0" applyAlignment="0" applyProtection="0"/>
    <xf numFmtId="0" fontId="56" fillId="31" borderId="22" applyNumberFormat="0" applyBorder="0" applyAlignment="0" applyProtection="0"/>
    <xf numFmtId="0" fontId="56" fillId="35" borderId="22" applyNumberFormat="0" applyBorder="0" applyAlignment="0" applyProtection="0"/>
    <xf numFmtId="0" fontId="56" fillId="39" borderId="22" applyNumberFormat="0" applyBorder="0" applyAlignment="0" applyProtection="0"/>
    <xf numFmtId="0" fontId="56" fillId="16" borderId="22" applyNumberFormat="0" applyBorder="0" applyAlignment="0" applyProtection="0"/>
    <xf numFmtId="0" fontId="56" fillId="20" borderId="22" applyNumberFormat="0" applyBorder="0" applyAlignment="0" applyProtection="0"/>
    <xf numFmtId="0" fontId="56" fillId="24" borderId="22" applyNumberFormat="0" applyBorder="0" applyAlignment="0" applyProtection="0"/>
    <xf numFmtId="0" fontId="56" fillId="28" borderId="22" applyNumberFormat="0" applyBorder="0" applyAlignment="0" applyProtection="0"/>
    <xf numFmtId="0" fontId="56" fillId="32" borderId="22" applyNumberFormat="0" applyBorder="0" applyAlignment="0" applyProtection="0"/>
    <xf numFmtId="0" fontId="56" fillId="36" borderId="22" applyNumberFormat="0" applyBorder="0" applyAlignment="0" applyProtection="0"/>
    <xf numFmtId="0" fontId="46" fillId="10" borderId="22" applyNumberFormat="0" applyBorder="0" applyAlignment="0" applyProtection="0"/>
    <xf numFmtId="0" fontId="54" fillId="0" borderId="22" applyNumberFormat="0" applyFill="0" applyBorder="0" applyAlignment="0" applyProtection="0"/>
    <xf numFmtId="0" fontId="45" fillId="9" borderId="22" applyNumberFormat="0" applyBorder="0" applyAlignment="0" applyProtection="0"/>
    <xf numFmtId="0" fontId="44" fillId="0" borderId="22" applyNumberFormat="0" applyFill="0" applyBorder="0" applyAlignment="0" applyProtection="0"/>
    <xf numFmtId="0" fontId="57" fillId="0" borderId="22" applyNumberFormat="0" applyFill="0" applyBorder="0" applyAlignment="0" applyProtection="0">
      <alignment vertical="top"/>
      <protection locked="0"/>
    </xf>
    <xf numFmtId="0" fontId="58" fillId="11" borderId="22" applyNumberFormat="0" applyBorder="0" applyAlignment="0" applyProtection="0"/>
    <xf numFmtId="0" fontId="5" fillId="0" borderId="22"/>
    <xf numFmtId="0" fontId="5" fillId="0" borderId="22"/>
    <xf numFmtId="0" fontId="4" fillId="15" borderId="36" applyNumberFormat="0" applyFont="0" applyAlignment="0" applyProtection="0"/>
    <xf numFmtId="9" fontId="4" fillId="0" borderId="22" applyFont="0" applyFill="0" applyBorder="0" applyAlignment="0" applyProtection="0"/>
    <xf numFmtId="0" fontId="59" fillId="0" borderId="22" applyNumberFormat="0" applyFill="0" applyBorder="0" applyAlignment="0" applyProtection="0"/>
    <xf numFmtId="0" fontId="53" fillId="0" borderId="22" applyNumberFormat="0" applyFill="0" applyBorder="0" applyAlignment="0" applyProtection="0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4" fillId="15" borderId="36" applyNumberFormat="0" applyFont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41" fillId="0" borderId="22" applyNumberFormat="0" applyFill="0" applyBorder="0" applyAlignment="0" applyProtection="0"/>
    <xf numFmtId="0" fontId="47" fillId="11" borderId="22" applyNumberFormat="0" applyBorder="0" applyAlignment="0" applyProtection="0"/>
    <xf numFmtId="0" fontId="4" fillId="19" borderId="22" applyNumberFormat="0" applyBorder="0" applyAlignment="0" applyProtection="0"/>
    <xf numFmtId="0" fontId="4" fillId="23" borderId="22" applyNumberFormat="0" applyBorder="0" applyAlignment="0" applyProtection="0"/>
    <xf numFmtId="0" fontId="4" fillId="27" borderId="22" applyNumberFormat="0" applyBorder="0" applyAlignment="0" applyProtection="0"/>
    <xf numFmtId="0" fontId="4" fillId="31" borderId="22" applyNumberFormat="0" applyBorder="0" applyAlignment="0" applyProtection="0"/>
    <xf numFmtId="0" fontId="4" fillId="35" borderId="22" applyNumberFormat="0" applyBorder="0" applyAlignment="0" applyProtection="0"/>
    <xf numFmtId="0" fontId="4" fillId="39" borderId="22" applyNumberFormat="0" applyBorder="0" applyAlignment="0" applyProtection="0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60" fillId="0" borderId="22"/>
    <xf numFmtId="0" fontId="61" fillId="0" borderId="22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5" fillId="0" borderId="22"/>
    <xf numFmtId="0" fontId="1" fillId="0" borderId="22"/>
  </cellStyleXfs>
  <cellXfs count="384">
    <xf numFmtId="0" fontId="0" fillId="0" borderId="0" xfId="0"/>
    <xf numFmtId="0" fontId="5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horizontal="center"/>
    </xf>
    <xf numFmtId="15" fontId="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1" fillId="0" borderId="2" xfId="0" applyFont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12" fillId="0" borderId="7" xfId="0" applyFont="1" applyBorder="1"/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10" fontId="5" fillId="2" borderId="1" xfId="0" applyNumberFormat="1" applyFont="1" applyFill="1" applyBorder="1"/>
    <xf numFmtId="0" fontId="5" fillId="3" borderId="1" xfId="0" applyFont="1" applyFill="1" applyBorder="1"/>
    <xf numFmtId="0" fontId="13" fillId="5" borderId="1" xfId="0" applyFont="1" applyFill="1" applyBorder="1" applyAlignment="1">
      <alignment wrapText="1"/>
    </xf>
    <xf numFmtId="0" fontId="8" fillId="2" borderId="1" xfId="0" applyFont="1" applyFill="1" applyBorder="1"/>
    <xf numFmtId="0" fontId="14" fillId="2" borderId="1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18" xfId="0" applyFont="1" applyBorder="1"/>
    <xf numFmtId="2" fontId="8" fillId="0" borderId="2" xfId="0" applyNumberFormat="1" applyFont="1" applyBorder="1"/>
    <xf numFmtId="0" fontId="8" fillId="0" borderId="2" xfId="0" applyFont="1" applyBorder="1"/>
    <xf numFmtId="2" fontId="5" fillId="0" borderId="2" xfId="0" applyNumberFormat="1" applyFont="1" applyBorder="1"/>
    <xf numFmtId="0" fontId="5" fillId="0" borderId="0" xfId="0" applyFont="1"/>
    <xf numFmtId="15" fontId="5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16" fillId="0" borderId="0" xfId="0" applyFont="1"/>
    <xf numFmtId="10" fontId="1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2" fontId="8" fillId="4" borderId="15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7" fillId="0" borderId="2" xfId="0" applyFont="1" applyBorder="1"/>
    <xf numFmtId="0" fontId="5" fillId="0" borderId="0" xfId="0" applyFont="1" applyAlignment="1">
      <alignment horizontal="center"/>
    </xf>
    <xf numFmtId="0" fontId="20" fillId="2" borderId="1" xfId="0" applyFont="1" applyFill="1" applyBorder="1" applyAlignment="1">
      <alignment horizontal="right"/>
    </xf>
    <xf numFmtId="2" fontId="20" fillId="2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" fontId="20" fillId="2" borderId="1" xfId="0" applyNumberFormat="1" applyFont="1" applyFill="1" applyBorder="1" applyAlignment="1">
      <alignment horizontal="right"/>
    </xf>
    <xf numFmtId="0" fontId="25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/>
    <xf numFmtId="0" fontId="29" fillId="2" borderId="1" xfId="0" applyFont="1" applyFill="1" applyBorder="1"/>
    <xf numFmtId="0" fontId="8" fillId="0" borderId="0" xfId="0" applyFont="1"/>
    <xf numFmtId="15" fontId="26" fillId="2" borderId="1" xfId="0" applyNumberFormat="1" applyFont="1" applyFill="1" applyBorder="1"/>
    <xf numFmtId="164" fontId="30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 wrapText="1"/>
    </xf>
    <xf numFmtId="2" fontId="31" fillId="2" borderId="1" xfId="0" applyNumberFormat="1" applyFont="1" applyFill="1" applyBorder="1" applyAlignment="1">
      <alignment wrapText="1"/>
    </xf>
    <xf numFmtId="0" fontId="31" fillId="2" borderId="1" xfId="0" applyFont="1" applyFill="1" applyBorder="1" applyAlignment="1">
      <alignment horizontal="left" wrapText="1"/>
    </xf>
    <xf numFmtId="0" fontId="31" fillId="2" borderId="1" xfId="0" applyFont="1" applyFill="1" applyBorder="1"/>
    <xf numFmtId="164" fontId="30" fillId="3" borderId="1" xfId="0" applyNumberFormat="1" applyFont="1" applyFill="1" applyBorder="1" applyAlignment="1">
      <alignment horizontal="left" wrapText="1"/>
    </xf>
    <xf numFmtId="0" fontId="31" fillId="3" borderId="1" xfId="0" applyFont="1" applyFill="1" applyBorder="1" applyAlignment="1">
      <alignment horizontal="center" wrapText="1"/>
    </xf>
    <xf numFmtId="2" fontId="31" fillId="3" borderId="1" xfId="0" applyNumberFormat="1" applyFont="1" applyFill="1" applyBorder="1" applyAlignment="1">
      <alignment wrapText="1"/>
    </xf>
    <xf numFmtId="0" fontId="31" fillId="3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wrapText="1"/>
    </xf>
    <xf numFmtId="164" fontId="8" fillId="4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left"/>
    </xf>
    <xf numFmtId="15" fontId="8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/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43" fontId="38" fillId="2" borderId="1" xfId="0" applyNumberFormat="1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top"/>
    </xf>
    <xf numFmtId="43" fontId="5" fillId="0" borderId="0" xfId="0" applyNumberFormat="1" applyFont="1"/>
    <xf numFmtId="0" fontId="8" fillId="2" borderId="1" xfId="0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2" fontId="31" fillId="0" borderId="0" xfId="0" applyNumberFormat="1" applyFont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9" fontId="31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5" fontId="31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0" fontId="33" fillId="0" borderId="25" xfId="0" applyFont="1" applyBorder="1"/>
    <xf numFmtId="0" fontId="38" fillId="0" borderId="0" xfId="0" applyFont="1"/>
    <xf numFmtId="0" fontId="38" fillId="0" borderId="0" xfId="0" applyFont="1" applyAlignment="1">
      <alignment horizontal="center" vertical="center"/>
    </xf>
    <xf numFmtId="16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horizontal="center" vertical="center" wrapText="1"/>
    </xf>
    <xf numFmtId="15" fontId="31" fillId="2" borderId="1" xfId="0" applyNumberFormat="1" applyFont="1" applyFill="1" applyBorder="1" applyAlignment="1">
      <alignment horizontal="left"/>
    </xf>
    <xf numFmtId="2" fontId="31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 wrapText="1"/>
    </xf>
    <xf numFmtId="10" fontId="5" fillId="7" borderId="2" xfId="0" applyNumberFormat="1" applyFont="1" applyFill="1" applyBorder="1" applyAlignment="1">
      <alignment horizontal="center" vertical="center" wrapText="1"/>
    </xf>
    <xf numFmtId="167" fontId="5" fillId="7" borderId="2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left"/>
    </xf>
    <xf numFmtId="1" fontId="5" fillId="8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 vertical="center" wrapText="1"/>
    </xf>
    <xf numFmtId="10" fontId="5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/>
    <xf numFmtId="9" fontId="5" fillId="8" borderId="2" xfId="0" applyNumberFormat="1" applyFont="1" applyFill="1" applyBorder="1" applyAlignment="1">
      <alignment horizontal="center"/>
    </xf>
    <xf numFmtId="168" fontId="5" fillId="8" borderId="2" xfId="0" applyNumberFormat="1" applyFont="1" applyFill="1" applyBorder="1" applyAlignment="1">
      <alignment horizontal="center" vertical="center" wrapText="1"/>
    </xf>
    <xf numFmtId="15" fontId="5" fillId="8" borderId="2" xfId="0" applyNumberFormat="1" applyFont="1" applyFill="1" applyBorder="1"/>
    <xf numFmtId="1" fontId="5" fillId="6" borderId="2" xfId="0" applyNumberFormat="1" applyFont="1" applyFill="1" applyBorder="1" applyAlignment="1">
      <alignment horizontal="center" vertical="center" wrapText="1"/>
    </xf>
    <xf numFmtId="167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 vertical="center" wrapText="1"/>
    </xf>
    <xf numFmtId="9" fontId="5" fillId="6" borderId="2" xfId="0" applyNumberFormat="1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2" fontId="5" fillId="7" borderId="3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10" fontId="5" fillId="7" borderId="3" xfId="0" applyNumberFormat="1" applyFont="1" applyFill="1" applyBorder="1" applyAlignment="1">
      <alignment horizontal="center" vertical="center" wrapText="1"/>
    </xf>
    <xf numFmtId="167" fontId="5" fillId="7" borderId="3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/>
    </xf>
    <xf numFmtId="167" fontId="5" fillId="8" borderId="2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 vertical="center"/>
    </xf>
    <xf numFmtId="167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/>
    <xf numFmtId="0" fontId="5" fillId="8" borderId="3" xfId="0" applyFont="1" applyFill="1" applyBorder="1" applyAlignment="1">
      <alignment horizontal="center"/>
    </xf>
    <xf numFmtId="2" fontId="5" fillId="8" borderId="3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38" fillId="0" borderId="28" xfId="0" applyFont="1" applyBorder="1" applyAlignment="1">
      <alignment horizontal="center" vertical="center"/>
    </xf>
    <xf numFmtId="165" fontId="38" fillId="0" borderId="28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2" fontId="39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5" fontId="5" fillId="0" borderId="28" xfId="0" applyNumberFormat="1" applyFont="1" applyBorder="1" applyAlignment="1">
      <alignment horizontal="center" vertical="center"/>
    </xf>
    <xf numFmtId="43" fontId="38" fillId="0" borderId="28" xfId="0" applyNumberFormat="1" applyFont="1" applyBorder="1" applyAlignment="1">
      <alignment horizontal="center" vertical="top"/>
    </xf>
    <xf numFmtId="10" fontId="39" fillId="0" borderId="28" xfId="0" applyNumberFormat="1" applyFont="1" applyBorder="1" applyAlignment="1">
      <alignment horizontal="center" vertical="center" wrapText="1"/>
    </xf>
    <xf numFmtId="16" fontId="39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left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5" fillId="2" borderId="22" xfId="0" applyFont="1" applyFill="1" applyBorder="1"/>
    <xf numFmtId="0" fontId="17" fillId="0" borderId="7" xfId="0" applyFont="1" applyBorder="1"/>
    <xf numFmtId="2" fontId="5" fillId="0" borderId="7" xfId="0" applyNumberFormat="1" applyFont="1" applyBorder="1"/>
    <xf numFmtId="0" fontId="5" fillId="0" borderId="7" xfId="0" applyFont="1" applyBorder="1"/>
    <xf numFmtId="0" fontId="8" fillId="0" borderId="28" xfId="1" applyFont="1" applyBorder="1"/>
    <xf numFmtId="2" fontId="8" fillId="0" borderId="28" xfId="1" applyNumberFormat="1" applyFont="1" applyBorder="1" applyAlignment="1">
      <alignment horizontal="right"/>
    </xf>
    <xf numFmtId="2" fontId="8" fillId="0" borderId="28" xfId="1" applyNumberFormat="1" applyFont="1" applyBorder="1"/>
    <xf numFmtId="10" fontId="8" fillId="0" borderId="28" xfId="46" applyNumberFormat="1" applyFont="1" applyBorder="1"/>
    <xf numFmtId="0" fontId="8" fillId="4" borderId="7" xfId="0" applyFont="1" applyFill="1" applyBorder="1" applyAlignment="1">
      <alignment horizontal="center"/>
    </xf>
    <xf numFmtId="0" fontId="5" fillId="0" borderId="22" xfId="0" applyFont="1" applyBorder="1"/>
    <xf numFmtId="15" fontId="5" fillId="0" borderId="22" xfId="0" applyNumberFormat="1" applyFont="1" applyBorder="1"/>
    <xf numFmtId="2" fontId="5" fillId="0" borderId="22" xfId="0" applyNumberFormat="1" applyFont="1" applyBorder="1"/>
    <xf numFmtId="2" fontId="5" fillId="0" borderId="22" xfId="0" applyNumberFormat="1" applyFont="1" applyBorder="1" applyAlignment="1">
      <alignment horizontal="right"/>
    </xf>
    <xf numFmtId="0" fontId="16" fillId="0" borderId="22" xfId="0" applyFont="1" applyBorder="1"/>
    <xf numFmtId="10" fontId="16" fillId="2" borderId="22" xfId="0" applyNumberFormat="1" applyFont="1" applyFill="1" applyBorder="1" applyAlignment="1">
      <alignment horizontal="center"/>
    </xf>
    <xf numFmtId="0" fontId="5" fillId="0" borderId="28" xfId="0" applyFont="1" applyBorder="1"/>
    <xf numFmtId="0" fontId="17" fillId="0" borderId="28" xfId="0" applyFont="1" applyBorder="1"/>
    <xf numFmtId="2" fontId="5" fillId="0" borderId="28" xfId="0" applyNumberFormat="1" applyFont="1" applyBorder="1"/>
    <xf numFmtId="15" fontId="55" fillId="0" borderId="28" xfId="12" applyNumberFormat="1" applyFont="1" applyBorder="1"/>
    <xf numFmtId="2" fontId="5" fillId="0" borderId="28" xfId="1" applyNumberFormat="1" applyBorder="1"/>
    <xf numFmtId="15" fontId="3" fillId="0" borderId="28" xfId="12" applyNumberFormat="1" applyFont="1" applyBorder="1"/>
    <xf numFmtId="2" fontId="5" fillId="0" borderId="28" xfId="1" applyNumberFormat="1" applyBorder="1" applyAlignment="1">
      <alignment horizontal="right"/>
    </xf>
    <xf numFmtId="0" fontId="5" fillId="0" borderId="28" xfId="1" applyBorder="1"/>
    <xf numFmtId="10" fontId="5" fillId="0" borderId="28" xfId="46" applyNumberFormat="1" applyFont="1" applyBorder="1"/>
    <xf numFmtId="0" fontId="3" fillId="0" borderId="28" xfId="12" applyFont="1" applyBorder="1" applyAlignment="1">
      <alignment horizontal="left"/>
    </xf>
    <xf numFmtId="49" fontId="3" fillId="0" borderId="28" xfId="12" applyNumberFormat="1" applyFont="1" applyBorder="1"/>
    <xf numFmtId="0" fontId="3" fillId="0" borderId="28" xfId="12" applyFont="1" applyBorder="1"/>
    <xf numFmtId="0" fontId="5" fillId="0" borderId="28" xfId="0" applyFont="1" applyBorder="1" applyAlignment="1">
      <alignment horizontal="left"/>
    </xf>
    <xf numFmtId="16" fontId="38" fillId="0" borderId="22" xfId="0" applyNumberFormat="1" applyFont="1" applyBorder="1" applyAlignment="1">
      <alignment horizontal="center" vertical="center"/>
    </xf>
    <xf numFmtId="0" fontId="38" fillId="0" borderId="28" xfId="0" applyFont="1" applyBorder="1"/>
    <xf numFmtId="16" fontId="38" fillId="0" borderId="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left"/>
    </xf>
    <xf numFmtId="0" fontId="5" fillId="7" borderId="7" xfId="0" applyFont="1" applyFill="1" applyBorder="1" applyAlignment="1">
      <alignment horizontal="center"/>
    </xf>
    <xf numFmtId="2" fontId="5" fillId="7" borderId="7" xfId="0" applyNumberFormat="1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left" vertical="center" wrapText="1"/>
    </xf>
    <xf numFmtId="0" fontId="38" fillId="40" borderId="0" xfId="0" applyFont="1" applyFill="1"/>
    <xf numFmtId="0" fontId="38" fillId="40" borderId="0" xfId="0" applyFont="1" applyFill="1" applyAlignment="1">
      <alignment horizontal="center" vertical="center"/>
    </xf>
    <xf numFmtId="165" fontId="38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8" fillId="0" borderId="22" xfId="0" applyNumberFormat="1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10" fontId="38" fillId="0" borderId="28" xfId="0" applyNumberFormat="1" applyFont="1" applyBorder="1" applyAlignment="1">
      <alignment horizontal="center" vertical="center" wrapText="1"/>
    </xf>
    <xf numFmtId="0" fontId="38" fillId="41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0" fontId="39" fillId="42" borderId="28" xfId="0" applyFont="1" applyFill="1" applyBorder="1" applyAlignment="1">
      <alignment horizontal="center" vertical="center"/>
    </xf>
    <xf numFmtId="167" fontId="5" fillId="44" borderId="2" xfId="0" applyNumberFormat="1" applyFont="1" applyFill="1" applyBorder="1" applyAlignment="1">
      <alignment horizontal="center" vertical="center"/>
    </xf>
    <xf numFmtId="0" fontId="17" fillId="43" borderId="2" xfId="0" applyFont="1" applyFill="1" applyBorder="1"/>
    <xf numFmtId="0" fontId="17" fillId="43" borderId="2" xfId="0" applyFont="1" applyFill="1" applyBorder="1" applyAlignment="1">
      <alignment horizontal="center"/>
    </xf>
    <xf numFmtId="0" fontId="5" fillId="43" borderId="2" xfId="0" applyFont="1" applyFill="1" applyBorder="1" applyAlignment="1">
      <alignment horizontal="center"/>
    </xf>
    <xf numFmtId="0" fontId="5" fillId="45" borderId="4" xfId="0" applyFont="1" applyFill="1" applyBorder="1" applyAlignment="1">
      <alignment horizontal="center"/>
    </xf>
    <xf numFmtId="2" fontId="5" fillId="45" borderId="2" xfId="0" applyNumberFormat="1" applyFont="1" applyFill="1" applyBorder="1" applyAlignment="1">
      <alignment horizontal="center" vertical="center" wrapText="1"/>
    </xf>
    <xf numFmtId="10" fontId="5" fillId="45" borderId="2" xfId="0" applyNumberFormat="1" applyFont="1" applyFill="1" applyBorder="1" applyAlignment="1">
      <alignment horizontal="center" vertical="center" wrapText="1"/>
    </xf>
    <xf numFmtId="0" fontId="5" fillId="45" borderId="2" xfId="0" applyFont="1" applyFill="1" applyBorder="1" applyAlignment="1">
      <alignment horizontal="center"/>
    </xf>
    <xf numFmtId="167" fontId="5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0" fontId="38" fillId="41" borderId="28" xfId="0" applyNumberFormat="1" applyFont="1" applyFill="1" applyBorder="1" applyAlignment="1">
      <alignment horizontal="center" vertical="center" wrapText="1"/>
    </xf>
    <xf numFmtId="16" fontId="38" fillId="41" borderId="28" xfId="0" applyNumberFormat="1" applyFont="1" applyFill="1" applyBorder="1" applyAlignment="1">
      <alignment horizontal="center" vertical="center"/>
    </xf>
    <xf numFmtId="2" fontId="39" fillId="42" borderId="28" xfId="0" applyNumberFormat="1" applyFont="1" applyFill="1" applyBorder="1" applyAlignment="1">
      <alignment horizontal="center" vertical="center"/>
    </xf>
    <xf numFmtId="165" fontId="38" fillId="42" borderId="28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38" fillId="0" borderId="22" xfId="0" applyFont="1" applyBorder="1" applyAlignment="1">
      <alignment horizontal="center" vertical="center"/>
    </xf>
    <xf numFmtId="0" fontId="0" fillId="0" borderId="22" xfId="0" applyBorder="1"/>
    <xf numFmtId="0" fontId="38" fillId="0" borderId="22" xfId="0" applyFont="1" applyBorder="1"/>
    <xf numFmtId="0" fontId="39" fillId="0" borderId="22" xfId="0" applyFont="1" applyBorder="1" applyAlignment="1">
      <alignment horizontal="center" vertical="center"/>
    </xf>
    <xf numFmtId="2" fontId="39" fillId="0" borderId="22" xfId="0" applyNumberFormat="1" applyFont="1" applyBorder="1" applyAlignment="1">
      <alignment horizontal="center" vertical="center"/>
    </xf>
    <xf numFmtId="166" fontId="38" fillId="0" borderId="22" xfId="0" applyNumberFormat="1" applyFont="1" applyBorder="1" applyAlignment="1">
      <alignment horizontal="center" vertical="center"/>
    </xf>
    <xf numFmtId="166" fontId="38" fillId="0" borderId="28" xfId="0" applyNumberFormat="1" applyFont="1" applyBorder="1" applyAlignment="1">
      <alignment horizontal="center" vertical="center"/>
    </xf>
    <xf numFmtId="0" fontId="17" fillId="0" borderId="38" xfId="0" applyFont="1" applyBorder="1"/>
    <xf numFmtId="2" fontId="5" fillId="0" borderId="38" xfId="0" applyNumberFormat="1" applyFont="1" applyBorder="1"/>
    <xf numFmtId="0" fontId="5" fillId="0" borderId="38" xfId="0" applyFont="1" applyBorder="1"/>
    <xf numFmtId="0" fontId="5" fillId="2" borderId="28" xfId="0" applyFont="1" applyFill="1" applyBorder="1"/>
    <xf numFmtId="0" fontId="5" fillId="0" borderId="39" xfId="0" applyFont="1" applyBorder="1" applyAlignment="1">
      <alignment horizontal="left"/>
    </xf>
    <xf numFmtId="0" fontId="5" fillId="2" borderId="38" xfId="0" applyFont="1" applyFill="1" applyBorder="1"/>
    <xf numFmtId="0" fontId="0" fillId="0" borderId="28" xfId="0" applyBorder="1"/>
    <xf numFmtId="0" fontId="20" fillId="2" borderId="22" xfId="0" applyFont="1" applyFill="1" applyBorder="1" applyAlignment="1">
      <alignment horizontal="right"/>
    </xf>
    <xf numFmtId="2" fontId="20" fillId="2" borderId="22" xfId="0" applyNumberFormat="1" applyFont="1" applyFill="1" applyBorder="1" applyAlignment="1">
      <alignment horizontal="right"/>
    </xf>
    <xf numFmtId="0" fontId="38" fillId="46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9" fillId="47" borderId="28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164" fontId="5" fillId="2" borderId="28" xfId="0" applyNumberFormat="1" applyFont="1" applyFill="1" applyBorder="1" applyAlignment="1">
      <alignment horizontal="left"/>
    </xf>
    <xf numFmtId="3" fontId="5" fillId="0" borderId="28" xfId="0" applyNumberFormat="1" applyFont="1" applyBorder="1" applyAlignment="1">
      <alignment horizontal="left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38" xfId="0" applyFont="1" applyFill="1" applyBorder="1" applyAlignment="1">
      <alignment horizontal="left" vertical="center" wrapText="1"/>
    </xf>
    <xf numFmtId="0" fontId="39" fillId="46" borderId="28" xfId="0" applyFont="1" applyFill="1" applyBorder="1" applyAlignment="1">
      <alignment horizontal="center" vertical="center"/>
    </xf>
    <xf numFmtId="2" fontId="39" fillId="46" borderId="28" xfId="0" applyNumberFormat="1" applyFont="1" applyFill="1" applyBorder="1" applyAlignment="1">
      <alignment horizontal="center" vertical="center"/>
    </xf>
    <xf numFmtId="166" fontId="38" fillId="46" borderId="28" xfId="0" applyNumberFormat="1" applyFont="1" applyFill="1" applyBorder="1" applyAlignment="1">
      <alignment horizontal="center" vertical="center"/>
    </xf>
    <xf numFmtId="16" fontId="38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/>
    <xf numFmtId="16" fontId="38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/>
    <xf numFmtId="0" fontId="39" fillId="41" borderId="28" xfId="0" applyFont="1" applyFill="1" applyBorder="1" applyAlignment="1">
      <alignment horizontal="center" vertical="center"/>
    </xf>
    <xf numFmtId="2" fontId="39" fillId="41" borderId="28" xfId="0" applyNumberFormat="1" applyFont="1" applyFill="1" applyBorder="1" applyAlignment="1">
      <alignment horizontal="center" vertical="center"/>
    </xf>
    <xf numFmtId="166" fontId="38" fillId="41" borderId="28" xfId="0" applyNumberFormat="1" applyFont="1" applyFill="1" applyBorder="1" applyAlignment="1">
      <alignment horizontal="center" vertical="center"/>
    </xf>
    <xf numFmtId="15" fontId="33" fillId="2" borderId="22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center" vertical="top"/>
    </xf>
    <xf numFmtId="2" fontId="5" fillId="2" borderId="41" xfId="0" applyNumberFormat="1" applyFont="1" applyFill="1" applyBorder="1" applyAlignment="1">
      <alignment horizontal="center" vertical="center"/>
    </xf>
    <xf numFmtId="0" fontId="62" fillId="0" borderId="22" xfId="0" applyFont="1" applyBorder="1"/>
    <xf numFmtId="167" fontId="5" fillId="0" borderId="22" xfId="0" applyNumberFormat="1" applyFont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 wrapText="1"/>
    </xf>
    <xf numFmtId="0" fontId="17" fillId="0" borderId="5" xfId="0" applyFont="1" applyBorder="1"/>
    <xf numFmtId="1" fontId="5" fillId="2" borderId="40" xfId="0" applyNumberFormat="1" applyFont="1" applyFill="1" applyBorder="1" applyAlignment="1">
      <alignment horizontal="center" vertical="center" wrapText="1"/>
    </xf>
    <xf numFmtId="167" fontId="5" fillId="2" borderId="28" xfId="0" applyNumberFormat="1" applyFont="1" applyFill="1" applyBorder="1" applyAlignment="1">
      <alignment horizontal="center" vertical="center"/>
    </xf>
    <xf numFmtId="15" fontId="8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5" fillId="2" borderId="44" xfId="0" applyFont="1" applyFill="1" applyBorder="1"/>
    <xf numFmtId="0" fontId="5" fillId="2" borderId="45" xfId="0" applyFont="1" applyFill="1" applyBorder="1"/>
    <xf numFmtId="0" fontId="5" fillId="2" borderId="42" xfId="0" applyFont="1" applyFill="1" applyBorder="1"/>
    <xf numFmtId="0" fontId="5" fillId="3" borderId="43" xfId="0" applyFont="1" applyFill="1" applyBorder="1"/>
    <xf numFmtId="0" fontId="5" fillId="3" borderId="22" xfId="0" applyFont="1" applyFill="1" applyBorder="1"/>
    <xf numFmtId="0" fontId="5" fillId="3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left"/>
    </xf>
    <xf numFmtId="0" fontId="5" fillId="2" borderId="48" xfId="0" applyFont="1" applyFill="1" applyBorder="1"/>
    <xf numFmtId="0" fontId="5" fillId="2" borderId="49" xfId="0" applyFont="1" applyFill="1" applyBorder="1"/>
    <xf numFmtId="0" fontId="5" fillId="3" borderId="45" xfId="0" applyFont="1" applyFill="1" applyBorder="1"/>
    <xf numFmtId="0" fontId="5" fillId="3" borderId="42" xfId="0" applyFont="1" applyFill="1" applyBorder="1"/>
    <xf numFmtId="0" fontId="0" fillId="0" borderId="46" xfId="0" applyBorder="1"/>
    <xf numFmtId="0" fontId="6" fillId="3" borderId="22" xfId="0" applyFont="1" applyFill="1" applyBorder="1"/>
    <xf numFmtId="0" fontId="7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5" fillId="3" borderId="22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38" fillId="42" borderId="40" xfId="0" applyNumberFormat="1" applyFont="1" applyFill="1" applyBorder="1" applyAlignment="1">
      <alignment horizontal="center" vertical="center"/>
    </xf>
    <xf numFmtId="0" fontId="38" fillId="42" borderId="40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28" xfId="0" applyFont="1" applyFill="1" applyBorder="1"/>
    <xf numFmtId="16" fontId="38" fillId="0" borderId="28" xfId="0" applyNumberFormat="1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39" fillId="0" borderId="28" xfId="0" applyFont="1" applyFill="1" applyBorder="1" applyAlignment="1">
      <alignment horizontal="center" vertical="center"/>
    </xf>
    <xf numFmtId="2" fontId="39" fillId="0" borderId="28" xfId="0" applyNumberFormat="1" applyFont="1" applyFill="1" applyBorder="1" applyAlignment="1">
      <alignment horizontal="center" vertical="center"/>
    </xf>
    <xf numFmtId="166" fontId="38" fillId="0" borderId="28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5" fontId="38" fillId="0" borderId="0" xfId="0" applyNumberFormat="1" applyFont="1" applyFill="1" applyAlignment="1">
      <alignment horizontal="center" vertical="center"/>
    </xf>
    <xf numFmtId="0" fontId="38" fillId="0" borderId="0" xfId="0" applyFont="1" applyFill="1"/>
    <xf numFmtId="0" fontId="38" fillId="0" borderId="0" xfId="0" applyFont="1" applyFill="1" applyAlignment="1">
      <alignment horizontal="center" vertical="center"/>
    </xf>
    <xf numFmtId="0" fontId="5" fillId="47" borderId="28" xfId="0" applyFont="1" applyFill="1" applyBorder="1" applyAlignment="1">
      <alignment horizontal="center" vertical="center"/>
    </xf>
    <xf numFmtId="165" fontId="38" fillId="47" borderId="28" xfId="0" applyNumberFormat="1" applyFont="1" applyFill="1" applyBorder="1" applyAlignment="1">
      <alignment horizontal="center" vertical="center"/>
    </xf>
    <xf numFmtId="15" fontId="5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left"/>
    </xf>
    <xf numFmtId="43" fontId="38" fillId="47" borderId="28" xfId="0" applyNumberFormat="1" applyFont="1" applyFill="1" applyBorder="1" applyAlignment="1">
      <alignment horizontal="center" vertical="top"/>
    </xf>
    <xf numFmtId="2" fontId="38" fillId="46" borderId="28" xfId="0" applyNumberFormat="1" applyFont="1" applyFill="1" applyBorder="1" applyAlignment="1">
      <alignment horizontal="center" vertical="center"/>
    </xf>
    <xf numFmtId="10" fontId="38" fillId="46" borderId="28" xfId="0" applyNumberFormat="1" applyFont="1" applyFill="1" applyBorder="1" applyAlignment="1">
      <alignment horizontal="center" vertical="center" wrapText="1"/>
    </xf>
    <xf numFmtId="16" fontId="38" fillId="46" borderId="28" xfId="0" applyNumberFormat="1" applyFont="1" applyFill="1" applyBorder="1" applyAlignment="1">
      <alignment horizontal="center" vertical="center"/>
    </xf>
    <xf numFmtId="2" fontId="39" fillId="47" borderId="28" xfId="0" applyNumberFormat="1" applyFont="1" applyFill="1" applyBorder="1" applyAlignment="1">
      <alignment horizontal="center" vertical="center"/>
    </xf>
    <xf numFmtId="0" fontId="5" fillId="42" borderId="28" xfId="0" applyFont="1" applyFill="1" applyBorder="1" applyAlignment="1">
      <alignment horizontal="center" vertical="center"/>
    </xf>
    <xf numFmtId="15" fontId="5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left"/>
    </xf>
    <xf numFmtId="43" fontId="38" fillId="42" borderId="28" xfId="0" applyNumberFormat="1" applyFont="1" applyFill="1" applyBorder="1" applyAlignment="1">
      <alignment horizontal="center" vertical="top"/>
    </xf>
    <xf numFmtId="16" fontId="38" fillId="0" borderId="22" xfId="0" applyNumberFormat="1" applyFont="1" applyFill="1" applyBorder="1" applyAlignment="1">
      <alignment horizontal="center" vertical="center"/>
    </xf>
    <xf numFmtId="0" fontId="5" fillId="43" borderId="28" xfId="0" applyFont="1" applyFill="1" applyBorder="1" applyAlignment="1">
      <alignment horizontal="center" vertical="center"/>
    </xf>
    <xf numFmtId="165" fontId="38" fillId="43" borderId="28" xfId="0" applyNumberFormat="1" applyFont="1" applyFill="1" applyBorder="1" applyAlignment="1">
      <alignment horizontal="center" vertical="center"/>
    </xf>
    <xf numFmtId="15" fontId="5" fillId="43" borderId="28" xfId="0" applyNumberFormat="1" applyFont="1" applyFill="1" applyBorder="1" applyAlignment="1">
      <alignment horizontal="center" vertical="center"/>
    </xf>
    <xf numFmtId="0" fontId="38" fillId="43" borderId="28" xfId="0" applyFont="1" applyFill="1" applyBorder="1"/>
    <xf numFmtId="43" fontId="38" fillId="43" borderId="28" xfId="0" applyNumberFormat="1" applyFont="1" applyFill="1" applyBorder="1" applyAlignment="1">
      <alignment horizontal="center" vertical="top"/>
    </xf>
    <xf numFmtId="0" fontId="38" fillId="43" borderId="28" xfId="0" applyFont="1" applyFill="1" applyBorder="1" applyAlignment="1">
      <alignment horizontal="center" vertical="center"/>
    </xf>
    <xf numFmtId="0" fontId="39" fillId="43" borderId="28" xfId="0" applyFont="1" applyFill="1" applyBorder="1" applyAlignment="1">
      <alignment horizontal="center" vertical="center"/>
    </xf>
    <xf numFmtId="0" fontId="39" fillId="48" borderId="28" xfId="0" applyFont="1" applyFill="1" applyBorder="1" applyAlignment="1">
      <alignment horizontal="center" vertical="center"/>
    </xf>
    <xf numFmtId="0" fontId="38" fillId="48" borderId="28" xfId="0" applyFont="1" applyFill="1" applyBorder="1" applyAlignment="1">
      <alignment horizontal="center" vertical="center"/>
    </xf>
    <xf numFmtId="2" fontId="39" fillId="48" borderId="28" xfId="0" applyNumberFormat="1" applyFont="1" applyFill="1" applyBorder="1" applyAlignment="1">
      <alignment horizontal="center" vertical="center"/>
    </xf>
    <xf numFmtId="166" fontId="38" fillId="48" borderId="28" xfId="0" applyNumberFormat="1" applyFont="1" applyFill="1" applyBorder="1" applyAlignment="1">
      <alignment horizontal="center" vertical="center"/>
    </xf>
    <xf numFmtId="16" fontId="38" fillId="43" borderId="28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15" fillId="0" borderId="13" xfId="0" applyFont="1" applyBorder="1"/>
    <xf numFmtId="0" fontId="15" fillId="0" borderId="14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15" fillId="0" borderId="20" xfId="0" applyFont="1" applyBorder="1"/>
    <xf numFmtId="0" fontId="8" fillId="4" borderId="10" xfId="0" applyFont="1" applyFill="1" applyBorder="1" applyAlignment="1">
      <alignment horizontal="left" vertical="center" wrapText="1"/>
    </xf>
    <xf numFmtId="0" fontId="15" fillId="0" borderId="27" xfId="0" applyFont="1" applyBorder="1"/>
    <xf numFmtId="0" fontId="15" fillId="0" borderId="19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28" fillId="2" borderId="21" xfId="0" applyFont="1" applyFill="1" applyBorder="1"/>
    <xf numFmtId="0" fontId="15" fillId="0" borderId="22" xfId="0" applyFont="1" applyBorder="1"/>
    <xf numFmtId="2" fontId="33" fillId="2" borderId="21" xfId="0" applyNumberFormat="1" applyFont="1" applyFill="1" applyBorder="1" applyAlignment="1">
      <alignment horizontal="left" wrapText="1"/>
    </xf>
  </cellXfs>
  <cellStyles count="120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24" xfId="119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200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199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217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216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511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5" name="image9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6" name="image9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45548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45548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5" t="s">
        <v>16</v>
      </c>
      <c r="B9" s="377" t="s">
        <v>17</v>
      </c>
      <c r="C9" s="377" t="s">
        <v>18</v>
      </c>
      <c r="D9" s="377" t="s">
        <v>19</v>
      </c>
      <c r="E9" s="26" t="s">
        <v>20</v>
      </c>
      <c r="F9" s="26" t="s">
        <v>21</v>
      </c>
      <c r="G9" s="372" t="s">
        <v>22</v>
      </c>
      <c r="H9" s="373"/>
      <c r="I9" s="374"/>
      <c r="J9" s="372" t="s">
        <v>23</v>
      </c>
      <c r="K9" s="373"/>
      <c r="L9" s="374"/>
      <c r="M9" s="26"/>
      <c r="N9" s="27"/>
      <c r="O9" s="27"/>
      <c r="P9" s="27"/>
    </row>
    <row r="10" spans="1:16" ht="40.200000000000003">
      <c r="A10" s="376"/>
      <c r="B10" s="378"/>
      <c r="C10" s="378"/>
      <c r="D10" s="378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797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45561</v>
      </c>
      <c r="E11" s="197">
        <v>25356.3</v>
      </c>
      <c r="F11" s="197">
        <v>25253.3</v>
      </c>
      <c r="G11" s="196">
        <v>25090.649999999998</v>
      </c>
      <c r="H11" s="196">
        <v>24825</v>
      </c>
      <c r="I11" s="196">
        <v>24662.35</v>
      </c>
      <c r="J11" s="196">
        <v>25518.949999999997</v>
      </c>
      <c r="K11" s="196">
        <v>25681.599999999999</v>
      </c>
      <c r="L11" s="196">
        <v>25947.249999999996</v>
      </c>
      <c r="M11" s="195">
        <v>25415.95</v>
      </c>
      <c r="N11" s="195">
        <v>24987.65</v>
      </c>
      <c r="O11" s="195">
        <v>16449250</v>
      </c>
      <c r="P11" s="198">
        <v>0.11282308012353237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51759.199999999997</v>
      </c>
      <c r="F12" s="197">
        <v>51596.4</v>
      </c>
      <c r="G12" s="196">
        <v>51312.800000000003</v>
      </c>
      <c r="H12" s="196">
        <v>50866.400000000001</v>
      </c>
      <c r="I12" s="196">
        <v>50582.8</v>
      </c>
      <c r="J12" s="196">
        <v>52042.8</v>
      </c>
      <c r="K12" s="196">
        <v>52326.399999999994</v>
      </c>
      <c r="L12" s="196">
        <v>52772.800000000003</v>
      </c>
      <c r="M12" s="195">
        <v>51880</v>
      </c>
      <c r="N12" s="195">
        <v>51150</v>
      </c>
      <c r="O12" s="195">
        <v>2490345</v>
      </c>
      <c r="P12" s="198">
        <v>-9.9223594902094828E-2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23944</v>
      </c>
      <c r="F13" s="210">
        <v>23856.799999999999</v>
      </c>
      <c r="G13" s="212">
        <v>23719.649999999998</v>
      </c>
      <c r="H13" s="212">
        <v>23495.3</v>
      </c>
      <c r="I13" s="212">
        <v>23358.149999999998</v>
      </c>
      <c r="J13" s="212">
        <v>24081.149999999998</v>
      </c>
      <c r="K13" s="212">
        <v>24218.3</v>
      </c>
      <c r="L13" s="212">
        <v>24442.649999999998</v>
      </c>
      <c r="M13" s="213">
        <v>23993.95</v>
      </c>
      <c r="N13" s="213">
        <v>23632.45</v>
      </c>
      <c r="O13" s="213">
        <v>77725</v>
      </c>
      <c r="P13" s="214">
        <v>-0.23649312377210216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13290.85</v>
      </c>
      <c r="F14" s="210">
        <v>13250.85</v>
      </c>
      <c r="G14" s="212">
        <v>13200</v>
      </c>
      <c r="H14" s="212">
        <v>13109.15</v>
      </c>
      <c r="I14" s="212">
        <v>13058.3</v>
      </c>
      <c r="J14" s="212">
        <v>13341.7</v>
      </c>
      <c r="K14" s="212">
        <v>13392.550000000003</v>
      </c>
      <c r="L14" s="212">
        <v>13483.400000000001</v>
      </c>
      <c r="M14" s="213">
        <v>13301.7</v>
      </c>
      <c r="N14" s="213">
        <v>13160</v>
      </c>
      <c r="O14" s="213">
        <v>2274950</v>
      </c>
      <c r="P14" s="214">
        <v>-1.1621844723465264E-2</v>
      </c>
    </row>
    <row r="15" spans="1:16" ht="12.75" customHeight="1">
      <c r="A15" s="206">
        <v>5</v>
      </c>
      <c r="B15" s="268" t="s">
        <v>34</v>
      </c>
      <c r="C15" s="210" t="s">
        <v>841</v>
      </c>
      <c r="D15" s="211">
        <v>45562</v>
      </c>
      <c r="E15" s="210">
        <v>75349.25</v>
      </c>
      <c r="F15" s="210">
        <v>75091.133333333331</v>
      </c>
      <c r="G15" s="212">
        <v>74759.266666666663</v>
      </c>
      <c r="H15" s="212">
        <v>74169.283333333326</v>
      </c>
      <c r="I15" s="212">
        <v>73837.416666666657</v>
      </c>
      <c r="J15" s="212">
        <v>75681.116666666669</v>
      </c>
      <c r="K15" s="212">
        <v>76012.983333333337</v>
      </c>
      <c r="L15" s="212">
        <v>76602.966666666674</v>
      </c>
      <c r="M15" s="213">
        <v>75423</v>
      </c>
      <c r="N15" s="213">
        <v>74501.149999999994</v>
      </c>
      <c r="O15" s="213">
        <v>15770</v>
      </c>
      <c r="P15" s="214">
        <v>4.7840531561461792E-2</v>
      </c>
    </row>
    <row r="16" spans="1:16" ht="12.75" customHeight="1">
      <c r="A16" s="206">
        <v>6</v>
      </c>
      <c r="B16" s="218" t="s">
        <v>831</v>
      </c>
      <c r="C16" s="215" t="s">
        <v>39</v>
      </c>
      <c r="D16" s="211">
        <v>45561</v>
      </c>
      <c r="E16" s="210">
        <v>571.54999999999995</v>
      </c>
      <c r="F16" s="210">
        <v>570.7833333333333</v>
      </c>
      <c r="G16" s="212">
        <v>565.76666666666665</v>
      </c>
      <c r="H16" s="212">
        <v>559.98333333333335</v>
      </c>
      <c r="I16" s="212">
        <v>554.9666666666667</v>
      </c>
      <c r="J16" s="212">
        <v>576.56666666666661</v>
      </c>
      <c r="K16" s="212">
        <v>581.58333333333326</v>
      </c>
      <c r="L16" s="212">
        <v>587.36666666666656</v>
      </c>
      <c r="M16" s="213">
        <v>575.79999999999995</v>
      </c>
      <c r="N16" s="213">
        <v>565</v>
      </c>
      <c r="O16" s="213">
        <v>20529000</v>
      </c>
      <c r="P16" s="214">
        <v>-4.9891238950340165E-2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45561</v>
      </c>
      <c r="E17" s="210">
        <v>7729.15</v>
      </c>
      <c r="F17" s="210">
        <v>7708.75</v>
      </c>
      <c r="G17" s="212">
        <v>7654.5</v>
      </c>
      <c r="H17" s="212">
        <v>7579.85</v>
      </c>
      <c r="I17" s="212">
        <v>7525.6</v>
      </c>
      <c r="J17" s="212">
        <v>7783.4</v>
      </c>
      <c r="K17" s="212">
        <v>7837.65</v>
      </c>
      <c r="L17" s="212">
        <v>7912.2999999999993</v>
      </c>
      <c r="M17" s="213">
        <v>7763</v>
      </c>
      <c r="N17" s="213">
        <v>7634.1</v>
      </c>
      <c r="O17" s="213">
        <v>1460250</v>
      </c>
      <c r="P17" s="214">
        <v>-6.611239907266768E-2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45561</v>
      </c>
      <c r="E18" s="210">
        <v>29774.75</v>
      </c>
      <c r="F18" s="210">
        <v>29758.25</v>
      </c>
      <c r="G18" s="212">
        <v>29516.5</v>
      </c>
      <c r="H18" s="212">
        <v>29258.25</v>
      </c>
      <c r="I18" s="212">
        <v>29016.5</v>
      </c>
      <c r="J18" s="212">
        <v>30016.5</v>
      </c>
      <c r="K18" s="212">
        <v>30258.25</v>
      </c>
      <c r="L18" s="212">
        <v>30516.5</v>
      </c>
      <c r="M18" s="213">
        <v>30000</v>
      </c>
      <c r="N18" s="213">
        <v>29500</v>
      </c>
      <c r="O18" s="213">
        <v>113500</v>
      </c>
      <c r="P18" s="214">
        <v>5.492558469170801E-3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45561</v>
      </c>
      <c r="E19" s="210">
        <v>221.11</v>
      </c>
      <c r="F19" s="210">
        <v>219.45333333333335</v>
      </c>
      <c r="G19" s="212">
        <v>216.7166666666667</v>
      </c>
      <c r="H19" s="212">
        <v>212.32333333333335</v>
      </c>
      <c r="I19" s="212">
        <v>209.5866666666667</v>
      </c>
      <c r="J19" s="212">
        <v>223.84666666666669</v>
      </c>
      <c r="K19" s="212">
        <v>226.58333333333331</v>
      </c>
      <c r="L19" s="212">
        <v>230.97666666666669</v>
      </c>
      <c r="M19" s="213">
        <v>222.19</v>
      </c>
      <c r="N19" s="213">
        <v>215.06</v>
      </c>
      <c r="O19" s="213">
        <v>72446400</v>
      </c>
      <c r="P19" s="214">
        <v>-1.0619469026548672E-2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45561</v>
      </c>
      <c r="E20" s="210">
        <v>326.5</v>
      </c>
      <c r="F20" s="210">
        <v>323.11666666666667</v>
      </c>
      <c r="G20" s="212">
        <v>319.13333333333333</v>
      </c>
      <c r="H20" s="212">
        <v>311.76666666666665</v>
      </c>
      <c r="I20" s="212">
        <v>307.7833333333333</v>
      </c>
      <c r="J20" s="212">
        <v>330.48333333333335</v>
      </c>
      <c r="K20" s="212">
        <v>334.4666666666667</v>
      </c>
      <c r="L20" s="212">
        <v>341.83333333333337</v>
      </c>
      <c r="M20" s="213">
        <v>327.10000000000002</v>
      </c>
      <c r="N20" s="213">
        <v>315.75</v>
      </c>
      <c r="O20" s="213">
        <v>50895000</v>
      </c>
      <c r="P20" s="214">
        <v>-5.7671015260193519E-2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45561</v>
      </c>
      <c r="E21" s="210">
        <v>2471.85</v>
      </c>
      <c r="F21" s="210">
        <v>2459.0166666666664</v>
      </c>
      <c r="G21" s="212">
        <v>2439.833333333333</v>
      </c>
      <c r="H21" s="212">
        <v>2407.8166666666666</v>
      </c>
      <c r="I21" s="212">
        <v>2388.6333333333332</v>
      </c>
      <c r="J21" s="212">
        <v>2491.0333333333328</v>
      </c>
      <c r="K21" s="212">
        <v>2510.2166666666662</v>
      </c>
      <c r="L21" s="212">
        <v>2542.2333333333327</v>
      </c>
      <c r="M21" s="213">
        <v>2478.1999999999998</v>
      </c>
      <c r="N21" s="213">
        <v>2427</v>
      </c>
      <c r="O21" s="213">
        <v>5367600</v>
      </c>
      <c r="P21" s="214">
        <v>-2.1171836533727229E-2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45561</v>
      </c>
      <c r="E22" s="210">
        <v>2992.75</v>
      </c>
      <c r="F22" s="210">
        <v>2973.3333333333335</v>
      </c>
      <c r="G22" s="212">
        <v>2943.4666666666672</v>
      </c>
      <c r="H22" s="212">
        <v>2894.1833333333338</v>
      </c>
      <c r="I22" s="212">
        <v>2864.3166666666675</v>
      </c>
      <c r="J22" s="212">
        <v>3022.6166666666668</v>
      </c>
      <c r="K22" s="212">
        <v>3052.4833333333327</v>
      </c>
      <c r="L22" s="212">
        <v>3101.7666666666664</v>
      </c>
      <c r="M22" s="213">
        <v>3003.2</v>
      </c>
      <c r="N22" s="213">
        <v>2924.05</v>
      </c>
      <c r="O22" s="213">
        <v>23735100</v>
      </c>
      <c r="P22" s="214">
        <v>-1.7351019698437539E-2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45561</v>
      </c>
      <c r="E23" s="210">
        <v>1473.65</v>
      </c>
      <c r="F23" s="210">
        <v>1464.2</v>
      </c>
      <c r="G23" s="212">
        <v>1451.7</v>
      </c>
      <c r="H23" s="212">
        <v>1429.75</v>
      </c>
      <c r="I23" s="212">
        <v>1417.25</v>
      </c>
      <c r="J23" s="212">
        <v>1486.15</v>
      </c>
      <c r="K23" s="212">
        <v>1498.65</v>
      </c>
      <c r="L23" s="212">
        <v>1520.6000000000001</v>
      </c>
      <c r="M23" s="213">
        <v>1476.7</v>
      </c>
      <c r="N23" s="213">
        <v>1442.25</v>
      </c>
      <c r="O23" s="213">
        <v>27870800</v>
      </c>
      <c r="P23" s="214">
        <v>-2.2145814328819031E-2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45561</v>
      </c>
      <c r="E24" s="210">
        <v>6366.85</v>
      </c>
      <c r="F24" s="210">
        <v>6364.1500000000005</v>
      </c>
      <c r="G24" s="212">
        <v>6294.0500000000011</v>
      </c>
      <c r="H24" s="212">
        <v>6221.2500000000009</v>
      </c>
      <c r="I24" s="212">
        <v>6151.1500000000015</v>
      </c>
      <c r="J24" s="212">
        <v>6436.9500000000007</v>
      </c>
      <c r="K24" s="212">
        <v>6507.0500000000011</v>
      </c>
      <c r="L24" s="212">
        <v>6579.85</v>
      </c>
      <c r="M24" s="213">
        <v>6434.25</v>
      </c>
      <c r="N24" s="213">
        <v>6291.35</v>
      </c>
      <c r="O24" s="213">
        <v>2259800</v>
      </c>
      <c r="P24" s="214">
        <v>-9.8584760986723911E-3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45561</v>
      </c>
      <c r="E25" s="210">
        <v>629.1</v>
      </c>
      <c r="F25" s="210">
        <v>627.4666666666667</v>
      </c>
      <c r="G25" s="212">
        <v>624.08333333333337</v>
      </c>
      <c r="H25" s="212">
        <v>619.06666666666672</v>
      </c>
      <c r="I25" s="212">
        <v>615.68333333333339</v>
      </c>
      <c r="J25" s="212">
        <v>632.48333333333335</v>
      </c>
      <c r="K25" s="212">
        <v>635.86666666666656</v>
      </c>
      <c r="L25" s="212">
        <v>640.88333333333333</v>
      </c>
      <c r="M25" s="213">
        <v>630.85</v>
      </c>
      <c r="N25" s="213">
        <v>622.45000000000005</v>
      </c>
      <c r="O25" s="213">
        <v>41639400</v>
      </c>
      <c r="P25" s="214">
        <v>-8.2527705729780708E-3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45561</v>
      </c>
      <c r="E26" s="210">
        <v>7069.95</v>
      </c>
      <c r="F26" s="210">
        <v>7028.8166666666666</v>
      </c>
      <c r="G26" s="212">
        <v>6965.3833333333332</v>
      </c>
      <c r="H26" s="212">
        <v>6860.8166666666666</v>
      </c>
      <c r="I26" s="212">
        <v>6797.3833333333332</v>
      </c>
      <c r="J26" s="212">
        <v>7133.3833333333332</v>
      </c>
      <c r="K26" s="212">
        <v>7196.8166666666657</v>
      </c>
      <c r="L26" s="212">
        <v>7301.3833333333332</v>
      </c>
      <c r="M26" s="213">
        <v>7092.25</v>
      </c>
      <c r="N26" s="213">
        <v>6924.25</v>
      </c>
      <c r="O26" s="213">
        <v>1711375</v>
      </c>
      <c r="P26" s="214">
        <v>-7.8915500538213126E-2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45561</v>
      </c>
      <c r="E27" s="210">
        <v>515.85</v>
      </c>
      <c r="F27" s="210">
        <v>516.86666666666667</v>
      </c>
      <c r="G27" s="212">
        <v>511.23333333333335</v>
      </c>
      <c r="H27" s="212">
        <v>506.61666666666667</v>
      </c>
      <c r="I27" s="212">
        <v>500.98333333333335</v>
      </c>
      <c r="J27" s="212">
        <v>521.48333333333335</v>
      </c>
      <c r="K27" s="212">
        <v>527.11666666666679</v>
      </c>
      <c r="L27" s="212">
        <v>531.73333333333335</v>
      </c>
      <c r="M27" s="213">
        <v>522.5</v>
      </c>
      <c r="N27" s="213">
        <v>512.25</v>
      </c>
      <c r="O27" s="213">
        <v>12887700</v>
      </c>
      <c r="P27" s="214">
        <v>3.7214393213845946E-2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45561</v>
      </c>
      <c r="E28" s="210">
        <v>247.05</v>
      </c>
      <c r="F28" s="210">
        <v>245.60000000000002</v>
      </c>
      <c r="G28" s="212">
        <v>243.30000000000004</v>
      </c>
      <c r="H28" s="212">
        <v>239.55</v>
      </c>
      <c r="I28" s="212">
        <v>237.25000000000003</v>
      </c>
      <c r="J28" s="212">
        <v>249.35000000000005</v>
      </c>
      <c r="K28" s="212">
        <v>251.65</v>
      </c>
      <c r="L28" s="212">
        <v>255.40000000000006</v>
      </c>
      <c r="M28" s="213">
        <v>247.9</v>
      </c>
      <c r="N28" s="213">
        <v>241.85</v>
      </c>
      <c r="O28" s="213">
        <v>65765000</v>
      </c>
      <c r="P28" s="214">
        <v>1.2860003080240259E-2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45561</v>
      </c>
      <c r="E29" s="210">
        <v>3377.2</v>
      </c>
      <c r="F29" s="210">
        <v>3368.4666666666667</v>
      </c>
      <c r="G29" s="212">
        <v>3349.3833333333332</v>
      </c>
      <c r="H29" s="212">
        <v>3321.5666666666666</v>
      </c>
      <c r="I29" s="212">
        <v>3302.4833333333331</v>
      </c>
      <c r="J29" s="212">
        <v>3396.2833333333333</v>
      </c>
      <c r="K29" s="212">
        <v>3415.3666666666663</v>
      </c>
      <c r="L29" s="212">
        <v>3443.1833333333334</v>
      </c>
      <c r="M29" s="213">
        <v>3387.55</v>
      </c>
      <c r="N29" s="213">
        <v>3340.65</v>
      </c>
      <c r="O29" s="213">
        <v>8480800</v>
      </c>
      <c r="P29" s="214">
        <v>-1.5326026379342375E-2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45561</v>
      </c>
      <c r="E30" s="210">
        <v>1944.5</v>
      </c>
      <c r="F30" s="210">
        <v>1942.6833333333334</v>
      </c>
      <c r="G30" s="212">
        <v>1933.8166666666668</v>
      </c>
      <c r="H30" s="212">
        <v>1923.1333333333334</v>
      </c>
      <c r="I30" s="212">
        <v>1914.2666666666669</v>
      </c>
      <c r="J30" s="212">
        <v>1953.3666666666668</v>
      </c>
      <c r="K30" s="212">
        <v>1962.2333333333336</v>
      </c>
      <c r="L30" s="212">
        <v>1972.9166666666667</v>
      </c>
      <c r="M30" s="213">
        <v>1951.55</v>
      </c>
      <c r="N30" s="213">
        <v>1932</v>
      </c>
      <c r="O30" s="213">
        <v>5030469</v>
      </c>
      <c r="P30" s="214">
        <v>-1.458895616018674E-4</v>
      </c>
    </row>
    <row r="31" spans="1:16" ht="12.75" customHeight="1">
      <c r="A31" s="206">
        <v>21</v>
      </c>
      <c r="B31" s="218" t="s">
        <v>831</v>
      </c>
      <c r="C31" s="210" t="s">
        <v>60</v>
      </c>
      <c r="D31" s="211">
        <v>45561</v>
      </c>
      <c r="E31" s="210">
        <v>8007.6</v>
      </c>
      <c r="F31" s="210">
        <v>7987.75</v>
      </c>
      <c r="G31" s="212">
        <v>7945.95</v>
      </c>
      <c r="H31" s="212">
        <v>7884.3</v>
      </c>
      <c r="I31" s="212">
        <v>7842.5</v>
      </c>
      <c r="J31" s="212">
        <v>8049.4</v>
      </c>
      <c r="K31" s="212">
        <v>8091.1999999999989</v>
      </c>
      <c r="L31" s="212">
        <v>8152.8499999999995</v>
      </c>
      <c r="M31" s="213">
        <v>8029.55</v>
      </c>
      <c r="N31" s="213">
        <v>7926.1</v>
      </c>
      <c r="O31" s="213">
        <v>933300</v>
      </c>
      <c r="P31" s="214">
        <v>-1.5298586199620172E-2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45561</v>
      </c>
      <c r="E32" s="210">
        <v>718.85</v>
      </c>
      <c r="F32" s="210">
        <v>720.68333333333339</v>
      </c>
      <c r="G32" s="212">
        <v>714.86666666666679</v>
      </c>
      <c r="H32" s="212">
        <v>710.88333333333344</v>
      </c>
      <c r="I32" s="212">
        <v>705.06666666666683</v>
      </c>
      <c r="J32" s="212">
        <v>724.66666666666674</v>
      </c>
      <c r="K32" s="212">
        <v>730.48333333333335</v>
      </c>
      <c r="L32" s="212">
        <v>734.4666666666667</v>
      </c>
      <c r="M32" s="213">
        <v>726.5</v>
      </c>
      <c r="N32" s="213">
        <v>716.7</v>
      </c>
      <c r="O32" s="213">
        <v>17113000</v>
      </c>
      <c r="P32" s="214">
        <v>-2.7891388320836173E-2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45561</v>
      </c>
      <c r="E33" s="210">
        <v>1567.5</v>
      </c>
      <c r="F33" s="210">
        <v>1557.3499999999997</v>
      </c>
      <c r="G33" s="212">
        <v>1535.9999999999993</v>
      </c>
      <c r="H33" s="212">
        <v>1504.4999999999995</v>
      </c>
      <c r="I33" s="212">
        <v>1483.1499999999992</v>
      </c>
      <c r="J33" s="212">
        <v>1588.8499999999995</v>
      </c>
      <c r="K33" s="212">
        <v>1610.1999999999998</v>
      </c>
      <c r="L33" s="212">
        <v>1641.6999999999996</v>
      </c>
      <c r="M33" s="213">
        <v>1578.7</v>
      </c>
      <c r="N33" s="213">
        <v>1525.85</v>
      </c>
      <c r="O33" s="213">
        <v>11537350</v>
      </c>
      <c r="P33" s="214">
        <v>3.2739267428121305E-2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45561</v>
      </c>
      <c r="E34" s="210">
        <v>1204.3499999999999</v>
      </c>
      <c r="F34" s="210">
        <v>1197.1833333333334</v>
      </c>
      <c r="G34" s="212">
        <v>1187.6666666666667</v>
      </c>
      <c r="H34" s="212">
        <v>1170.9833333333333</v>
      </c>
      <c r="I34" s="212">
        <v>1161.4666666666667</v>
      </c>
      <c r="J34" s="212">
        <v>1213.8666666666668</v>
      </c>
      <c r="K34" s="212">
        <v>1223.3833333333332</v>
      </c>
      <c r="L34" s="212">
        <v>1240.0666666666668</v>
      </c>
      <c r="M34" s="213">
        <v>1206.7</v>
      </c>
      <c r="N34" s="213">
        <v>1180.5</v>
      </c>
      <c r="O34" s="213">
        <v>51468125</v>
      </c>
      <c r="P34" s="214">
        <v>-8.7333340721940836E-2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45561</v>
      </c>
      <c r="E35" s="210">
        <v>11730.75</v>
      </c>
      <c r="F35" s="210">
        <v>11654.916666666666</v>
      </c>
      <c r="G35" s="212">
        <v>11530.833333333332</v>
      </c>
      <c r="H35" s="212">
        <v>11330.916666666666</v>
      </c>
      <c r="I35" s="212">
        <v>11206.833333333332</v>
      </c>
      <c r="J35" s="212">
        <v>11854.833333333332</v>
      </c>
      <c r="K35" s="212">
        <v>11978.916666666664</v>
      </c>
      <c r="L35" s="212">
        <v>12178.833333333332</v>
      </c>
      <c r="M35" s="213">
        <v>11779</v>
      </c>
      <c r="N35" s="213">
        <v>11455</v>
      </c>
      <c r="O35" s="213">
        <v>1909500</v>
      </c>
      <c r="P35" s="214">
        <v>6.5851718507975054E-2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45561</v>
      </c>
      <c r="E36" s="210">
        <v>1855.2</v>
      </c>
      <c r="F36" s="210">
        <v>1840.6333333333332</v>
      </c>
      <c r="G36" s="212">
        <v>1821.2666666666664</v>
      </c>
      <c r="H36" s="212">
        <v>1787.3333333333333</v>
      </c>
      <c r="I36" s="212">
        <v>1767.9666666666665</v>
      </c>
      <c r="J36" s="212">
        <v>1874.5666666666664</v>
      </c>
      <c r="K36" s="212">
        <v>1893.9333333333332</v>
      </c>
      <c r="L36" s="212">
        <v>1927.8666666666663</v>
      </c>
      <c r="M36" s="213">
        <v>1860</v>
      </c>
      <c r="N36" s="213">
        <v>1806.7</v>
      </c>
      <c r="O36" s="213">
        <v>12382500</v>
      </c>
      <c r="P36" s="214">
        <v>-2.8023077828800189E-2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45561</v>
      </c>
      <c r="E37" s="210">
        <v>7434</v>
      </c>
      <c r="F37" s="210">
        <v>7406.3499999999995</v>
      </c>
      <c r="G37" s="212">
        <v>7336.6999999999989</v>
      </c>
      <c r="H37" s="212">
        <v>7239.4</v>
      </c>
      <c r="I37" s="212">
        <v>7169.7499999999991</v>
      </c>
      <c r="J37" s="212">
        <v>7503.6499999999987</v>
      </c>
      <c r="K37" s="212">
        <v>7573.2999999999984</v>
      </c>
      <c r="L37" s="212">
        <v>7670.5999999999985</v>
      </c>
      <c r="M37" s="213">
        <v>7476</v>
      </c>
      <c r="N37" s="213">
        <v>7309.05</v>
      </c>
      <c r="O37" s="213">
        <v>10516125</v>
      </c>
      <c r="P37" s="214">
        <v>-1.0479887085391673E-2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45561</v>
      </c>
      <c r="E38" s="210">
        <v>3113.1</v>
      </c>
      <c r="F38" s="210">
        <v>3102.4666666666672</v>
      </c>
      <c r="G38" s="212">
        <v>3081.9333333333343</v>
      </c>
      <c r="H38" s="212">
        <v>3050.7666666666673</v>
      </c>
      <c r="I38" s="212">
        <v>3030.2333333333345</v>
      </c>
      <c r="J38" s="212">
        <v>3133.6333333333341</v>
      </c>
      <c r="K38" s="212">
        <v>3154.166666666667</v>
      </c>
      <c r="L38" s="212">
        <v>3185.3333333333339</v>
      </c>
      <c r="M38" s="213">
        <v>3123</v>
      </c>
      <c r="N38" s="213">
        <v>3071.3</v>
      </c>
      <c r="O38" s="213">
        <v>1963500</v>
      </c>
      <c r="P38" s="214">
        <v>-1.0432416087087995E-2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45561</v>
      </c>
      <c r="E39" s="210">
        <v>574.79999999999995</v>
      </c>
      <c r="F39" s="210">
        <v>570</v>
      </c>
      <c r="G39" s="212">
        <v>562</v>
      </c>
      <c r="H39" s="212">
        <v>549.20000000000005</v>
      </c>
      <c r="I39" s="212">
        <v>541.20000000000005</v>
      </c>
      <c r="J39" s="212">
        <v>582.79999999999995</v>
      </c>
      <c r="K39" s="212">
        <v>590.79999999999995</v>
      </c>
      <c r="L39" s="212">
        <v>603.59999999999991</v>
      </c>
      <c r="M39" s="213">
        <v>578</v>
      </c>
      <c r="N39" s="213">
        <v>557.20000000000005</v>
      </c>
      <c r="O39" s="213">
        <v>9680000</v>
      </c>
      <c r="P39" s="214">
        <v>-4.4384773337545411E-2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45561</v>
      </c>
      <c r="E40" s="210">
        <v>197.23</v>
      </c>
      <c r="F40" s="210">
        <v>196.98000000000002</v>
      </c>
      <c r="G40" s="212">
        <v>195.56000000000003</v>
      </c>
      <c r="H40" s="212">
        <v>193.89000000000001</v>
      </c>
      <c r="I40" s="212">
        <v>192.47000000000003</v>
      </c>
      <c r="J40" s="212">
        <v>198.65000000000003</v>
      </c>
      <c r="K40" s="212">
        <v>200.07</v>
      </c>
      <c r="L40" s="212">
        <v>201.74000000000004</v>
      </c>
      <c r="M40" s="213">
        <v>198.4</v>
      </c>
      <c r="N40" s="213">
        <v>195.31</v>
      </c>
      <c r="O40" s="213">
        <v>117574800</v>
      </c>
      <c r="P40" s="214">
        <v>-5.4946356251332215E-3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45561</v>
      </c>
      <c r="E41" s="210">
        <v>237.45</v>
      </c>
      <c r="F41" s="210">
        <v>236.33333333333334</v>
      </c>
      <c r="G41" s="212">
        <v>234.4666666666667</v>
      </c>
      <c r="H41" s="212">
        <v>231.48333333333335</v>
      </c>
      <c r="I41" s="212">
        <v>229.6166666666667</v>
      </c>
      <c r="J41" s="212">
        <v>239.31666666666669</v>
      </c>
      <c r="K41" s="212">
        <v>241.18333333333331</v>
      </c>
      <c r="L41" s="212">
        <v>244.16666666666669</v>
      </c>
      <c r="M41" s="213">
        <v>238.2</v>
      </c>
      <c r="N41" s="213">
        <v>233.35</v>
      </c>
      <c r="O41" s="213">
        <v>202234500</v>
      </c>
      <c r="P41" s="214">
        <v>-2.4011518753264353E-2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45561</v>
      </c>
      <c r="E42" s="210">
        <v>1433.8</v>
      </c>
      <c r="F42" s="210">
        <v>1430.4333333333334</v>
      </c>
      <c r="G42" s="212">
        <v>1424.0666666666668</v>
      </c>
      <c r="H42" s="212">
        <v>1414.3333333333335</v>
      </c>
      <c r="I42" s="212">
        <v>1407.9666666666669</v>
      </c>
      <c r="J42" s="212">
        <v>1440.1666666666667</v>
      </c>
      <c r="K42" s="212">
        <v>1446.5333333333335</v>
      </c>
      <c r="L42" s="212">
        <v>1456.2666666666667</v>
      </c>
      <c r="M42" s="213">
        <v>1436.8</v>
      </c>
      <c r="N42" s="213">
        <v>1420.7</v>
      </c>
      <c r="O42" s="213">
        <v>3434625</v>
      </c>
      <c r="P42" s="214">
        <v>-8.2295614510016248E-3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45561</v>
      </c>
      <c r="E43" s="210">
        <v>292.05</v>
      </c>
      <c r="F43" s="210">
        <v>291.34999999999997</v>
      </c>
      <c r="G43" s="212">
        <v>289.89999999999992</v>
      </c>
      <c r="H43" s="212">
        <v>287.74999999999994</v>
      </c>
      <c r="I43" s="212">
        <v>286.2999999999999</v>
      </c>
      <c r="J43" s="212">
        <v>293.49999999999994</v>
      </c>
      <c r="K43" s="212">
        <v>294.95</v>
      </c>
      <c r="L43" s="212">
        <v>297.09999999999997</v>
      </c>
      <c r="M43" s="213">
        <v>292.8</v>
      </c>
      <c r="N43" s="213">
        <v>289.2</v>
      </c>
      <c r="O43" s="213">
        <v>163099800</v>
      </c>
      <c r="P43" s="214">
        <v>-2.9211195928753181E-2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45561</v>
      </c>
      <c r="E44" s="210">
        <v>622.29999999999995</v>
      </c>
      <c r="F44" s="210">
        <v>621.81666666666672</v>
      </c>
      <c r="G44" s="212">
        <v>616.43333333333339</v>
      </c>
      <c r="H44" s="212">
        <v>610.56666666666672</v>
      </c>
      <c r="I44" s="212">
        <v>605.18333333333339</v>
      </c>
      <c r="J44" s="212">
        <v>627.68333333333339</v>
      </c>
      <c r="K44" s="212">
        <v>633.06666666666683</v>
      </c>
      <c r="L44" s="212">
        <v>638.93333333333339</v>
      </c>
      <c r="M44" s="213">
        <v>627.20000000000005</v>
      </c>
      <c r="N44" s="213">
        <v>615.95000000000005</v>
      </c>
      <c r="O44" s="213">
        <v>12380280</v>
      </c>
      <c r="P44" s="214">
        <v>-2.8787408097752924E-2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45561</v>
      </c>
      <c r="E45" s="210">
        <v>1592.95</v>
      </c>
      <c r="F45" s="210">
        <v>1585.7</v>
      </c>
      <c r="G45" s="212">
        <v>1575</v>
      </c>
      <c r="H45" s="212">
        <v>1557.05</v>
      </c>
      <c r="I45" s="212">
        <v>1546.35</v>
      </c>
      <c r="J45" s="212">
        <v>1603.65</v>
      </c>
      <c r="K45" s="212">
        <v>1614.3500000000004</v>
      </c>
      <c r="L45" s="212">
        <v>1632.3000000000002</v>
      </c>
      <c r="M45" s="213">
        <v>1596.4</v>
      </c>
      <c r="N45" s="213">
        <v>1567.75</v>
      </c>
      <c r="O45" s="213">
        <v>7394000</v>
      </c>
      <c r="P45" s="214">
        <v>-2.6336581511719779E-2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45561</v>
      </c>
      <c r="E46" s="210">
        <v>1646.3</v>
      </c>
      <c r="F46" s="210">
        <v>1629.4666666666665</v>
      </c>
      <c r="G46" s="212">
        <v>1606.833333333333</v>
      </c>
      <c r="H46" s="212">
        <v>1567.3666666666666</v>
      </c>
      <c r="I46" s="212">
        <v>1544.7333333333331</v>
      </c>
      <c r="J46" s="212">
        <v>1668.9333333333329</v>
      </c>
      <c r="K46" s="212">
        <v>1691.5666666666666</v>
      </c>
      <c r="L46" s="212">
        <v>1731.0333333333328</v>
      </c>
      <c r="M46" s="213">
        <v>1652.1</v>
      </c>
      <c r="N46" s="213">
        <v>1590</v>
      </c>
      <c r="O46" s="213">
        <v>41572475</v>
      </c>
      <c r="P46" s="214">
        <v>5.5792800617641379E-2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45561</v>
      </c>
      <c r="E47" s="210">
        <v>266.64999999999998</v>
      </c>
      <c r="F47" s="210">
        <v>264.63333333333333</v>
      </c>
      <c r="G47" s="212">
        <v>262.01666666666665</v>
      </c>
      <c r="H47" s="212">
        <v>257.38333333333333</v>
      </c>
      <c r="I47" s="212">
        <v>254.76666666666665</v>
      </c>
      <c r="J47" s="212">
        <v>269.26666666666665</v>
      </c>
      <c r="K47" s="212">
        <v>271.88333333333333</v>
      </c>
      <c r="L47" s="212">
        <v>276.51666666666665</v>
      </c>
      <c r="M47" s="213">
        <v>267.25</v>
      </c>
      <c r="N47" s="213">
        <v>260</v>
      </c>
      <c r="O47" s="213">
        <v>96907125</v>
      </c>
      <c r="P47" s="214">
        <v>-1.9546915252436726E-2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45561</v>
      </c>
      <c r="E48" s="210">
        <v>377.7</v>
      </c>
      <c r="F48" s="210">
        <v>383</v>
      </c>
      <c r="G48" s="212">
        <v>370.45</v>
      </c>
      <c r="H48" s="212">
        <v>363.2</v>
      </c>
      <c r="I48" s="212">
        <v>350.65</v>
      </c>
      <c r="J48" s="212">
        <v>390.25</v>
      </c>
      <c r="K48" s="212">
        <v>402.79999999999995</v>
      </c>
      <c r="L48" s="212">
        <v>410.05</v>
      </c>
      <c r="M48" s="213">
        <v>395.55</v>
      </c>
      <c r="N48" s="213">
        <v>375.75</v>
      </c>
      <c r="O48" s="213">
        <v>43275000</v>
      </c>
      <c r="P48" s="214">
        <v>2.1962451292950762E-2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45561</v>
      </c>
      <c r="E49" s="210">
        <v>34114.400000000001</v>
      </c>
      <c r="F49" s="210">
        <v>33944.816666666673</v>
      </c>
      <c r="G49" s="212">
        <v>33545.683333333349</v>
      </c>
      <c r="H49" s="212">
        <v>32976.966666666674</v>
      </c>
      <c r="I49" s="212">
        <v>32577.83333333335</v>
      </c>
      <c r="J49" s="212">
        <v>34513.533333333347</v>
      </c>
      <c r="K49" s="212">
        <v>34912.666666666664</v>
      </c>
      <c r="L49" s="212">
        <v>35481.383333333346</v>
      </c>
      <c r="M49" s="213">
        <v>34343.949999999997</v>
      </c>
      <c r="N49" s="213">
        <v>33376.1</v>
      </c>
      <c r="O49" s="213">
        <v>288250</v>
      </c>
      <c r="P49" s="214">
        <v>2.5215198678375794E-3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45561</v>
      </c>
      <c r="E50" s="210">
        <v>345</v>
      </c>
      <c r="F50" s="210">
        <v>344.3</v>
      </c>
      <c r="G50" s="212">
        <v>341.70000000000005</v>
      </c>
      <c r="H50" s="212">
        <v>338.40000000000003</v>
      </c>
      <c r="I50" s="212">
        <v>335.80000000000007</v>
      </c>
      <c r="J50" s="212">
        <v>347.6</v>
      </c>
      <c r="K50" s="212">
        <v>350.20000000000005</v>
      </c>
      <c r="L50" s="212">
        <v>353.5</v>
      </c>
      <c r="M50" s="213">
        <v>346.9</v>
      </c>
      <c r="N50" s="213">
        <v>341</v>
      </c>
      <c r="O50" s="213">
        <v>64101600</v>
      </c>
      <c r="P50" s="214">
        <v>3.6347233943485727E-2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45561</v>
      </c>
      <c r="E51" s="210">
        <v>6112.9</v>
      </c>
      <c r="F51" s="210">
        <v>6089.3</v>
      </c>
      <c r="G51" s="212">
        <v>6048.6</v>
      </c>
      <c r="H51" s="212">
        <v>5984.3</v>
      </c>
      <c r="I51" s="212">
        <v>5943.6</v>
      </c>
      <c r="J51" s="212">
        <v>6153.6</v>
      </c>
      <c r="K51" s="212">
        <v>6194.2999999999993</v>
      </c>
      <c r="L51" s="212">
        <v>6258.6</v>
      </c>
      <c r="M51" s="213">
        <v>6130</v>
      </c>
      <c r="N51" s="213">
        <v>6025</v>
      </c>
      <c r="O51" s="213">
        <v>2300600</v>
      </c>
      <c r="P51" s="214">
        <v>1.0897266895157747E-2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45561</v>
      </c>
      <c r="E52" s="210">
        <v>642.29999999999995</v>
      </c>
      <c r="F52" s="210">
        <v>640.08333333333326</v>
      </c>
      <c r="G52" s="212">
        <v>635.01666666666654</v>
      </c>
      <c r="H52" s="212">
        <v>627.73333333333323</v>
      </c>
      <c r="I52" s="212">
        <v>622.66666666666652</v>
      </c>
      <c r="J52" s="212">
        <v>647.36666666666656</v>
      </c>
      <c r="K52" s="212">
        <v>652.43333333333317</v>
      </c>
      <c r="L52" s="212">
        <v>659.71666666666658</v>
      </c>
      <c r="M52" s="213">
        <v>645.15</v>
      </c>
      <c r="N52" s="213">
        <v>632.79999999999995</v>
      </c>
      <c r="O52" s="213">
        <v>13819000</v>
      </c>
      <c r="P52" s="214">
        <v>-1.8188277087033747E-2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45561</v>
      </c>
      <c r="E53" s="210">
        <v>104.35</v>
      </c>
      <c r="F53" s="210">
        <v>103.67666666666666</v>
      </c>
      <c r="G53" s="212">
        <v>102.70333333333332</v>
      </c>
      <c r="H53" s="212">
        <v>101.05666666666666</v>
      </c>
      <c r="I53" s="212">
        <v>100.08333333333331</v>
      </c>
      <c r="J53" s="212">
        <v>105.32333333333332</v>
      </c>
      <c r="K53" s="212">
        <v>106.29666666666665</v>
      </c>
      <c r="L53" s="212">
        <v>107.94333333333333</v>
      </c>
      <c r="M53" s="213">
        <v>104.65</v>
      </c>
      <c r="N53" s="213">
        <v>102.03</v>
      </c>
      <c r="O53" s="213">
        <v>337378500</v>
      </c>
      <c r="P53" s="214">
        <v>-7.880267571805712E-3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45561</v>
      </c>
      <c r="E54" s="210">
        <v>911.2</v>
      </c>
      <c r="F54" s="210">
        <v>900.75</v>
      </c>
      <c r="G54" s="212">
        <v>884.75</v>
      </c>
      <c r="H54" s="212">
        <v>858.3</v>
      </c>
      <c r="I54" s="212">
        <v>842.3</v>
      </c>
      <c r="J54" s="212">
        <v>927.2</v>
      </c>
      <c r="K54" s="212">
        <v>943.2</v>
      </c>
      <c r="L54" s="212">
        <v>969.65000000000009</v>
      </c>
      <c r="M54" s="213">
        <v>916.75</v>
      </c>
      <c r="N54" s="213">
        <v>874.3</v>
      </c>
      <c r="O54" s="213">
        <v>5073900</v>
      </c>
      <c r="P54" s="214">
        <v>5.4508611955420463E-2</v>
      </c>
    </row>
    <row r="55" spans="1:16" ht="12.75" customHeight="1">
      <c r="A55" s="206">
        <v>45</v>
      </c>
      <c r="B55" s="218" t="s">
        <v>831</v>
      </c>
      <c r="C55" s="210" t="s">
        <v>89</v>
      </c>
      <c r="D55" s="211">
        <v>45561</v>
      </c>
      <c r="E55" s="210">
        <v>507.25</v>
      </c>
      <c r="F55" s="210">
        <v>507.08333333333331</v>
      </c>
      <c r="G55" s="212">
        <v>503.16666666666663</v>
      </c>
      <c r="H55" s="212">
        <v>499.08333333333331</v>
      </c>
      <c r="I55" s="212">
        <v>495.16666666666663</v>
      </c>
      <c r="J55" s="212">
        <v>511.16666666666663</v>
      </c>
      <c r="K55" s="212">
        <v>515.08333333333326</v>
      </c>
      <c r="L55" s="212">
        <v>519.16666666666663</v>
      </c>
      <c r="M55" s="213">
        <v>511</v>
      </c>
      <c r="N55" s="213">
        <v>503</v>
      </c>
      <c r="O55" s="213">
        <v>12319600</v>
      </c>
      <c r="P55" s="214">
        <v>-1.9210406897594918E-2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45561</v>
      </c>
      <c r="E56" s="210">
        <v>1576.55</v>
      </c>
      <c r="F56" s="210">
        <v>1567.25</v>
      </c>
      <c r="G56" s="212">
        <v>1554.3</v>
      </c>
      <c r="H56" s="212">
        <v>1532.05</v>
      </c>
      <c r="I56" s="212">
        <v>1519.1</v>
      </c>
      <c r="J56" s="212">
        <v>1589.5</v>
      </c>
      <c r="K56" s="212">
        <v>1602.4499999999998</v>
      </c>
      <c r="L56" s="212">
        <v>1624.7</v>
      </c>
      <c r="M56" s="213">
        <v>1580.2</v>
      </c>
      <c r="N56" s="213">
        <v>1545</v>
      </c>
      <c r="O56" s="213">
        <v>11238125</v>
      </c>
      <c r="P56" s="214">
        <v>-3.7883246829685913E-2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45561</v>
      </c>
      <c r="E57" s="210">
        <v>1658.25</v>
      </c>
      <c r="F57" s="210">
        <v>1648.3833333333332</v>
      </c>
      <c r="G57" s="212">
        <v>1635.3166666666664</v>
      </c>
      <c r="H57" s="212">
        <v>1612.3833333333332</v>
      </c>
      <c r="I57" s="212">
        <v>1599.3166666666664</v>
      </c>
      <c r="J57" s="212">
        <v>1671.3166666666664</v>
      </c>
      <c r="K57" s="212">
        <v>1684.383333333333</v>
      </c>
      <c r="L57" s="212">
        <v>1707.3166666666664</v>
      </c>
      <c r="M57" s="213">
        <v>1661.45</v>
      </c>
      <c r="N57" s="213">
        <v>1625.45</v>
      </c>
      <c r="O57" s="213">
        <v>10296000</v>
      </c>
      <c r="P57" s="214">
        <v>-6.0721062618595827E-2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45561</v>
      </c>
      <c r="E58" s="210">
        <v>496.55</v>
      </c>
      <c r="F58" s="210">
        <v>492.91666666666669</v>
      </c>
      <c r="G58" s="212">
        <v>487.53333333333336</v>
      </c>
      <c r="H58" s="212">
        <v>478.51666666666665</v>
      </c>
      <c r="I58" s="212">
        <v>473.13333333333333</v>
      </c>
      <c r="J58" s="212">
        <v>501.93333333333339</v>
      </c>
      <c r="K58" s="212">
        <v>507.31666666666672</v>
      </c>
      <c r="L58" s="212">
        <v>516.33333333333348</v>
      </c>
      <c r="M58" s="213">
        <v>498.3</v>
      </c>
      <c r="N58" s="213">
        <v>483.9</v>
      </c>
      <c r="O58" s="213">
        <v>58512300</v>
      </c>
      <c r="P58" s="214">
        <v>-3.2635489358747355E-2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45561</v>
      </c>
      <c r="E59" s="210">
        <v>6895.6</v>
      </c>
      <c r="F59" s="210">
        <v>6882.8500000000013</v>
      </c>
      <c r="G59" s="212">
        <v>6827.9000000000024</v>
      </c>
      <c r="H59" s="212">
        <v>6760.2000000000007</v>
      </c>
      <c r="I59" s="212">
        <v>6705.2500000000018</v>
      </c>
      <c r="J59" s="212">
        <v>6950.5500000000029</v>
      </c>
      <c r="K59" s="212">
        <v>7005.5000000000018</v>
      </c>
      <c r="L59" s="212">
        <v>7073.2000000000035</v>
      </c>
      <c r="M59" s="213">
        <v>6937.8</v>
      </c>
      <c r="N59" s="213">
        <v>6815.15</v>
      </c>
      <c r="O59" s="213">
        <v>2075250</v>
      </c>
      <c r="P59" s="214">
        <v>-3.3126004612481656E-2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45561</v>
      </c>
      <c r="E60" s="210">
        <v>3655.25</v>
      </c>
      <c r="F60" s="210">
        <v>3668.6833333333329</v>
      </c>
      <c r="G60" s="212">
        <v>3631.5666666666657</v>
      </c>
      <c r="H60" s="212">
        <v>3607.8833333333328</v>
      </c>
      <c r="I60" s="212">
        <v>3570.7666666666655</v>
      </c>
      <c r="J60" s="212">
        <v>3692.3666666666659</v>
      </c>
      <c r="K60" s="212">
        <v>3729.4833333333336</v>
      </c>
      <c r="L60" s="212">
        <v>3753.1666666666661</v>
      </c>
      <c r="M60" s="213">
        <v>3705.8</v>
      </c>
      <c r="N60" s="213">
        <v>3645</v>
      </c>
      <c r="O60" s="213">
        <v>2643900</v>
      </c>
      <c r="P60" s="214">
        <v>3.5078103590024667E-2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45561</v>
      </c>
      <c r="E61" s="210">
        <v>949.7</v>
      </c>
      <c r="F61" s="210">
        <v>946.80000000000007</v>
      </c>
      <c r="G61" s="212">
        <v>940.80000000000018</v>
      </c>
      <c r="H61" s="212">
        <v>931.90000000000009</v>
      </c>
      <c r="I61" s="212">
        <v>925.9000000000002</v>
      </c>
      <c r="J61" s="212">
        <v>955.70000000000016</v>
      </c>
      <c r="K61" s="212">
        <v>961.69999999999993</v>
      </c>
      <c r="L61" s="212">
        <v>970.60000000000014</v>
      </c>
      <c r="M61" s="213">
        <v>952.8</v>
      </c>
      <c r="N61" s="213">
        <v>937.9</v>
      </c>
      <c r="O61" s="213">
        <v>24676000</v>
      </c>
      <c r="P61" s="214">
        <v>-2.125971759479613E-2</v>
      </c>
    </row>
    <row r="62" spans="1:16" ht="12.75" customHeight="1">
      <c r="A62" s="206">
        <v>52</v>
      </c>
      <c r="B62" s="218" t="s">
        <v>831</v>
      </c>
      <c r="C62" s="215" t="s">
        <v>96</v>
      </c>
      <c r="D62" s="211">
        <v>45561</v>
      </c>
      <c r="E62" s="210">
        <v>1698.3</v>
      </c>
      <c r="F62" s="210">
        <v>1701.2166666666665</v>
      </c>
      <c r="G62" s="212">
        <v>1688.083333333333</v>
      </c>
      <c r="H62" s="212">
        <v>1677.8666666666666</v>
      </c>
      <c r="I62" s="212">
        <v>1664.7333333333331</v>
      </c>
      <c r="J62" s="212">
        <v>1711.4333333333329</v>
      </c>
      <c r="K62" s="212">
        <v>1724.5666666666666</v>
      </c>
      <c r="L62" s="212">
        <v>1734.7833333333328</v>
      </c>
      <c r="M62" s="213">
        <v>1714.35</v>
      </c>
      <c r="N62" s="213">
        <v>1691</v>
      </c>
      <c r="O62" s="213">
        <v>2780400</v>
      </c>
      <c r="P62" s="214">
        <v>4.2983565107458915E-3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45561</v>
      </c>
      <c r="E63" s="210">
        <v>460</v>
      </c>
      <c r="F63" s="210">
        <v>462.05</v>
      </c>
      <c r="G63" s="212">
        <v>455.90000000000003</v>
      </c>
      <c r="H63" s="212">
        <v>451.8</v>
      </c>
      <c r="I63" s="212">
        <v>445.65000000000003</v>
      </c>
      <c r="J63" s="212">
        <v>466.15000000000003</v>
      </c>
      <c r="K63" s="212">
        <v>472.3</v>
      </c>
      <c r="L63" s="212">
        <v>476.40000000000003</v>
      </c>
      <c r="M63" s="213">
        <v>468.2</v>
      </c>
      <c r="N63" s="213">
        <v>457.95</v>
      </c>
      <c r="O63" s="213">
        <v>12151800</v>
      </c>
      <c r="P63" s="214">
        <v>-5.9215396002960767E-4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45561</v>
      </c>
      <c r="E64" s="210">
        <v>165.96</v>
      </c>
      <c r="F64" s="210">
        <v>166.08333333333334</v>
      </c>
      <c r="G64" s="212">
        <v>164.41666666666669</v>
      </c>
      <c r="H64" s="212">
        <v>162.87333333333333</v>
      </c>
      <c r="I64" s="212">
        <v>161.20666666666668</v>
      </c>
      <c r="J64" s="212">
        <v>167.62666666666669</v>
      </c>
      <c r="K64" s="212">
        <v>169.29333333333338</v>
      </c>
      <c r="L64" s="212">
        <v>170.8366666666667</v>
      </c>
      <c r="M64" s="213">
        <v>167.75</v>
      </c>
      <c r="N64" s="213">
        <v>164.54</v>
      </c>
      <c r="O64" s="213">
        <v>29225000</v>
      </c>
      <c r="P64" s="214">
        <v>2.5728987993138938E-3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45561</v>
      </c>
      <c r="E65" s="210">
        <v>3834.45</v>
      </c>
      <c r="F65" s="210">
        <v>3812.5166666666664</v>
      </c>
      <c r="G65" s="212">
        <v>3782.0333333333328</v>
      </c>
      <c r="H65" s="212">
        <v>3729.6166666666663</v>
      </c>
      <c r="I65" s="212">
        <v>3699.1333333333328</v>
      </c>
      <c r="J65" s="212">
        <v>3864.9333333333329</v>
      </c>
      <c r="K65" s="212">
        <v>3895.4166666666665</v>
      </c>
      <c r="L65" s="212">
        <v>3947.833333333333</v>
      </c>
      <c r="M65" s="213">
        <v>3843</v>
      </c>
      <c r="N65" s="213">
        <v>3760.1</v>
      </c>
      <c r="O65" s="213">
        <v>4345800</v>
      </c>
      <c r="P65" s="214">
        <v>3.6862071433684057E-2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45561</v>
      </c>
      <c r="E66" s="210">
        <v>666.45</v>
      </c>
      <c r="F66" s="210">
        <v>666.4</v>
      </c>
      <c r="G66" s="212">
        <v>663.3</v>
      </c>
      <c r="H66" s="212">
        <v>660.15</v>
      </c>
      <c r="I66" s="212">
        <v>657.05</v>
      </c>
      <c r="J66" s="212">
        <v>669.55</v>
      </c>
      <c r="K66" s="212">
        <v>672.65000000000009</v>
      </c>
      <c r="L66" s="212">
        <v>675.8</v>
      </c>
      <c r="M66" s="213">
        <v>669.5</v>
      </c>
      <c r="N66" s="213">
        <v>663.25</v>
      </c>
      <c r="O66" s="213">
        <v>12500000</v>
      </c>
      <c r="P66" s="214">
        <v>1.5022533800701052E-3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45561</v>
      </c>
      <c r="E67" s="210">
        <v>1893.65</v>
      </c>
      <c r="F67" s="210">
        <v>1895.6499999999999</v>
      </c>
      <c r="G67" s="212">
        <v>1879.0499999999997</v>
      </c>
      <c r="H67" s="212">
        <v>1864.4499999999998</v>
      </c>
      <c r="I67" s="212">
        <v>1847.8499999999997</v>
      </c>
      <c r="J67" s="212">
        <v>1910.2499999999998</v>
      </c>
      <c r="K67" s="212">
        <v>1926.8499999999997</v>
      </c>
      <c r="L67" s="212">
        <v>1941.4499999999998</v>
      </c>
      <c r="M67" s="213">
        <v>1912.25</v>
      </c>
      <c r="N67" s="213">
        <v>1881.05</v>
      </c>
      <c r="O67" s="213">
        <v>2958175</v>
      </c>
      <c r="P67" s="214">
        <v>-3.4278302760793033E-3</v>
      </c>
    </row>
    <row r="68" spans="1:16" ht="12.75" customHeight="1">
      <c r="A68" s="206">
        <v>58</v>
      </c>
      <c r="B68" s="218" t="s">
        <v>831</v>
      </c>
      <c r="C68" s="215" t="s">
        <v>102</v>
      </c>
      <c r="D68" s="211">
        <v>45561</v>
      </c>
      <c r="E68" s="210">
        <v>2933.3</v>
      </c>
      <c r="F68" s="210">
        <v>2935.1833333333329</v>
      </c>
      <c r="G68" s="212">
        <v>2915.3666666666659</v>
      </c>
      <c r="H68" s="212">
        <v>2897.4333333333329</v>
      </c>
      <c r="I68" s="212">
        <v>2877.6166666666659</v>
      </c>
      <c r="J68" s="212">
        <v>2953.1166666666659</v>
      </c>
      <c r="K68" s="212">
        <v>2972.9333333333325</v>
      </c>
      <c r="L68" s="212">
        <v>2990.8666666666659</v>
      </c>
      <c r="M68" s="213">
        <v>2955</v>
      </c>
      <c r="N68" s="213">
        <v>2917.25</v>
      </c>
      <c r="O68" s="213">
        <v>1950900</v>
      </c>
      <c r="P68" s="214">
        <v>4.6346361810597871E-3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45561</v>
      </c>
      <c r="E69" s="210">
        <v>5435.3</v>
      </c>
      <c r="F69" s="210">
        <v>5434.6500000000005</v>
      </c>
      <c r="G69" s="212">
        <v>5381.2000000000007</v>
      </c>
      <c r="H69" s="212">
        <v>5327.1</v>
      </c>
      <c r="I69" s="212">
        <v>5273.6500000000005</v>
      </c>
      <c r="J69" s="212">
        <v>5488.7500000000009</v>
      </c>
      <c r="K69" s="212">
        <v>5542.2</v>
      </c>
      <c r="L69" s="212">
        <v>5596.3000000000011</v>
      </c>
      <c r="M69" s="213">
        <v>5488.1</v>
      </c>
      <c r="N69" s="213">
        <v>5380.55</v>
      </c>
      <c r="O69" s="213">
        <v>4082400</v>
      </c>
      <c r="P69" s="214">
        <v>-1.1255199412772204E-3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45561</v>
      </c>
      <c r="E70" s="210">
        <v>12896.35</v>
      </c>
      <c r="F70" s="210">
        <v>12967.416666666666</v>
      </c>
      <c r="G70" s="212">
        <v>12748.183333333332</v>
      </c>
      <c r="H70" s="212">
        <v>12600.016666666666</v>
      </c>
      <c r="I70" s="212">
        <v>12380.783333333333</v>
      </c>
      <c r="J70" s="212">
        <v>13115.583333333332</v>
      </c>
      <c r="K70" s="212">
        <v>13334.816666666666</v>
      </c>
      <c r="L70" s="212">
        <v>13482.983333333332</v>
      </c>
      <c r="M70" s="213">
        <v>13186.65</v>
      </c>
      <c r="N70" s="213">
        <v>12819.25</v>
      </c>
      <c r="O70" s="213">
        <v>1998000</v>
      </c>
      <c r="P70" s="214">
        <v>-2.5128080019516955E-2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45561</v>
      </c>
      <c r="E71" s="210">
        <v>836.9</v>
      </c>
      <c r="F71" s="210">
        <v>834.35</v>
      </c>
      <c r="G71" s="212">
        <v>830.45</v>
      </c>
      <c r="H71" s="212">
        <v>824</v>
      </c>
      <c r="I71" s="212">
        <v>820.1</v>
      </c>
      <c r="J71" s="212">
        <v>840.80000000000007</v>
      </c>
      <c r="K71" s="212">
        <v>844.69999999999993</v>
      </c>
      <c r="L71" s="212">
        <v>851.15000000000009</v>
      </c>
      <c r="M71" s="213">
        <v>838.25</v>
      </c>
      <c r="N71" s="213">
        <v>827.9</v>
      </c>
      <c r="O71" s="213">
        <v>39425925</v>
      </c>
      <c r="P71" s="214">
        <v>-6.3004241869749648E-3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45561</v>
      </c>
      <c r="E72" s="210">
        <v>6691.6</v>
      </c>
      <c r="F72" s="210">
        <v>6669.0333333333328</v>
      </c>
      <c r="G72" s="212">
        <v>6618.1166666666659</v>
      </c>
      <c r="H72" s="212">
        <v>6544.6333333333332</v>
      </c>
      <c r="I72" s="212">
        <v>6493.7166666666662</v>
      </c>
      <c r="J72" s="212">
        <v>6742.5166666666655</v>
      </c>
      <c r="K72" s="212">
        <v>6793.4333333333334</v>
      </c>
      <c r="L72" s="212">
        <v>6866.9166666666652</v>
      </c>
      <c r="M72" s="213">
        <v>6719.95</v>
      </c>
      <c r="N72" s="213">
        <v>6595.55</v>
      </c>
      <c r="O72" s="213">
        <v>2922250</v>
      </c>
      <c r="P72" s="214">
        <v>-1.974925573399304E-2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45561</v>
      </c>
      <c r="E73" s="210">
        <v>4851.1499999999996</v>
      </c>
      <c r="F73" s="210">
        <v>4815.7833333333328</v>
      </c>
      <c r="G73" s="212">
        <v>4766.6666666666661</v>
      </c>
      <c r="H73" s="212">
        <v>4682.1833333333334</v>
      </c>
      <c r="I73" s="212">
        <v>4633.0666666666666</v>
      </c>
      <c r="J73" s="212">
        <v>4900.2666666666655</v>
      </c>
      <c r="K73" s="212">
        <v>4949.3833333333323</v>
      </c>
      <c r="L73" s="212">
        <v>5033.866666666665</v>
      </c>
      <c r="M73" s="213">
        <v>4864.8999999999996</v>
      </c>
      <c r="N73" s="213">
        <v>4731.3</v>
      </c>
      <c r="O73" s="213">
        <v>3883075</v>
      </c>
      <c r="P73" s="214">
        <v>-1.1703803736214269E-3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45561</v>
      </c>
      <c r="E74" s="210">
        <v>3803.65</v>
      </c>
      <c r="F74" s="210">
        <v>3790.2833333333333</v>
      </c>
      <c r="G74" s="212">
        <v>3768.3666666666668</v>
      </c>
      <c r="H74" s="212">
        <v>3733.0833333333335</v>
      </c>
      <c r="I74" s="212">
        <v>3711.166666666667</v>
      </c>
      <c r="J74" s="212">
        <v>3825.5666666666666</v>
      </c>
      <c r="K74" s="212">
        <v>3847.4833333333336</v>
      </c>
      <c r="L74" s="212">
        <v>3882.7666666666664</v>
      </c>
      <c r="M74" s="213">
        <v>3812.2</v>
      </c>
      <c r="N74" s="213">
        <v>3755</v>
      </c>
      <c r="O74" s="213">
        <v>1801250</v>
      </c>
      <c r="P74" s="214">
        <v>-2.0487513085090475E-2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45561</v>
      </c>
      <c r="E75" s="210">
        <v>481.65</v>
      </c>
      <c r="F75" s="210">
        <v>480.46666666666664</v>
      </c>
      <c r="G75" s="212">
        <v>477.23333333333329</v>
      </c>
      <c r="H75" s="212">
        <v>472.81666666666666</v>
      </c>
      <c r="I75" s="212">
        <v>469.58333333333331</v>
      </c>
      <c r="J75" s="212">
        <v>484.88333333333327</v>
      </c>
      <c r="K75" s="212">
        <v>488.11666666666662</v>
      </c>
      <c r="L75" s="212">
        <v>492.53333333333325</v>
      </c>
      <c r="M75" s="213">
        <v>483.7</v>
      </c>
      <c r="N75" s="213">
        <v>476.05</v>
      </c>
      <c r="O75" s="213">
        <v>34804800</v>
      </c>
      <c r="P75" s="214">
        <v>-1.034233116144379E-4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45561</v>
      </c>
      <c r="E76" s="210">
        <v>183.75</v>
      </c>
      <c r="F76" s="210">
        <v>183.58666666666667</v>
      </c>
      <c r="G76" s="212">
        <v>182.27333333333334</v>
      </c>
      <c r="H76" s="212">
        <v>180.79666666666668</v>
      </c>
      <c r="I76" s="212">
        <v>179.48333333333335</v>
      </c>
      <c r="J76" s="212">
        <v>185.06333333333333</v>
      </c>
      <c r="K76" s="212">
        <v>186.37666666666667</v>
      </c>
      <c r="L76" s="212">
        <v>187.85333333333332</v>
      </c>
      <c r="M76" s="213">
        <v>184.9</v>
      </c>
      <c r="N76" s="213">
        <v>182.11</v>
      </c>
      <c r="O76" s="213">
        <v>95125000</v>
      </c>
      <c r="P76" s="214">
        <v>-7.926161547687334E-3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45561</v>
      </c>
      <c r="E77" s="210">
        <v>221.01</v>
      </c>
      <c r="F77" s="210">
        <v>220.12666666666667</v>
      </c>
      <c r="G77" s="212">
        <v>218.56333333333333</v>
      </c>
      <c r="H77" s="212">
        <v>216.11666666666667</v>
      </c>
      <c r="I77" s="212">
        <v>214.55333333333334</v>
      </c>
      <c r="J77" s="212">
        <v>222.57333333333332</v>
      </c>
      <c r="K77" s="212">
        <v>224.13666666666666</v>
      </c>
      <c r="L77" s="212">
        <v>226.58333333333331</v>
      </c>
      <c r="M77" s="213">
        <v>221.69</v>
      </c>
      <c r="N77" s="213">
        <v>217.68</v>
      </c>
      <c r="O77" s="213">
        <v>111858750</v>
      </c>
      <c r="P77" s="214">
        <v>-1.7322454885253809E-2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45561</v>
      </c>
      <c r="E78" s="210">
        <v>1746.25</v>
      </c>
      <c r="F78" s="210">
        <v>1742.9833333333333</v>
      </c>
      <c r="G78" s="212">
        <v>1732.9666666666667</v>
      </c>
      <c r="H78" s="212">
        <v>1719.6833333333334</v>
      </c>
      <c r="I78" s="212">
        <v>1709.6666666666667</v>
      </c>
      <c r="J78" s="212">
        <v>1756.2666666666667</v>
      </c>
      <c r="K78" s="212">
        <v>1766.2833333333335</v>
      </c>
      <c r="L78" s="212">
        <v>1779.5666666666666</v>
      </c>
      <c r="M78" s="213">
        <v>1753</v>
      </c>
      <c r="N78" s="213">
        <v>1729.7</v>
      </c>
      <c r="O78" s="213">
        <v>6055200</v>
      </c>
      <c r="P78" s="214">
        <v>-2.6686866332595267E-2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45561</v>
      </c>
      <c r="E79" s="210">
        <v>94.23</v>
      </c>
      <c r="F79" s="210">
        <v>93.89</v>
      </c>
      <c r="G79" s="212">
        <v>93.13</v>
      </c>
      <c r="H79" s="212">
        <v>92.03</v>
      </c>
      <c r="I79" s="212">
        <v>91.27</v>
      </c>
      <c r="J79" s="212">
        <v>94.99</v>
      </c>
      <c r="K79" s="212">
        <v>95.750000000000014</v>
      </c>
      <c r="L79" s="212">
        <v>96.85</v>
      </c>
      <c r="M79" s="213">
        <v>94.65</v>
      </c>
      <c r="N79" s="213">
        <v>92.79</v>
      </c>
      <c r="O79" s="213">
        <v>351101250</v>
      </c>
      <c r="P79" s="214">
        <v>-1.0839593039840259E-2</v>
      </c>
    </row>
    <row r="80" spans="1:16" ht="12.75" customHeight="1">
      <c r="A80" s="206">
        <v>70</v>
      </c>
      <c r="B80" s="218" t="s">
        <v>831</v>
      </c>
      <c r="C80" s="216" t="s">
        <v>116</v>
      </c>
      <c r="D80" s="211">
        <v>45561</v>
      </c>
      <c r="E80" s="210">
        <v>660.2</v>
      </c>
      <c r="F80" s="210">
        <v>657.35</v>
      </c>
      <c r="G80" s="212">
        <v>653</v>
      </c>
      <c r="H80" s="212">
        <v>645.79999999999995</v>
      </c>
      <c r="I80" s="212">
        <v>641.44999999999993</v>
      </c>
      <c r="J80" s="212">
        <v>664.55000000000007</v>
      </c>
      <c r="K80" s="212">
        <v>668.9000000000002</v>
      </c>
      <c r="L80" s="212">
        <v>676.10000000000014</v>
      </c>
      <c r="M80" s="213">
        <v>661.7</v>
      </c>
      <c r="N80" s="213">
        <v>650.15</v>
      </c>
      <c r="O80" s="213">
        <v>7614100</v>
      </c>
      <c r="P80" s="214">
        <v>5.8389146488064571E-3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45561</v>
      </c>
      <c r="E81" s="210">
        <v>1506.4</v>
      </c>
      <c r="F81" s="210">
        <v>1511.7</v>
      </c>
      <c r="G81" s="212">
        <v>1494.8500000000001</v>
      </c>
      <c r="H81" s="212">
        <v>1483.3000000000002</v>
      </c>
      <c r="I81" s="212">
        <v>1466.4500000000003</v>
      </c>
      <c r="J81" s="212">
        <v>1523.25</v>
      </c>
      <c r="K81" s="212">
        <v>1540.1</v>
      </c>
      <c r="L81" s="212">
        <v>1551.6499999999999</v>
      </c>
      <c r="M81" s="213">
        <v>1528.55</v>
      </c>
      <c r="N81" s="213">
        <v>1500.15</v>
      </c>
      <c r="O81" s="213">
        <v>8235000</v>
      </c>
      <c r="P81" s="214">
        <v>9.7240792512458978E-4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45561</v>
      </c>
      <c r="E82" s="210">
        <v>2881.95</v>
      </c>
      <c r="F82" s="210">
        <v>2864.7333333333336</v>
      </c>
      <c r="G82" s="212">
        <v>2840.666666666667</v>
      </c>
      <c r="H82" s="212">
        <v>2799.3833333333332</v>
      </c>
      <c r="I82" s="212">
        <v>2775.3166666666666</v>
      </c>
      <c r="J82" s="212">
        <v>2906.0166666666673</v>
      </c>
      <c r="K82" s="212">
        <v>2930.0833333333339</v>
      </c>
      <c r="L82" s="212">
        <v>2971.3666666666677</v>
      </c>
      <c r="M82" s="213">
        <v>2888.8</v>
      </c>
      <c r="N82" s="213">
        <v>2823.45</v>
      </c>
      <c r="O82" s="213">
        <v>5344200</v>
      </c>
      <c r="P82" s="214">
        <v>-1.4848610535047699E-2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45561</v>
      </c>
      <c r="E83" s="210">
        <v>567.25</v>
      </c>
      <c r="F83" s="210">
        <v>607.44999999999993</v>
      </c>
      <c r="G83" s="212">
        <v>524.39999999999986</v>
      </c>
      <c r="H83" s="212">
        <v>481.54999999999995</v>
      </c>
      <c r="I83" s="212">
        <v>398.49999999999989</v>
      </c>
      <c r="J83" s="212">
        <v>650.29999999999984</v>
      </c>
      <c r="K83" s="212">
        <v>733.3499999999998</v>
      </c>
      <c r="L83" s="212">
        <v>776.19999999999982</v>
      </c>
      <c r="M83" s="213">
        <v>690.5</v>
      </c>
      <c r="N83" s="213">
        <v>564.6</v>
      </c>
      <c r="O83" s="213">
        <v>19044000</v>
      </c>
      <c r="P83" s="214">
        <v>1.4465570400822199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45561</v>
      </c>
      <c r="E84" s="210">
        <v>2758.95</v>
      </c>
      <c r="F84" s="210">
        <v>2737.9166666666665</v>
      </c>
      <c r="G84" s="212">
        <v>2710.833333333333</v>
      </c>
      <c r="H84" s="212">
        <v>2662.7166666666667</v>
      </c>
      <c r="I84" s="212">
        <v>2635.6333333333332</v>
      </c>
      <c r="J84" s="212">
        <v>2786.0333333333328</v>
      </c>
      <c r="K84" s="212">
        <v>2813.1166666666659</v>
      </c>
      <c r="L84" s="212">
        <v>2861.2333333333327</v>
      </c>
      <c r="M84" s="213">
        <v>2765</v>
      </c>
      <c r="N84" s="213">
        <v>2689.8</v>
      </c>
      <c r="O84" s="213">
        <v>7948500</v>
      </c>
      <c r="P84" s="214">
        <v>-2.2023992617656106E-2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45561</v>
      </c>
      <c r="E85" s="210">
        <v>641.45000000000005</v>
      </c>
      <c r="F85" s="210">
        <v>643.9</v>
      </c>
      <c r="G85" s="212">
        <v>636.5</v>
      </c>
      <c r="H85" s="212">
        <v>631.55000000000007</v>
      </c>
      <c r="I85" s="212">
        <v>624.15000000000009</v>
      </c>
      <c r="J85" s="212">
        <v>648.84999999999991</v>
      </c>
      <c r="K85" s="212">
        <v>656.24999999999977</v>
      </c>
      <c r="L85" s="212">
        <v>661.19999999999982</v>
      </c>
      <c r="M85" s="213">
        <v>651.29999999999995</v>
      </c>
      <c r="N85" s="213">
        <v>638.95000000000005</v>
      </c>
      <c r="O85" s="213">
        <v>8915000</v>
      </c>
      <c r="P85" s="214">
        <v>2.3893183415319747E-3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45561</v>
      </c>
      <c r="E86" s="210">
        <v>4657.6000000000004</v>
      </c>
      <c r="F86" s="210">
        <v>4645.75</v>
      </c>
      <c r="G86" s="212">
        <v>4620.5</v>
      </c>
      <c r="H86" s="212">
        <v>4583.3999999999996</v>
      </c>
      <c r="I86" s="212">
        <v>4558.1499999999996</v>
      </c>
      <c r="J86" s="212">
        <v>4682.8500000000004</v>
      </c>
      <c r="K86" s="212">
        <v>4708.1000000000004</v>
      </c>
      <c r="L86" s="212">
        <v>4745.2000000000007</v>
      </c>
      <c r="M86" s="213">
        <v>4671</v>
      </c>
      <c r="N86" s="213">
        <v>4608.6499999999996</v>
      </c>
      <c r="O86" s="213">
        <v>13040700</v>
      </c>
      <c r="P86" s="214">
        <v>-1.8315266485998193E-2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45561</v>
      </c>
      <c r="E87" s="210">
        <v>2000.25</v>
      </c>
      <c r="F87" s="210">
        <v>1992.9166666666667</v>
      </c>
      <c r="G87" s="212">
        <v>1979.8333333333335</v>
      </c>
      <c r="H87" s="212">
        <v>1959.4166666666667</v>
      </c>
      <c r="I87" s="212">
        <v>1946.3333333333335</v>
      </c>
      <c r="J87" s="212">
        <v>2013.3333333333335</v>
      </c>
      <c r="K87" s="212">
        <v>2026.416666666667</v>
      </c>
      <c r="L87" s="212">
        <v>2046.8333333333335</v>
      </c>
      <c r="M87" s="213">
        <v>2006</v>
      </c>
      <c r="N87" s="213">
        <v>1972.5</v>
      </c>
      <c r="O87" s="213">
        <v>8288000</v>
      </c>
      <c r="P87" s="214">
        <v>-8.5531431305700106E-3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45561</v>
      </c>
      <c r="E88" s="210">
        <v>1806.7</v>
      </c>
      <c r="F88" s="210">
        <v>1800.1666666666667</v>
      </c>
      <c r="G88" s="212">
        <v>1788.4833333333336</v>
      </c>
      <c r="H88" s="212">
        <v>1770.2666666666669</v>
      </c>
      <c r="I88" s="212">
        <v>1758.5833333333337</v>
      </c>
      <c r="J88" s="212">
        <v>1818.3833333333334</v>
      </c>
      <c r="K88" s="212">
        <v>1830.0666666666664</v>
      </c>
      <c r="L88" s="212">
        <v>1848.2833333333333</v>
      </c>
      <c r="M88" s="213">
        <v>1811.85</v>
      </c>
      <c r="N88" s="213">
        <v>1781.95</v>
      </c>
      <c r="O88" s="213">
        <v>15713950</v>
      </c>
      <c r="P88" s="214">
        <v>4.0727862772369033E-2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45561</v>
      </c>
      <c r="E89" s="210">
        <v>4397</v>
      </c>
      <c r="F89" s="210">
        <v>4404.3166666666666</v>
      </c>
      <c r="G89" s="212">
        <v>4371.083333333333</v>
      </c>
      <c r="H89" s="212">
        <v>4345.1666666666661</v>
      </c>
      <c r="I89" s="212">
        <v>4311.9333333333325</v>
      </c>
      <c r="J89" s="212">
        <v>4430.2333333333336</v>
      </c>
      <c r="K89" s="212">
        <v>4463.4666666666672</v>
      </c>
      <c r="L89" s="212">
        <v>4489.3833333333341</v>
      </c>
      <c r="M89" s="213">
        <v>4437.55</v>
      </c>
      <c r="N89" s="213">
        <v>4378.3999999999996</v>
      </c>
      <c r="O89" s="213">
        <v>2521050</v>
      </c>
      <c r="P89" s="214">
        <v>-2.0856393824643171E-2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45561</v>
      </c>
      <c r="E90" s="210">
        <v>1668.15</v>
      </c>
      <c r="F90" s="210">
        <v>1663.55</v>
      </c>
      <c r="G90" s="212">
        <v>1655.3</v>
      </c>
      <c r="H90" s="212">
        <v>1642.45</v>
      </c>
      <c r="I90" s="212">
        <v>1634.2</v>
      </c>
      <c r="J90" s="212">
        <v>1676.3999999999999</v>
      </c>
      <c r="K90" s="212">
        <v>1684.6499999999999</v>
      </c>
      <c r="L90" s="212">
        <v>1697.4999999999998</v>
      </c>
      <c r="M90" s="213">
        <v>1671.8</v>
      </c>
      <c r="N90" s="213">
        <v>1650.7</v>
      </c>
      <c r="O90" s="213">
        <v>156313850</v>
      </c>
      <c r="P90" s="214">
        <v>-4.9573455594904878E-2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45561</v>
      </c>
      <c r="E91" s="210">
        <v>715</v>
      </c>
      <c r="F91" s="210">
        <v>710.55000000000007</v>
      </c>
      <c r="G91" s="212">
        <v>704.70000000000016</v>
      </c>
      <c r="H91" s="212">
        <v>694.40000000000009</v>
      </c>
      <c r="I91" s="212">
        <v>688.55000000000018</v>
      </c>
      <c r="J91" s="212">
        <v>720.85000000000014</v>
      </c>
      <c r="K91" s="212">
        <v>726.7</v>
      </c>
      <c r="L91" s="212">
        <v>737.00000000000011</v>
      </c>
      <c r="M91" s="213">
        <v>716.4</v>
      </c>
      <c r="N91" s="213">
        <v>700.25</v>
      </c>
      <c r="O91" s="213">
        <v>22469700</v>
      </c>
      <c r="P91" s="214">
        <v>-4.2289840123775145E-2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45561</v>
      </c>
      <c r="E92" s="210">
        <v>5809.55</v>
      </c>
      <c r="F92" s="210">
        <v>5762.25</v>
      </c>
      <c r="G92" s="212">
        <v>5701.5</v>
      </c>
      <c r="H92" s="212">
        <v>5593.45</v>
      </c>
      <c r="I92" s="212">
        <v>5532.7</v>
      </c>
      <c r="J92" s="212">
        <v>5870.3</v>
      </c>
      <c r="K92" s="212">
        <v>5931.05</v>
      </c>
      <c r="L92" s="212">
        <v>6039.1</v>
      </c>
      <c r="M92" s="213">
        <v>5823</v>
      </c>
      <c r="N92" s="213">
        <v>5654.2</v>
      </c>
      <c r="O92" s="213">
        <v>4197600</v>
      </c>
      <c r="P92" s="214">
        <v>2.1873288296512691E-2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45561</v>
      </c>
      <c r="E93" s="210">
        <v>676.8</v>
      </c>
      <c r="F93" s="210">
        <v>669.2833333333333</v>
      </c>
      <c r="G93" s="212">
        <v>660.16666666666663</v>
      </c>
      <c r="H93" s="212">
        <v>643.5333333333333</v>
      </c>
      <c r="I93" s="212">
        <v>634.41666666666663</v>
      </c>
      <c r="J93" s="212">
        <v>685.91666666666663</v>
      </c>
      <c r="K93" s="212">
        <v>695.03333333333342</v>
      </c>
      <c r="L93" s="212">
        <v>711.66666666666663</v>
      </c>
      <c r="M93" s="213">
        <v>678.4</v>
      </c>
      <c r="N93" s="213">
        <v>652.65</v>
      </c>
      <c r="O93" s="213">
        <v>43281000</v>
      </c>
      <c r="P93" s="214">
        <v>-4.9558828050542625E-2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45561</v>
      </c>
      <c r="E94" s="210">
        <v>315</v>
      </c>
      <c r="F94" s="210">
        <v>313.75</v>
      </c>
      <c r="G94" s="212">
        <v>311.5</v>
      </c>
      <c r="H94" s="212">
        <v>308</v>
      </c>
      <c r="I94" s="212">
        <v>305.75</v>
      </c>
      <c r="J94" s="212">
        <v>317.25</v>
      </c>
      <c r="K94" s="212">
        <v>319.5</v>
      </c>
      <c r="L94" s="212">
        <v>323</v>
      </c>
      <c r="M94" s="213">
        <v>316</v>
      </c>
      <c r="N94" s="213">
        <v>310.25</v>
      </c>
      <c r="O94" s="213">
        <v>39294200</v>
      </c>
      <c r="P94" s="214">
        <v>-7.8950889870199378E-3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45561</v>
      </c>
      <c r="E95" s="210">
        <v>414.9</v>
      </c>
      <c r="F95" s="210">
        <v>414.91666666666669</v>
      </c>
      <c r="G95" s="212">
        <v>410.93333333333339</v>
      </c>
      <c r="H95" s="212">
        <v>406.9666666666667</v>
      </c>
      <c r="I95" s="212">
        <v>402.98333333333341</v>
      </c>
      <c r="J95" s="212">
        <v>418.88333333333338</v>
      </c>
      <c r="K95" s="212">
        <v>422.86666666666662</v>
      </c>
      <c r="L95" s="212">
        <v>426.83333333333337</v>
      </c>
      <c r="M95" s="213">
        <v>418.9</v>
      </c>
      <c r="N95" s="213">
        <v>410.95</v>
      </c>
      <c r="O95" s="213">
        <v>59713200</v>
      </c>
      <c r="P95" s="214">
        <v>7.929997265518185E-3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45561</v>
      </c>
      <c r="E96" s="210">
        <v>2957.7</v>
      </c>
      <c r="F96" s="210">
        <v>2942.1333333333332</v>
      </c>
      <c r="G96" s="212">
        <v>2919.2666666666664</v>
      </c>
      <c r="H96" s="212">
        <v>2880.833333333333</v>
      </c>
      <c r="I96" s="212">
        <v>2857.9666666666662</v>
      </c>
      <c r="J96" s="212">
        <v>2980.5666666666666</v>
      </c>
      <c r="K96" s="212">
        <v>3003.4333333333334</v>
      </c>
      <c r="L96" s="212">
        <v>3041.8666666666668</v>
      </c>
      <c r="M96" s="213">
        <v>2965</v>
      </c>
      <c r="N96" s="213">
        <v>2903.7</v>
      </c>
      <c r="O96" s="213">
        <v>15050700</v>
      </c>
      <c r="P96" s="214">
        <v>5.4236362108094481E-2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45561</v>
      </c>
      <c r="E97" s="210">
        <v>1246.75</v>
      </c>
      <c r="F97" s="210">
        <v>1241.5666666666666</v>
      </c>
      <c r="G97" s="212">
        <v>1232.2333333333331</v>
      </c>
      <c r="H97" s="212">
        <v>1217.7166666666665</v>
      </c>
      <c r="I97" s="212">
        <v>1208.383333333333</v>
      </c>
      <c r="J97" s="212">
        <v>1256.0833333333333</v>
      </c>
      <c r="K97" s="212">
        <v>1265.4166666666667</v>
      </c>
      <c r="L97" s="212">
        <v>1279.9333333333334</v>
      </c>
      <c r="M97" s="213">
        <v>1250.9000000000001</v>
      </c>
      <c r="N97" s="213">
        <v>1227.05</v>
      </c>
      <c r="O97" s="213">
        <v>77032900</v>
      </c>
      <c r="P97" s="214">
        <v>-3.9687595444827438E-2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45561</v>
      </c>
      <c r="E98" s="210">
        <v>2128.9</v>
      </c>
      <c r="F98" s="210">
        <v>2135.85</v>
      </c>
      <c r="G98" s="212">
        <v>2112.0499999999997</v>
      </c>
      <c r="H98" s="212">
        <v>2095.1999999999998</v>
      </c>
      <c r="I98" s="212">
        <v>2071.3999999999996</v>
      </c>
      <c r="J98" s="212">
        <v>2152.6999999999998</v>
      </c>
      <c r="K98" s="212">
        <v>2176.5</v>
      </c>
      <c r="L98" s="212">
        <v>2193.35</v>
      </c>
      <c r="M98" s="213">
        <v>2159.65</v>
      </c>
      <c r="N98" s="213">
        <v>2119</v>
      </c>
      <c r="O98" s="213">
        <v>4977500</v>
      </c>
      <c r="P98" s="214">
        <v>1.2716174974567651E-2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45561</v>
      </c>
      <c r="E99" s="210">
        <v>756.8</v>
      </c>
      <c r="F99" s="210">
        <v>757.54999999999984</v>
      </c>
      <c r="G99" s="212">
        <v>750.1999999999997</v>
      </c>
      <c r="H99" s="212">
        <v>743.59999999999991</v>
      </c>
      <c r="I99" s="212">
        <v>736.24999999999977</v>
      </c>
      <c r="J99" s="212">
        <v>764.14999999999964</v>
      </c>
      <c r="K99" s="212">
        <v>771.49999999999977</v>
      </c>
      <c r="L99" s="212">
        <v>778.09999999999957</v>
      </c>
      <c r="M99" s="213">
        <v>764.9</v>
      </c>
      <c r="N99" s="213">
        <v>750.95</v>
      </c>
      <c r="O99" s="213">
        <v>12822000</v>
      </c>
      <c r="P99" s="214">
        <v>-1.5887635275155423E-2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45561</v>
      </c>
      <c r="E100" s="210">
        <v>13.59</v>
      </c>
      <c r="F100" s="210">
        <v>13.386666666666668</v>
      </c>
      <c r="G100" s="212">
        <v>13.053333333333336</v>
      </c>
      <c r="H100" s="212">
        <v>12.516666666666667</v>
      </c>
      <c r="I100" s="212">
        <v>12.183333333333335</v>
      </c>
      <c r="J100" s="212">
        <v>13.923333333333337</v>
      </c>
      <c r="K100" s="212">
        <v>14.256666666666669</v>
      </c>
      <c r="L100" s="212">
        <v>14.793333333333338</v>
      </c>
      <c r="M100" s="213">
        <v>13.72</v>
      </c>
      <c r="N100" s="213">
        <v>12.85</v>
      </c>
      <c r="O100" s="213">
        <v>4788720000</v>
      </c>
      <c r="P100" s="214">
        <v>-6.3989243831387094E-3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45561</v>
      </c>
      <c r="E101" s="210">
        <v>110.03</v>
      </c>
      <c r="F101" s="210">
        <v>109.66666666666667</v>
      </c>
      <c r="G101" s="212">
        <v>109.11333333333334</v>
      </c>
      <c r="H101" s="212">
        <v>108.19666666666667</v>
      </c>
      <c r="I101" s="212">
        <v>107.64333333333335</v>
      </c>
      <c r="J101" s="212">
        <v>110.58333333333334</v>
      </c>
      <c r="K101" s="212">
        <v>111.13666666666666</v>
      </c>
      <c r="L101" s="212">
        <v>112.05333333333334</v>
      </c>
      <c r="M101" s="213">
        <v>110.22</v>
      </c>
      <c r="N101" s="213">
        <v>108.75</v>
      </c>
      <c r="O101" s="213">
        <v>113045000</v>
      </c>
      <c r="P101" s="214">
        <v>-6.3288357579220321E-3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45561</v>
      </c>
      <c r="E102" s="210">
        <v>72.47</v>
      </c>
      <c r="F102" s="210">
        <v>72.243333333333339</v>
      </c>
      <c r="G102" s="212">
        <v>71.846666666666678</v>
      </c>
      <c r="H102" s="212">
        <v>71.223333333333343</v>
      </c>
      <c r="I102" s="212">
        <v>70.826666666666682</v>
      </c>
      <c r="J102" s="212">
        <v>72.866666666666674</v>
      </c>
      <c r="K102" s="212">
        <v>73.263333333333321</v>
      </c>
      <c r="L102" s="212">
        <v>73.88666666666667</v>
      </c>
      <c r="M102" s="213">
        <v>72.64</v>
      </c>
      <c r="N102" s="213">
        <v>71.62</v>
      </c>
      <c r="O102" s="213">
        <v>516847500</v>
      </c>
      <c r="P102" s="214">
        <v>-7.0172910662824207E-3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45561</v>
      </c>
      <c r="E103" s="210">
        <v>217.34</v>
      </c>
      <c r="F103" s="210">
        <v>217.54999999999998</v>
      </c>
      <c r="G103" s="212">
        <v>214.64999999999998</v>
      </c>
      <c r="H103" s="212">
        <v>211.96</v>
      </c>
      <c r="I103" s="212">
        <v>209.06</v>
      </c>
      <c r="J103" s="212">
        <v>220.23999999999995</v>
      </c>
      <c r="K103" s="212">
        <v>223.14</v>
      </c>
      <c r="L103" s="212">
        <v>225.82999999999993</v>
      </c>
      <c r="M103" s="213">
        <v>220.45</v>
      </c>
      <c r="N103" s="213">
        <v>214.86</v>
      </c>
      <c r="O103" s="213">
        <v>66986250</v>
      </c>
      <c r="P103" s="214">
        <v>3.5596266450229001E-2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45561</v>
      </c>
      <c r="E104" s="210">
        <v>521.15</v>
      </c>
      <c r="F104" s="210">
        <v>523.6</v>
      </c>
      <c r="G104" s="212">
        <v>515.55000000000007</v>
      </c>
      <c r="H104" s="212">
        <v>509.95000000000005</v>
      </c>
      <c r="I104" s="212">
        <v>501.90000000000009</v>
      </c>
      <c r="J104" s="212">
        <v>529.20000000000005</v>
      </c>
      <c r="K104" s="212">
        <v>537.25</v>
      </c>
      <c r="L104" s="212">
        <v>542.85</v>
      </c>
      <c r="M104" s="213">
        <v>531.65</v>
      </c>
      <c r="N104" s="213">
        <v>518</v>
      </c>
      <c r="O104" s="213">
        <v>13444750</v>
      </c>
      <c r="P104" s="214">
        <v>3.7983779899394311E-3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45561</v>
      </c>
      <c r="E105" s="210">
        <v>701.3</v>
      </c>
      <c r="F105" s="210">
        <v>696.66666666666663</v>
      </c>
      <c r="G105" s="212">
        <v>690.33333333333326</v>
      </c>
      <c r="H105" s="212">
        <v>679.36666666666667</v>
      </c>
      <c r="I105" s="212">
        <v>673.0333333333333</v>
      </c>
      <c r="J105" s="212">
        <v>707.63333333333321</v>
      </c>
      <c r="K105" s="212">
        <v>713.96666666666647</v>
      </c>
      <c r="L105" s="212">
        <v>724.93333333333317</v>
      </c>
      <c r="M105" s="213">
        <v>703</v>
      </c>
      <c r="N105" s="213">
        <v>685.7</v>
      </c>
      <c r="O105" s="213">
        <v>19451000</v>
      </c>
      <c r="P105" s="214">
        <v>8.7123372919151593E-3</v>
      </c>
    </row>
    <row r="106" spans="1:16" ht="12.75" customHeight="1">
      <c r="A106" s="206">
        <v>96</v>
      </c>
      <c r="B106" s="218" t="s">
        <v>57</v>
      </c>
      <c r="C106" s="215" t="s">
        <v>143</v>
      </c>
      <c r="D106" s="211" t="e">
        <v>#N/A</v>
      </c>
      <c r="E106" s="210" t="e">
        <v>#N/A</v>
      </c>
      <c r="F106" s="210" t="e">
        <v>#N/A</v>
      </c>
      <c r="G106" s="212" t="e">
        <v>#N/A</v>
      </c>
      <c r="H106" s="212" t="e">
        <v>#N/A</v>
      </c>
      <c r="I106" s="212" t="e">
        <v>#N/A</v>
      </c>
      <c r="J106" s="212" t="e">
        <v>#N/A</v>
      </c>
      <c r="K106" s="212" t="e">
        <v>#N/A</v>
      </c>
      <c r="L106" s="212" t="e">
        <v>#N/A</v>
      </c>
      <c r="M106" s="213" t="e">
        <v>#N/A</v>
      </c>
      <c r="N106" s="213" t="e">
        <v>#N/A</v>
      </c>
      <c r="O106" s="213" t="e">
        <v>#N/A</v>
      </c>
      <c r="P106" s="214" t="e">
        <v>#N/A</v>
      </c>
    </row>
    <row r="107" spans="1:16" ht="12.75" customHeight="1">
      <c r="A107" s="206">
        <v>97</v>
      </c>
      <c r="B107" s="218" t="s">
        <v>114</v>
      </c>
      <c r="C107" s="217" t="s">
        <v>144</v>
      </c>
      <c r="D107" s="211">
        <v>45561</v>
      </c>
      <c r="E107" s="210">
        <v>3139.1</v>
      </c>
      <c r="F107" s="210">
        <v>3135.2000000000003</v>
      </c>
      <c r="G107" s="212">
        <v>3111.4000000000005</v>
      </c>
      <c r="H107" s="212">
        <v>3083.7000000000003</v>
      </c>
      <c r="I107" s="212">
        <v>3059.9000000000005</v>
      </c>
      <c r="J107" s="212">
        <v>3162.9000000000005</v>
      </c>
      <c r="K107" s="212">
        <v>3186.7000000000007</v>
      </c>
      <c r="L107" s="212">
        <v>3214.4000000000005</v>
      </c>
      <c r="M107" s="213">
        <v>3159</v>
      </c>
      <c r="N107" s="213">
        <v>3107.5</v>
      </c>
      <c r="O107" s="213">
        <v>1545000</v>
      </c>
      <c r="P107" s="214">
        <v>1.8591772151898733E-2</v>
      </c>
    </row>
    <row r="108" spans="1:16" ht="12.75" customHeight="1">
      <c r="A108" s="206">
        <v>98</v>
      </c>
      <c r="B108" s="218" t="s">
        <v>61</v>
      </c>
      <c r="C108" s="210" t="s">
        <v>145</v>
      </c>
      <c r="D108" s="211">
        <v>45561</v>
      </c>
      <c r="E108" s="210">
        <v>4996.3999999999996</v>
      </c>
      <c r="F108" s="210">
        <v>4988.8</v>
      </c>
      <c r="G108" s="212">
        <v>4937.6000000000004</v>
      </c>
      <c r="H108" s="212">
        <v>4878.8</v>
      </c>
      <c r="I108" s="212">
        <v>4827.6000000000004</v>
      </c>
      <c r="J108" s="212">
        <v>5047.6000000000004</v>
      </c>
      <c r="K108" s="212">
        <v>5098.7999999999993</v>
      </c>
      <c r="L108" s="212">
        <v>5157.6000000000004</v>
      </c>
      <c r="M108" s="213">
        <v>5040</v>
      </c>
      <c r="N108" s="213">
        <v>4930</v>
      </c>
      <c r="O108" s="213">
        <v>10108200</v>
      </c>
      <c r="P108" s="214">
        <v>-2.6606962299581108E-2</v>
      </c>
    </row>
    <row r="109" spans="1:16" ht="12.75" customHeight="1">
      <c r="A109" s="206">
        <v>99</v>
      </c>
      <c r="B109" s="218" t="s">
        <v>77</v>
      </c>
      <c r="C109" s="210" t="s">
        <v>146</v>
      </c>
      <c r="D109" s="211">
        <v>45561</v>
      </c>
      <c r="E109" s="210">
        <v>1445.8</v>
      </c>
      <c r="F109" s="210">
        <v>1439.8</v>
      </c>
      <c r="G109" s="212">
        <v>1430</v>
      </c>
      <c r="H109" s="212">
        <v>1414.2</v>
      </c>
      <c r="I109" s="212">
        <v>1404.4</v>
      </c>
      <c r="J109" s="212">
        <v>1455.6</v>
      </c>
      <c r="K109" s="212">
        <v>1465.3999999999996</v>
      </c>
      <c r="L109" s="212">
        <v>1481.1999999999998</v>
      </c>
      <c r="M109" s="213">
        <v>1449.6</v>
      </c>
      <c r="N109" s="213">
        <v>1424</v>
      </c>
      <c r="O109" s="213">
        <v>35149000</v>
      </c>
      <c r="P109" s="214">
        <v>-2.1433945123422618E-3</v>
      </c>
    </row>
    <row r="110" spans="1:16" ht="12.75" customHeight="1">
      <c r="A110" s="206">
        <v>100</v>
      </c>
      <c r="B110" s="218" t="s">
        <v>85</v>
      </c>
      <c r="C110" s="210" t="s">
        <v>147</v>
      </c>
      <c r="D110" s="211">
        <v>45561</v>
      </c>
      <c r="E110" s="210">
        <v>433.9</v>
      </c>
      <c r="F110" s="210">
        <v>433.59999999999997</v>
      </c>
      <c r="G110" s="212">
        <v>429.74999999999994</v>
      </c>
      <c r="H110" s="212">
        <v>425.59999999999997</v>
      </c>
      <c r="I110" s="212">
        <v>421.74999999999994</v>
      </c>
      <c r="J110" s="212">
        <v>437.74999999999994</v>
      </c>
      <c r="K110" s="212">
        <v>441.59999999999997</v>
      </c>
      <c r="L110" s="212">
        <v>445.74999999999994</v>
      </c>
      <c r="M110" s="213">
        <v>437.45</v>
      </c>
      <c r="N110" s="213">
        <v>429.45</v>
      </c>
      <c r="O110" s="213">
        <v>79359400</v>
      </c>
      <c r="P110" s="214">
        <v>-1.7634680134680135E-2</v>
      </c>
    </row>
    <row r="111" spans="1:16" ht="12.75" customHeight="1">
      <c r="A111" s="206">
        <v>101</v>
      </c>
      <c r="B111" s="218" t="s">
        <v>82</v>
      </c>
      <c r="C111" s="210" t="s">
        <v>148</v>
      </c>
      <c r="D111" s="211">
        <v>45561</v>
      </c>
      <c r="E111" s="210">
        <v>1952.3</v>
      </c>
      <c r="F111" s="210">
        <v>1942.3666666666668</v>
      </c>
      <c r="G111" s="212">
        <v>1926.9333333333336</v>
      </c>
      <c r="H111" s="212">
        <v>1901.5666666666668</v>
      </c>
      <c r="I111" s="212">
        <v>1886.1333333333337</v>
      </c>
      <c r="J111" s="212">
        <v>1967.7333333333336</v>
      </c>
      <c r="K111" s="212">
        <v>1983.166666666667</v>
      </c>
      <c r="L111" s="212">
        <v>2008.5333333333335</v>
      </c>
      <c r="M111" s="213">
        <v>1957.8</v>
      </c>
      <c r="N111" s="213">
        <v>1917</v>
      </c>
      <c r="O111" s="213">
        <v>45400000</v>
      </c>
      <c r="P111" s="214">
        <v>2.4876969614881034E-2</v>
      </c>
    </row>
    <row r="112" spans="1:16" ht="12.75" customHeight="1">
      <c r="A112" s="206">
        <v>102</v>
      </c>
      <c r="B112" s="218" t="s">
        <v>42</v>
      </c>
      <c r="C112" s="210" t="s">
        <v>150</v>
      </c>
      <c r="D112" s="211">
        <v>45561</v>
      </c>
      <c r="E112" s="210">
        <v>173.42</v>
      </c>
      <c r="F112" s="210">
        <v>172.49</v>
      </c>
      <c r="G112" s="212">
        <v>171.11</v>
      </c>
      <c r="H112" s="212">
        <v>168.8</v>
      </c>
      <c r="I112" s="212">
        <v>167.42000000000002</v>
      </c>
      <c r="J112" s="212">
        <v>174.8</v>
      </c>
      <c r="K112" s="212">
        <v>176.18</v>
      </c>
      <c r="L112" s="212">
        <v>178.49</v>
      </c>
      <c r="M112" s="213">
        <v>173.87</v>
      </c>
      <c r="N112" s="213">
        <v>170.18</v>
      </c>
      <c r="O112" s="213">
        <v>198085875</v>
      </c>
      <c r="P112" s="214">
        <v>-1.2155690078525757E-2</v>
      </c>
    </row>
    <row r="113" spans="1:16" ht="12.75" customHeight="1">
      <c r="A113" s="206">
        <v>103</v>
      </c>
      <c r="B113" s="218" t="s">
        <v>114</v>
      </c>
      <c r="C113" s="217" t="s">
        <v>151</v>
      </c>
      <c r="D113" s="211">
        <v>45561</v>
      </c>
      <c r="E113" s="210">
        <v>1459.55</v>
      </c>
      <c r="F113" s="210">
        <v>1453.95</v>
      </c>
      <c r="G113" s="212">
        <v>1442.95</v>
      </c>
      <c r="H113" s="212">
        <v>1426.35</v>
      </c>
      <c r="I113" s="212">
        <v>1415.35</v>
      </c>
      <c r="J113" s="212">
        <v>1470.5500000000002</v>
      </c>
      <c r="K113" s="212">
        <v>1481.5500000000002</v>
      </c>
      <c r="L113" s="212">
        <v>1498.1500000000003</v>
      </c>
      <c r="M113" s="213">
        <v>1464.95</v>
      </c>
      <c r="N113" s="213">
        <v>1437.35</v>
      </c>
      <c r="O113" s="213">
        <v>2659800</v>
      </c>
      <c r="P113" s="214">
        <v>-6.4899451553930523E-2</v>
      </c>
    </row>
    <row r="114" spans="1:16" ht="12.75" customHeight="1">
      <c r="A114" s="206">
        <v>104</v>
      </c>
      <c r="B114" s="218" t="s">
        <v>57</v>
      </c>
      <c r="C114" s="210" t="s">
        <v>152</v>
      </c>
      <c r="D114" s="211">
        <v>45561</v>
      </c>
      <c r="E114" s="210">
        <v>933.9</v>
      </c>
      <c r="F114" s="210">
        <v>930.4</v>
      </c>
      <c r="G114" s="212">
        <v>924.19999999999993</v>
      </c>
      <c r="H114" s="212">
        <v>914.5</v>
      </c>
      <c r="I114" s="212">
        <v>908.3</v>
      </c>
      <c r="J114" s="212">
        <v>940.09999999999991</v>
      </c>
      <c r="K114" s="212">
        <v>946.3</v>
      </c>
      <c r="L114" s="212">
        <v>955.99999999999989</v>
      </c>
      <c r="M114" s="213">
        <v>936.6</v>
      </c>
      <c r="N114" s="213">
        <v>920.7</v>
      </c>
      <c r="O114" s="213">
        <v>20407625</v>
      </c>
      <c r="P114" s="214">
        <v>-2.5039712398628879E-2</v>
      </c>
    </row>
    <row r="115" spans="1:16" ht="12.75" customHeight="1">
      <c r="A115" s="206">
        <v>105</v>
      </c>
      <c r="B115" s="218" t="s">
        <v>129</v>
      </c>
      <c r="C115" s="210" t="s">
        <v>153</v>
      </c>
      <c r="D115" s="211">
        <v>45561</v>
      </c>
      <c r="E115" s="210">
        <v>519.85</v>
      </c>
      <c r="F115" s="210">
        <v>517.08333333333337</v>
      </c>
      <c r="G115" s="212">
        <v>513.26666666666677</v>
      </c>
      <c r="H115" s="212">
        <v>506.68333333333339</v>
      </c>
      <c r="I115" s="212">
        <v>502.86666666666679</v>
      </c>
      <c r="J115" s="212">
        <v>523.66666666666674</v>
      </c>
      <c r="K115" s="212">
        <v>527.48333333333335</v>
      </c>
      <c r="L115" s="212">
        <v>534.06666666666672</v>
      </c>
      <c r="M115" s="213">
        <v>520.9</v>
      </c>
      <c r="N115" s="213">
        <v>510.5</v>
      </c>
      <c r="O115" s="213">
        <v>106425600</v>
      </c>
      <c r="P115" s="214">
        <v>-1.7109410175596578E-3</v>
      </c>
    </row>
    <row r="116" spans="1:16" ht="12.75" customHeight="1">
      <c r="A116" s="206">
        <v>106</v>
      </c>
      <c r="B116" s="218" t="s">
        <v>47</v>
      </c>
      <c r="C116" s="210" t="s">
        <v>154</v>
      </c>
      <c r="D116" s="211">
        <v>45561</v>
      </c>
      <c r="E116" s="210">
        <v>1006.6</v>
      </c>
      <c r="F116" s="210">
        <v>997.36666666666667</v>
      </c>
      <c r="G116" s="212">
        <v>981.83333333333337</v>
      </c>
      <c r="H116" s="212">
        <v>957.06666666666672</v>
      </c>
      <c r="I116" s="212">
        <v>941.53333333333342</v>
      </c>
      <c r="J116" s="212">
        <v>1022.1333333333333</v>
      </c>
      <c r="K116" s="212">
        <v>1037.6666666666665</v>
      </c>
      <c r="L116" s="212">
        <v>1062.4333333333334</v>
      </c>
      <c r="M116" s="213">
        <v>1012.9</v>
      </c>
      <c r="N116" s="213">
        <v>972.6</v>
      </c>
      <c r="O116" s="213">
        <v>13041875</v>
      </c>
      <c r="P116" s="214">
        <v>4.8382234726688102E-2</v>
      </c>
    </row>
    <row r="117" spans="1:16" ht="12.75" customHeight="1">
      <c r="A117" s="206">
        <v>107</v>
      </c>
      <c r="B117" s="218" t="s">
        <v>129</v>
      </c>
      <c r="C117" s="215" t="s">
        <v>155</v>
      </c>
      <c r="D117" s="211">
        <v>45561</v>
      </c>
      <c r="E117" s="210">
        <v>4644.8999999999996</v>
      </c>
      <c r="F117" s="210">
        <v>4634.25</v>
      </c>
      <c r="G117" s="212">
        <v>4600.7</v>
      </c>
      <c r="H117" s="212">
        <v>4556.5</v>
      </c>
      <c r="I117" s="212">
        <v>4522.95</v>
      </c>
      <c r="J117" s="212">
        <v>4678.45</v>
      </c>
      <c r="K117" s="212">
        <v>4711.9999999999991</v>
      </c>
      <c r="L117" s="212">
        <v>4756.2</v>
      </c>
      <c r="M117" s="213">
        <v>4667.8</v>
      </c>
      <c r="N117" s="213">
        <v>4590.05</v>
      </c>
      <c r="O117" s="213">
        <v>892125</v>
      </c>
      <c r="P117" s="214">
        <v>-1.5314569536423841E-2</v>
      </c>
    </row>
    <row r="118" spans="1:16" ht="12.75" customHeight="1">
      <c r="A118" s="206">
        <v>108</v>
      </c>
      <c r="B118" s="218" t="s">
        <v>57</v>
      </c>
      <c r="C118" s="210" t="s">
        <v>156</v>
      </c>
      <c r="D118" s="211">
        <v>45561</v>
      </c>
      <c r="E118" s="210">
        <v>956.15</v>
      </c>
      <c r="F118" s="210">
        <v>949.86666666666667</v>
      </c>
      <c r="G118" s="212">
        <v>938.83333333333337</v>
      </c>
      <c r="H118" s="212">
        <v>921.51666666666665</v>
      </c>
      <c r="I118" s="212">
        <v>910.48333333333335</v>
      </c>
      <c r="J118" s="212">
        <v>967.18333333333339</v>
      </c>
      <c r="K118" s="212">
        <v>978.2166666666667</v>
      </c>
      <c r="L118" s="212">
        <v>995.53333333333342</v>
      </c>
      <c r="M118" s="213">
        <v>960.9</v>
      </c>
      <c r="N118" s="213">
        <v>932.55</v>
      </c>
      <c r="O118" s="213">
        <v>19155150</v>
      </c>
      <c r="P118" s="214">
        <v>-3.7185315871615658E-2</v>
      </c>
    </row>
    <row r="119" spans="1:16" ht="12.75" customHeight="1">
      <c r="A119" s="206">
        <v>109</v>
      </c>
      <c r="B119" s="218" t="s">
        <v>61</v>
      </c>
      <c r="C119" s="210" t="s">
        <v>157</v>
      </c>
      <c r="D119" s="211">
        <v>45561</v>
      </c>
      <c r="E119" s="210">
        <v>670.25</v>
      </c>
      <c r="F119" s="210">
        <v>667.4</v>
      </c>
      <c r="G119" s="212">
        <v>661.4</v>
      </c>
      <c r="H119" s="212">
        <v>652.54999999999995</v>
      </c>
      <c r="I119" s="212">
        <v>646.54999999999995</v>
      </c>
      <c r="J119" s="212">
        <v>676.25</v>
      </c>
      <c r="K119" s="212">
        <v>682.25</v>
      </c>
      <c r="L119" s="212">
        <v>691.1</v>
      </c>
      <c r="M119" s="213">
        <v>673.4</v>
      </c>
      <c r="N119" s="213">
        <v>658.55</v>
      </c>
      <c r="O119" s="213">
        <v>17372500</v>
      </c>
      <c r="P119" s="214">
        <v>-1.2154381974553983E-2</v>
      </c>
    </row>
    <row r="120" spans="1:16" ht="12.75" customHeight="1">
      <c r="A120" s="206">
        <v>110</v>
      </c>
      <c r="B120" s="218" t="s">
        <v>66</v>
      </c>
      <c r="C120" s="210" t="s">
        <v>158</v>
      </c>
      <c r="D120" s="211">
        <v>45561</v>
      </c>
      <c r="E120" s="210">
        <v>1828.6</v>
      </c>
      <c r="F120" s="210">
        <v>1820.05</v>
      </c>
      <c r="G120" s="212">
        <v>1805.6</v>
      </c>
      <c r="H120" s="212">
        <v>1782.6</v>
      </c>
      <c r="I120" s="212">
        <v>1768.1499999999999</v>
      </c>
      <c r="J120" s="212">
        <v>1843.05</v>
      </c>
      <c r="K120" s="212">
        <v>1857.5000000000002</v>
      </c>
      <c r="L120" s="212">
        <v>1880.5</v>
      </c>
      <c r="M120" s="213">
        <v>1834.5</v>
      </c>
      <c r="N120" s="213">
        <v>1797.05</v>
      </c>
      <c r="O120" s="213">
        <v>35623600</v>
      </c>
      <c r="P120" s="214">
        <v>-6.6075922818791946E-2</v>
      </c>
    </row>
    <row r="121" spans="1:16" ht="12.75" customHeight="1">
      <c r="A121" s="206">
        <v>111</v>
      </c>
      <c r="B121" s="218" t="s">
        <v>42</v>
      </c>
      <c r="C121" s="210" t="s">
        <v>833</v>
      </c>
      <c r="D121" s="211">
        <v>45561</v>
      </c>
      <c r="E121" s="210">
        <v>174.47</v>
      </c>
      <c r="F121" s="210">
        <v>172.40666666666667</v>
      </c>
      <c r="G121" s="212">
        <v>169.91333333333333</v>
      </c>
      <c r="H121" s="212">
        <v>165.35666666666665</v>
      </c>
      <c r="I121" s="212">
        <v>162.86333333333332</v>
      </c>
      <c r="J121" s="212">
        <v>176.96333333333334</v>
      </c>
      <c r="K121" s="212">
        <v>179.45666666666668</v>
      </c>
      <c r="L121" s="212">
        <v>184.01333333333335</v>
      </c>
      <c r="M121" s="213">
        <v>174.9</v>
      </c>
      <c r="N121" s="213">
        <v>167.85</v>
      </c>
      <c r="O121" s="213">
        <v>86129986</v>
      </c>
      <c r="P121" s="214">
        <v>-3.3545286136283985E-2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45561</v>
      </c>
      <c r="E122" s="210">
        <v>3429.8</v>
      </c>
      <c r="F122" s="210">
        <v>3424.9666666666667</v>
      </c>
      <c r="G122" s="212">
        <v>3407.9833333333336</v>
      </c>
      <c r="H122" s="212">
        <v>3386.166666666667</v>
      </c>
      <c r="I122" s="212">
        <v>3369.1833333333338</v>
      </c>
      <c r="J122" s="212">
        <v>3446.7833333333333</v>
      </c>
      <c r="K122" s="212">
        <v>3463.766666666666</v>
      </c>
      <c r="L122" s="212">
        <v>3485.583333333333</v>
      </c>
      <c r="M122" s="213">
        <v>3441.95</v>
      </c>
      <c r="N122" s="213">
        <v>3403.15</v>
      </c>
      <c r="O122" s="213">
        <v>903600</v>
      </c>
      <c r="P122" s="214">
        <v>-6.923837784371909E-3</v>
      </c>
    </row>
    <row r="123" spans="1:16" ht="12.75" customHeight="1">
      <c r="A123" s="206">
        <v>113</v>
      </c>
      <c r="B123" s="218" t="s">
        <v>66</v>
      </c>
      <c r="C123" s="215" t="s">
        <v>160</v>
      </c>
      <c r="D123" s="211">
        <v>45561</v>
      </c>
      <c r="E123" s="210">
        <v>507.9</v>
      </c>
      <c r="F123" s="210">
        <v>510.09999999999997</v>
      </c>
      <c r="G123" s="212">
        <v>503.79999999999995</v>
      </c>
      <c r="H123" s="212">
        <v>499.7</v>
      </c>
      <c r="I123" s="212">
        <v>493.4</v>
      </c>
      <c r="J123" s="212">
        <v>514.19999999999993</v>
      </c>
      <c r="K123" s="212">
        <v>520.5</v>
      </c>
      <c r="L123" s="212">
        <v>524.59999999999991</v>
      </c>
      <c r="M123" s="213">
        <v>516.4</v>
      </c>
      <c r="N123" s="213">
        <v>506</v>
      </c>
      <c r="O123" s="213">
        <v>24566700</v>
      </c>
      <c r="P123" s="214">
        <v>-1.5196946981054928E-2</v>
      </c>
    </row>
    <row r="124" spans="1:16" ht="12.75" customHeight="1">
      <c r="A124" s="206">
        <v>114</v>
      </c>
      <c r="B124" s="218" t="s">
        <v>40</v>
      </c>
      <c r="C124" s="210" t="s">
        <v>161</v>
      </c>
      <c r="D124" s="211">
        <v>45561</v>
      </c>
      <c r="E124" s="210">
        <v>705.6</v>
      </c>
      <c r="F124" s="210">
        <v>699.68333333333339</v>
      </c>
      <c r="G124" s="212">
        <v>691.61666666666679</v>
      </c>
      <c r="H124" s="212">
        <v>677.63333333333344</v>
      </c>
      <c r="I124" s="212">
        <v>669.56666666666683</v>
      </c>
      <c r="J124" s="212">
        <v>713.66666666666674</v>
      </c>
      <c r="K124" s="212">
        <v>721.73333333333335</v>
      </c>
      <c r="L124" s="212">
        <v>735.7166666666667</v>
      </c>
      <c r="M124" s="213">
        <v>707.75</v>
      </c>
      <c r="N124" s="213">
        <v>685.7</v>
      </c>
      <c r="O124" s="213">
        <v>29313000</v>
      </c>
      <c r="P124" s="214">
        <v>-3.7118549420227964E-2</v>
      </c>
    </row>
    <row r="125" spans="1:16" ht="12.75" customHeight="1">
      <c r="A125" s="206">
        <v>115</v>
      </c>
      <c r="B125" s="218" t="s">
        <v>85</v>
      </c>
      <c r="C125" s="210" t="s">
        <v>162</v>
      </c>
      <c r="D125" s="211">
        <v>45561</v>
      </c>
      <c r="E125" s="210">
        <v>3628.7</v>
      </c>
      <c r="F125" s="210">
        <v>3605.9833333333336</v>
      </c>
      <c r="G125" s="212">
        <v>3569.666666666667</v>
      </c>
      <c r="H125" s="212">
        <v>3510.6333333333332</v>
      </c>
      <c r="I125" s="212">
        <v>3474.3166666666666</v>
      </c>
      <c r="J125" s="212">
        <v>3665.0166666666673</v>
      </c>
      <c r="K125" s="212">
        <v>3701.3333333333339</v>
      </c>
      <c r="L125" s="212">
        <v>3760.3666666666677</v>
      </c>
      <c r="M125" s="213">
        <v>3642.3</v>
      </c>
      <c r="N125" s="213">
        <v>3546.95</v>
      </c>
      <c r="O125" s="213">
        <v>17762250</v>
      </c>
      <c r="P125" s="214">
        <v>3.3043846642660454E-3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45561</v>
      </c>
      <c r="E126" s="210">
        <v>6395.4</v>
      </c>
      <c r="F126" s="210">
        <v>6375.416666666667</v>
      </c>
      <c r="G126" s="212">
        <v>6319.9833333333336</v>
      </c>
      <c r="H126" s="212">
        <v>6244.5666666666666</v>
      </c>
      <c r="I126" s="212">
        <v>6189.1333333333332</v>
      </c>
      <c r="J126" s="212">
        <v>6450.8333333333339</v>
      </c>
      <c r="K126" s="212">
        <v>6506.2666666666664</v>
      </c>
      <c r="L126" s="212">
        <v>6581.6833333333343</v>
      </c>
      <c r="M126" s="213">
        <v>6430.85</v>
      </c>
      <c r="N126" s="213">
        <v>6300</v>
      </c>
      <c r="O126" s="213">
        <v>3083400</v>
      </c>
      <c r="P126" s="214">
        <v>2.1619203816907708E-2</v>
      </c>
    </row>
    <row r="127" spans="1:16" ht="12.75" customHeight="1">
      <c r="A127" s="206">
        <v>117</v>
      </c>
      <c r="B127" s="218" t="s">
        <v>42</v>
      </c>
      <c r="C127" s="210" t="s">
        <v>164</v>
      </c>
      <c r="D127" s="211">
        <v>45561</v>
      </c>
      <c r="E127" s="210">
        <v>5725.15</v>
      </c>
      <c r="F127" s="210">
        <v>5722.4833333333336</v>
      </c>
      <c r="G127" s="212">
        <v>5684.9666666666672</v>
      </c>
      <c r="H127" s="212">
        <v>5644.7833333333338</v>
      </c>
      <c r="I127" s="212">
        <v>5607.2666666666673</v>
      </c>
      <c r="J127" s="212">
        <v>5762.666666666667</v>
      </c>
      <c r="K127" s="212">
        <v>5800.1833333333334</v>
      </c>
      <c r="L127" s="212">
        <v>5840.3666666666668</v>
      </c>
      <c r="M127" s="213">
        <v>5760</v>
      </c>
      <c r="N127" s="213">
        <v>5682.3</v>
      </c>
      <c r="O127" s="213">
        <v>1077000</v>
      </c>
      <c r="P127" s="214">
        <v>-7.2817771223154205E-3</v>
      </c>
    </row>
    <row r="128" spans="1:16" ht="12.75" customHeight="1">
      <c r="A128" s="206">
        <v>118</v>
      </c>
      <c r="B128" s="218" t="s">
        <v>54</v>
      </c>
      <c r="C128" s="210" t="s">
        <v>165</v>
      </c>
      <c r="D128" s="211">
        <v>45561</v>
      </c>
      <c r="E128" s="210">
        <v>2255.1999999999998</v>
      </c>
      <c r="F128" s="210">
        <v>2248.4833333333331</v>
      </c>
      <c r="G128" s="212">
        <v>2229.1666666666661</v>
      </c>
      <c r="H128" s="212">
        <v>2203.1333333333328</v>
      </c>
      <c r="I128" s="212">
        <v>2183.8166666666657</v>
      </c>
      <c r="J128" s="212">
        <v>2274.5166666666664</v>
      </c>
      <c r="K128" s="212">
        <v>2293.833333333333</v>
      </c>
      <c r="L128" s="212">
        <v>2319.8666666666668</v>
      </c>
      <c r="M128" s="213">
        <v>2267.8000000000002</v>
      </c>
      <c r="N128" s="213">
        <v>2222.4499999999998</v>
      </c>
      <c r="O128" s="213">
        <v>12925100</v>
      </c>
      <c r="P128" s="214">
        <v>8.7567997877139453E-3</v>
      </c>
    </row>
    <row r="129" spans="1:16" ht="12.75" customHeight="1">
      <c r="A129" s="206">
        <v>119</v>
      </c>
      <c r="B129" s="218" t="s">
        <v>66</v>
      </c>
      <c r="C129" s="210" t="s">
        <v>166</v>
      </c>
      <c r="D129" s="211">
        <v>45561</v>
      </c>
      <c r="E129" s="210">
        <v>2742.3</v>
      </c>
      <c r="F129" s="210">
        <v>2712.8833333333332</v>
      </c>
      <c r="G129" s="212">
        <v>2672.5666666666666</v>
      </c>
      <c r="H129" s="212">
        <v>2602.8333333333335</v>
      </c>
      <c r="I129" s="212">
        <v>2562.5166666666669</v>
      </c>
      <c r="J129" s="212">
        <v>2782.6166666666663</v>
      </c>
      <c r="K129" s="212">
        <v>2822.9333333333329</v>
      </c>
      <c r="L129" s="212">
        <v>2892.6666666666661</v>
      </c>
      <c r="M129" s="213">
        <v>2753.2</v>
      </c>
      <c r="N129" s="213">
        <v>2643.15</v>
      </c>
      <c r="O129" s="213">
        <v>16012150</v>
      </c>
      <c r="P129" s="214">
        <v>-4.6856119004958542E-2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45561</v>
      </c>
      <c r="E130" s="210">
        <v>332.35</v>
      </c>
      <c r="F130" s="210">
        <v>329.71666666666664</v>
      </c>
      <c r="G130" s="212">
        <v>326.2833333333333</v>
      </c>
      <c r="H130" s="212">
        <v>320.21666666666664</v>
      </c>
      <c r="I130" s="212">
        <v>316.7833333333333</v>
      </c>
      <c r="J130" s="212">
        <v>335.7833333333333</v>
      </c>
      <c r="K130" s="212">
        <v>339.21666666666658</v>
      </c>
      <c r="L130" s="212">
        <v>345.2833333333333</v>
      </c>
      <c r="M130" s="213">
        <v>333.15</v>
      </c>
      <c r="N130" s="213">
        <v>323.64999999999998</v>
      </c>
      <c r="O130" s="213">
        <v>36040000</v>
      </c>
      <c r="P130" s="214">
        <v>-1.7823077342344798E-2</v>
      </c>
    </row>
    <row r="131" spans="1:16" ht="12.75" customHeight="1">
      <c r="A131" s="206">
        <v>121</v>
      </c>
      <c r="B131" s="218" t="s">
        <v>57</v>
      </c>
      <c r="C131" s="210" t="s">
        <v>168</v>
      </c>
      <c r="D131" s="211">
        <v>45561</v>
      </c>
      <c r="E131" s="210">
        <v>206.45</v>
      </c>
      <c r="F131" s="210">
        <v>205.50333333333333</v>
      </c>
      <c r="G131" s="212">
        <v>203.94666666666666</v>
      </c>
      <c r="H131" s="212">
        <v>201.44333333333333</v>
      </c>
      <c r="I131" s="212">
        <v>199.88666666666666</v>
      </c>
      <c r="J131" s="212">
        <v>208.00666666666666</v>
      </c>
      <c r="K131" s="212">
        <v>209.56333333333333</v>
      </c>
      <c r="L131" s="212">
        <v>212.06666666666666</v>
      </c>
      <c r="M131" s="213">
        <v>207.06</v>
      </c>
      <c r="N131" s="213">
        <v>203</v>
      </c>
      <c r="O131" s="213">
        <v>59784000</v>
      </c>
      <c r="P131" s="214">
        <v>-5.9856344772545892E-3</v>
      </c>
    </row>
    <row r="132" spans="1:16" ht="12.75" customHeight="1">
      <c r="A132" s="206">
        <v>122</v>
      </c>
      <c r="B132" s="218" t="s">
        <v>54</v>
      </c>
      <c r="C132" s="210" t="s">
        <v>169</v>
      </c>
      <c r="D132" s="211">
        <v>45561</v>
      </c>
      <c r="E132" s="210">
        <v>687.05</v>
      </c>
      <c r="F132" s="210">
        <v>682.65</v>
      </c>
      <c r="G132" s="212">
        <v>676.59999999999991</v>
      </c>
      <c r="H132" s="212">
        <v>666.15</v>
      </c>
      <c r="I132" s="212">
        <v>660.09999999999991</v>
      </c>
      <c r="J132" s="212">
        <v>693.09999999999991</v>
      </c>
      <c r="K132" s="212">
        <v>699.14999999999986</v>
      </c>
      <c r="L132" s="212">
        <v>709.59999999999991</v>
      </c>
      <c r="M132" s="213">
        <v>688.7</v>
      </c>
      <c r="N132" s="213">
        <v>672.2</v>
      </c>
      <c r="O132" s="213">
        <v>13552800</v>
      </c>
      <c r="P132" s="214">
        <v>-1.7229376957883746E-2</v>
      </c>
    </row>
    <row r="133" spans="1:16" ht="12.75" customHeight="1">
      <c r="A133" s="206">
        <v>123</v>
      </c>
      <c r="B133" s="218" t="s">
        <v>57</v>
      </c>
      <c r="C133" s="210" t="s">
        <v>170</v>
      </c>
      <c r="D133" s="211">
        <v>45561</v>
      </c>
      <c r="E133" s="210">
        <v>12405.2</v>
      </c>
      <c r="F133" s="210">
        <v>12340.733333333332</v>
      </c>
      <c r="G133" s="212">
        <v>12246.666666666664</v>
      </c>
      <c r="H133" s="212">
        <v>12088.133333333333</v>
      </c>
      <c r="I133" s="212">
        <v>11994.066666666666</v>
      </c>
      <c r="J133" s="212">
        <v>12499.266666666663</v>
      </c>
      <c r="K133" s="212">
        <v>12593.333333333332</v>
      </c>
      <c r="L133" s="212">
        <v>12751.866666666661</v>
      </c>
      <c r="M133" s="213">
        <v>12434.8</v>
      </c>
      <c r="N133" s="213">
        <v>12182.2</v>
      </c>
      <c r="O133" s="213">
        <v>3262700</v>
      </c>
      <c r="P133" s="214">
        <v>-2.9333888674024932E-2</v>
      </c>
    </row>
    <row r="134" spans="1:16" ht="12.75" customHeight="1">
      <c r="A134" s="206">
        <v>124</v>
      </c>
      <c r="B134" s="218" t="s">
        <v>85</v>
      </c>
      <c r="C134" s="210" t="s">
        <v>874</v>
      </c>
      <c r="D134" s="211">
        <v>45561</v>
      </c>
      <c r="E134" s="210">
        <v>1532.1</v>
      </c>
      <c r="F134" s="210">
        <v>1530.8</v>
      </c>
      <c r="G134" s="212">
        <v>1521.35</v>
      </c>
      <c r="H134" s="212">
        <v>1510.6</v>
      </c>
      <c r="I134" s="212">
        <v>1501.1499999999999</v>
      </c>
      <c r="J134" s="212">
        <v>1541.55</v>
      </c>
      <c r="K134" s="212">
        <v>1551.0000000000002</v>
      </c>
      <c r="L134" s="212">
        <v>1561.75</v>
      </c>
      <c r="M134" s="213">
        <v>1540.25</v>
      </c>
      <c r="N134" s="213">
        <v>1520.05</v>
      </c>
      <c r="O134" s="213">
        <v>9720900</v>
      </c>
      <c r="P134" s="214">
        <v>5.76410404207796E-4</v>
      </c>
    </row>
    <row r="135" spans="1:16" ht="12.75" customHeight="1">
      <c r="A135" s="206">
        <v>125</v>
      </c>
      <c r="B135" s="218" t="s">
        <v>42</v>
      </c>
      <c r="C135" s="217" t="s">
        <v>172</v>
      </c>
      <c r="D135" s="211">
        <v>45561</v>
      </c>
      <c r="E135" s="210">
        <v>5282.8</v>
      </c>
      <c r="F135" s="210">
        <v>5313</v>
      </c>
      <c r="G135" s="212">
        <v>5221</v>
      </c>
      <c r="H135" s="212">
        <v>5159.2</v>
      </c>
      <c r="I135" s="212">
        <v>5067.2</v>
      </c>
      <c r="J135" s="212">
        <v>5374.8</v>
      </c>
      <c r="K135" s="212">
        <v>5466.8</v>
      </c>
      <c r="L135" s="212">
        <v>5528.6</v>
      </c>
      <c r="M135" s="213">
        <v>5405</v>
      </c>
      <c r="N135" s="213">
        <v>5251.2</v>
      </c>
      <c r="O135" s="213">
        <v>2245800</v>
      </c>
      <c r="P135" s="214">
        <v>2.0261675449754678E-2</v>
      </c>
    </row>
    <row r="136" spans="1:16" ht="12.75" customHeight="1">
      <c r="A136" s="206">
        <v>126</v>
      </c>
      <c r="B136" s="218" t="s">
        <v>66</v>
      </c>
      <c r="C136" s="217" t="s">
        <v>173</v>
      </c>
      <c r="D136" s="211">
        <v>45561</v>
      </c>
      <c r="E136" s="210">
        <v>2178.5</v>
      </c>
      <c r="F136" s="210">
        <v>2184.1333333333332</v>
      </c>
      <c r="G136" s="212">
        <v>2168.3666666666663</v>
      </c>
      <c r="H136" s="212">
        <v>2158.2333333333331</v>
      </c>
      <c r="I136" s="212">
        <v>2142.4666666666662</v>
      </c>
      <c r="J136" s="212">
        <v>2194.2666666666664</v>
      </c>
      <c r="K136" s="212">
        <v>2210.0333333333328</v>
      </c>
      <c r="L136" s="212">
        <v>2220.1666666666665</v>
      </c>
      <c r="M136" s="213">
        <v>2199.9</v>
      </c>
      <c r="N136" s="213">
        <v>2174</v>
      </c>
      <c r="O136" s="213">
        <v>1522400</v>
      </c>
      <c r="P136" s="214">
        <v>-1.3989637305699482E-2</v>
      </c>
    </row>
    <row r="137" spans="1:16" ht="12.75" customHeight="1">
      <c r="A137" s="206">
        <v>127</v>
      </c>
      <c r="B137" s="218" t="s">
        <v>82</v>
      </c>
      <c r="C137" s="210" t="s">
        <v>174</v>
      </c>
      <c r="D137" s="211">
        <v>45561</v>
      </c>
      <c r="E137" s="210">
        <v>1151.2</v>
      </c>
      <c r="F137" s="210">
        <v>1152</v>
      </c>
      <c r="G137" s="212">
        <v>1142.4000000000001</v>
      </c>
      <c r="H137" s="212">
        <v>1133.6000000000001</v>
      </c>
      <c r="I137" s="212">
        <v>1124.0000000000002</v>
      </c>
      <c r="J137" s="212">
        <v>1160.8</v>
      </c>
      <c r="K137" s="212">
        <v>1170.3999999999999</v>
      </c>
      <c r="L137" s="212">
        <v>1179.1999999999998</v>
      </c>
      <c r="M137" s="213">
        <v>1161.5999999999999</v>
      </c>
      <c r="N137" s="213">
        <v>1143.2</v>
      </c>
      <c r="O137" s="213">
        <v>8756000</v>
      </c>
      <c r="P137" s="214">
        <v>-8.2161767390907434E-4</v>
      </c>
    </row>
    <row r="138" spans="1:16" ht="12.75" customHeight="1">
      <c r="A138" s="206">
        <v>128</v>
      </c>
      <c r="B138" s="218" t="s">
        <v>54</v>
      </c>
      <c r="C138" s="210" t="s">
        <v>175</v>
      </c>
      <c r="D138" s="211">
        <v>45561</v>
      </c>
      <c r="E138" s="210">
        <v>1834.5</v>
      </c>
      <c r="F138" s="210">
        <v>1836.3333333333333</v>
      </c>
      <c r="G138" s="212">
        <v>1816.8166666666666</v>
      </c>
      <c r="H138" s="212">
        <v>1799.1333333333334</v>
      </c>
      <c r="I138" s="212">
        <v>1779.6166666666668</v>
      </c>
      <c r="J138" s="212">
        <v>1854.0166666666664</v>
      </c>
      <c r="K138" s="212">
        <v>1873.5333333333333</v>
      </c>
      <c r="L138" s="212">
        <v>1891.2166666666662</v>
      </c>
      <c r="M138" s="213">
        <v>1855.85</v>
      </c>
      <c r="N138" s="213">
        <v>1818.65</v>
      </c>
      <c r="O138" s="213">
        <v>1724000</v>
      </c>
      <c r="P138" s="214">
        <v>1.1262318160488035E-2</v>
      </c>
    </row>
    <row r="139" spans="1:16" ht="12.75" customHeight="1">
      <c r="A139" s="206">
        <v>129</v>
      </c>
      <c r="B139" s="218" t="s">
        <v>85</v>
      </c>
      <c r="C139" s="215" t="s">
        <v>176</v>
      </c>
      <c r="D139" s="211">
        <v>45561</v>
      </c>
      <c r="E139" s="210">
        <v>188.97</v>
      </c>
      <c r="F139" s="210">
        <v>188.08666666666667</v>
      </c>
      <c r="G139" s="212">
        <v>186.52333333333334</v>
      </c>
      <c r="H139" s="212">
        <v>184.07666666666665</v>
      </c>
      <c r="I139" s="212">
        <v>182.51333333333332</v>
      </c>
      <c r="J139" s="212">
        <v>190.53333333333336</v>
      </c>
      <c r="K139" s="212">
        <v>192.09666666666669</v>
      </c>
      <c r="L139" s="212">
        <v>194.54333333333338</v>
      </c>
      <c r="M139" s="213">
        <v>189.65</v>
      </c>
      <c r="N139" s="213">
        <v>185.64</v>
      </c>
      <c r="O139" s="213">
        <v>125265300</v>
      </c>
      <c r="P139" s="214">
        <v>1.1930025810151993E-2</v>
      </c>
    </row>
    <row r="140" spans="1:16" ht="12.75" customHeight="1">
      <c r="A140" s="206">
        <v>130</v>
      </c>
      <c r="B140" s="218" t="s">
        <v>54</v>
      </c>
      <c r="C140" s="210" t="s">
        <v>177</v>
      </c>
      <c r="D140" s="211">
        <v>45561</v>
      </c>
      <c r="E140" s="210">
        <v>3099.55</v>
      </c>
      <c r="F140" s="210">
        <v>3102.1999999999994</v>
      </c>
      <c r="G140" s="212">
        <v>3075.7999999999988</v>
      </c>
      <c r="H140" s="212">
        <v>3052.0499999999993</v>
      </c>
      <c r="I140" s="212">
        <v>3025.6499999999987</v>
      </c>
      <c r="J140" s="212">
        <v>3125.9499999999989</v>
      </c>
      <c r="K140" s="212">
        <v>3152.3499999999995</v>
      </c>
      <c r="L140" s="212">
        <v>3176.099999999999</v>
      </c>
      <c r="M140" s="213">
        <v>3128.6</v>
      </c>
      <c r="N140" s="213">
        <v>3078.45</v>
      </c>
      <c r="O140" s="213">
        <v>3700950</v>
      </c>
      <c r="P140" s="214">
        <v>8.8455772113943034E-3</v>
      </c>
    </row>
    <row r="141" spans="1:16" ht="12.75" customHeight="1">
      <c r="A141" s="206">
        <v>131</v>
      </c>
      <c r="B141" s="218" t="s">
        <v>66</v>
      </c>
      <c r="C141" s="210" t="s">
        <v>178</v>
      </c>
      <c r="D141" s="211">
        <v>45561</v>
      </c>
      <c r="E141" s="210">
        <v>136367.95000000001</v>
      </c>
      <c r="F141" s="210">
        <v>136366.48333333334</v>
      </c>
      <c r="G141" s="212">
        <v>135832.96666666667</v>
      </c>
      <c r="H141" s="212">
        <v>135297.98333333334</v>
      </c>
      <c r="I141" s="212">
        <v>134764.46666666667</v>
      </c>
      <c r="J141" s="212">
        <v>136901.46666666667</v>
      </c>
      <c r="K141" s="212">
        <v>137434.98333333334</v>
      </c>
      <c r="L141" s="212">
        <v>137969.96666666667</v>
      </c>
      <c r="M141" s="213">
        <v>136900</v>
      </c>
      <c r="N141" s="213">
        <v>135831.5</v>
      </c>
      <c r="O141" s="213">
        <v>66350</v>
      </c>
      <c r="P141" s="214">
        <v>-1.7182639608946823E-2</v>
      </c>
    </row>
    <row r="142" spans="1:16" ht="12.75" customHeight="1">
      <c r="A142" s="206">
        <v>132</v>
      </c>
      <c r="B142" s="218" t="s">
        <v>129</v>
      </c>
      <c r="C142" s="210" t="s">
        <v>179</v>
      </c>
      <c r="D142" s="211">
        <v>45561</v>
      </c>
      <c r="E142" s="210">
        <v>1989.85</v>
      </c>
      <c r="F142" s="210">
        <v>1979.2</v>
      </c>
      <c r="G142" s="212">
        <v>1964.5</v>
      </c>
      <c r="H142" s="212">
        <v>1939.1499999999999</v>
      </c>
      <c r="I142" s="212">
        <v>1924.4499999999998</v>
      </c>
      <c r="J142" s="212">
        <v>2004.5500000000002</v>
      </c>
      <c r="K142" s="212">
        <v>2019.2500000000005</v>
      </c>
      <c r="L142" s="212">
        <v>2044.6000000000004</v>
      </c>
      <c r="M142" s="213">
        <v>1993.9</v>
      </c>
      <c r="N142" s="213">
        <v>1953.85</v>
      </c>
      <c r="O142" s="213">
        <v>3447950</v>
      </c>
      <c r="P142" s="214">
        <v>-5.4164152082076041E-2</v>
      </c>
    </row>
    <row r="143" spans="1:16" ht="12.75" customHeight="1">
      <c r="A143" s="206">
        <v>133</v>
      </c>
      <c r="B143" s="218" t="s">
        <v>85</v>
      </c>
      <c r="C143" s="210" t="s">
        <v>180</v>
      </c>
      <c r="D143" s="211">
        <v>45561</v>
      </c>
      <c r="E143" s="210">
        <v>178.11</v>
      </c>
      <c r="F143" s="210">
        <v>175.85666666666665</v>
      </c>
      <c r="G143" s="212">
        <v>173.14333333333332</v>
      </c>
      <c r="H143" s="212">
        <v>168.17666666666665</v>
      </c>
      <c r="I143" s="212">
        <v>165.46333333333331</v>
      </c>
      <c r="J143" s="212">
        <v>180.82333333333332</v>
      </c>
      <c r="K143" s="212">
        <v>183.53666666666663</v>
      </c>
      <c r="L143" s="212">
        <v>188.50333333333333</v>
      </c>
      <c r="M143" s="213">
        <v>178.57</v>
      </c>
      <c r="N143" s="213">
        <v>170.89</v>
      </c>
      <c r="O143" s="213">
        <v>90802500</v>
      </c>
      <c r="P143" s="214">
        <v>6.4424955318176155E-3</v>
      </c>
    </row>
    <row r="144" spans="1:16" ht="12.75" customHeight="1">
      <c r="A144" s="206">
        <v>134</v>
      </c>
      <c r="B144" s="218" t="s">
        <v>831</v>
      </c>
      <c r="C144" s="210" t="s">
        <v>181</v>
      </c>
      <c r="D144" s="211">
        <v>45561</v>
      </c>
      <c r="E144" s="210">
        <v>7807.8</v>
      </c>
      <c r="F144" s="210">
        <v>7759.2833333333328</v>
      </c>
      <c r="G144" s="212">
        <v>7687.5666666666657</v>
      </c>
      <c r="H144" s="212">
        <v>7567.333333333333</v>
      </c>
      <c r="I144" s="212">
        <v>7495.6166666666659</v>
      </c>
      <c r="J144" s="212">
        <v>7879.5166666666655</v>
      </c>
      <c r="K144" s="212">
        <v>7951.2333333333327</v>
      </c>
      <c r="L144" s="212">
        <v>8071.4666666666653</v>
      </c>
      <c r="M144" s="213">
        <v>7831</v>
      </c>
      <c r="N144" s="213">
        <v>7639.05</v>
      </c>
      <c r="O144" s="213">
        <v>1433400</v>
      </c>
      <c r="P144" s="214">
        <v>1.0575296108291032E-2</v>
      </c>
    </row>
    <row r="145" spans="1:16" ht="12.75" customHeight="1">
      <c r="A145" s="206">
        <v>135</v>
      </c>
      <c r="B145" s="218" t="s">
        <v>57</v>
      </c>
      <c r="C145" s="210" t="s">
        <v>182</v>
      </c>
      <c r="D145" s="211">
        <v>45561</v>
      </c>
      <c r="E145" s="210">
        <v>3292.1</v>
      </c>
      <c r="F145" s="210">
        <v>3295.75</v>
      </c>
      <c r="G145" s="212">
        <v>3261.45</v>
      </c>
      <c r="H145" s="212">
        <v>3230.7999999999997</v>
      </c>
      <c r="I145" s="212">
        <v>3196.4999999999995</v>
      </c>
      <c r="J145" s="212">
        <v>3326.4</v>
      </c>
      <c r="K145" s="212">
        <v>3360.7000000000003</v>
      </c>
      <c r="L145" s="212">
        <v>3391.3500000000004</v>
      </c>
      <c r="M145" s="213">
        <v>3330.05</v>
      </c>
      <c r="N145" s="213">
        <v>3265.1</v>
      </c>
      <c r="O145" s="213">
        <v>2439500</v>
      </c>
      <c r="P145" s="214">
        <v>3.3894533857450122E-2</v>
      </c>
    </row>
    <row r="146" spans="1:16" ht="12.75" customHeight="1">
      <c r="A146" s="206">
        <v>136</v>
      </c>
      <c r="B146" s="218" t="s">
        <v>129</v>
      </c>
      <c r="C146" s="210" t="s">
        <v>183</v>
      </c>
      <c r="D146" s="211">
        <v>45561</v>
      </c>
      <c r="E146" s="210">
        <v>2533.0500000000002</v>
      </c>
      <c r="F146" s="210">
        <v>2523.8166666666666</v>
      </c>
      <c r="G146" s="212">
        <v>2502.2833333333333</v>
      </c>
      <c r="H146" s="212">
        <v>2471.5166666666669</v>
      </c>
      <c r="I146" s="212">
        <v>2449.9833333333336</v>
      </c>
      <c r="J146" s="212">
        <v>2554.583333333333</v>
      </c>
      <c r="K146" s="212">
        <v>2576.1166666666659</v>
      </c>
      <c r="L146" s="212">
        <v>2606.8833333333328</v>
      </c>
      <c r="M146" s="213">
        <v>2545.35</v>
      </c>
      <c r="N146" s="213">
        <v>2493.0500000000002</v>
      </c>
      <c r="O146" s="213">
        <v>6959000</v>
      </c>
      <c r="P146" s="214">
        <v>2.3201787919778862E-2</v>
      </c>
    </row>
    <row r="147" spans="1:16" ht="12.75" customHeight="1">
      <c r="A147" s="206">
        <v>137</v>
      </c>
      <c r="B147" s="218" t="s">
        <v>185</v>
      </c>
      <c r="C147" s="210" t="s">
        <v>184</v>
      </c>
      <c r="D147" s="211">
        <v>45561</v>
      </c>
      <c r="E147" s="210">
        <v>214.95</v>
      </c>
      <c r="F147" s="210">
        <v>212.79</v>
      </c>
      <c r="G147" s="212">
        <v>209.51</v>
      </c>
      <c r="H147" s="212">
        <v>204.07</v>
      </c>
      <c r="I147" s="212">
        <v>200.79</v>
      </c>
      <c r="J147" s="212">
        <v>218.23</v>
      </c>
      <c r="K147" s="212">
        <v>221.51000000000002</v>
      </c>
      <c r="L147" s="212">
        <v>226.95</v>
      </c>
      <c r="M147" s="213">
        <v>216.07</v>
      </c>
      <c r="N147" s="213">
        <v>207.35</v>
      </c>
      <c r="O147" s="213">
        <v>120780000</v>
      </c>
      <c r="P147" s="214">
        <v>1.9989359276430797E-2</v>
      </c>
    </row>
    <row r="148" spans="1:16" ht="12.75" customHeight="1">
      <c r="A148" s="206">
        <v>138</v>
      </c>
      <c r="B148" s="218" t="s">
        <v>105</v>
      </c>
      <c r="C148" s="210" t="s">
        <v>186</v>
      </c>
      <c r="D148" s="211">
        <v>45561</v>
      </c>
      <c r="E148" s="210">
        <v>405.2</v>
      </c>
      <c r="F148" s="210">
        <v>401.5</v>
      </c>
      <c r="G148" s="212">
        <v>396.4</v>
      </c>
      <c r="H148" s="212">
        <v>387.59999999999997</v>
      </c>
      <c r="I148" s="212">
        <v>382.49999999999994</v>
      </c>
      <c r="J148" s="212">
        <v>410.3</v>
      </c>
      <c r="K148" s="212">
        <v>415.40000000000003</v>
      </c>
      <c r="L148" s="212">
        <v>424.20000000000005</v>
      </c>
      <c r="M148" s="213">
        <v>406.6</v>
      </c>
      <c r="N148" s="213">
        <v>392.7</v>
      </c>
      <c r="O148" s="213">
        <v>113116500</v>
      </c>
      <c r="P148" s="214">
        <v>1.9797507374239324E-3</v>
      </c>
    </row>
    <row r="149" spans="1:16" ht="12.75" customHeight="1">
      <c r="A149" s="206">
        <v>139</v>
      </c>
      <c r="B149" s="218" t="s">
        <v>85</v>
      </c>
      <c r="C149" s="215" t="s">
        <v>187</v>
      </c>
      <c r="D149" s="211">
        <v>45561</v>
      </c>
      <c r="E149" s="210">
        <v>1774.5</v>
      </c>
      <c r="F149" s="210">
        <v>1769.6833333333334</v>
      </c>
      <c r="G149" s="212">
        <v>1756.5166666666669</v>
      </c>
      <c r="H149" s="212">
        <v>1738.5333333333335</v>
      </c>
      <c r="I149" s="212">
        <v>1725.366666666667</v>
      </c>
      <c r="J149" s="212">
        <v>1787.6666666666667</v>
      </c>
      <c r="K149" s="212">
        <v>1800.8333333333333</v>
      </c>
      <c r="L149" s="212">
        <v>1818.8166666666666</v>
      </c>
      <c r="M149" s="213">
        <v>1782.85</v>
      </c>
      <c r="N149" s="213">
        <v>1751.7</v>
      </c>
      <c r="O149" s="213">
        <v>8963500</v>
      </c>
      <c r="P149" s="214">
        <v>1.8209287531806617E-2</v>
      </c>
    </row>
    <row r="150" spans="1:16" ht="12.75" customHeight="1">
      <c r="A150" s="206">
        <v>140</v>
      </c>
      <c r="B150" s="218" t="s">
        <v>82</v>
      </c>
      <c r="C150" s="217" t="s">
        <v>188</v>
      </c>
      <c r="D150" s="211">
        <v>45561</v>
      </c>
      <c r="E150" s="210">
        <v>11606.25</v>
      </c>
      <c r="F150" s="210">
        <v>11604.333333333334</v>
      </c>
      <c r="G150" s="212">
        <v>11489.966666666667</v>
      </c>
      <c r="H150" s="212">
        <v>11373.683333333332</v>
      </c>
      <c r="I150" s="212">
        <v>11259.316666666666</v>
      </c>
      <c r="J150" s="212">
        <v>11720.616666666669</v>
      </c>
      <c r="K150" s="212">
        <v>11834.983333333334</v>
      </c>
      <c r="L150" s="212">
        <v>11951.26666666667</v>
      </c>
      <c r="M150" s="213">
        <v>11718.7</v>
      </c>
      <c r="N150" s="213">
        <v>11488.05</v>
      </c>
      <c r="O150" s="213">
        <v>1310800</v>
      </c>
      <c r="P150" s="214">
        <v>-1.0642312627368103E-2</v>
      </c>
    </row>
    <row r="151" spans="1:16" ht="12.75" customHeight="1">
      <c r="A151" s="206">
        <v>141</v>
      </c>
      <c r="B151" s="218" t="s">
        <v>45</v>
      </c>
      <c r="C151" s="210" t="s">
        <v>189</v>
      </c>
      <c r="D151" s="211">
        <v>45561</v>
      </c>
      <c r="E151" s="210">
        <v>294.3</v>
      </c>
      <c r="F151" s="210">
        <v>292.16666666666669</v>
      </c>
      <c r="G151" s="212">
        <v>289.38333333333338</v>
      </c>
      <c r="H151" s="212">
        <v>284.4666666666667</v>
      </c>
      <c r="I151" s="212">
        <v>281.68333333333339</v>
      </c>
      <c r="J151" s="212">
        <v>297.08333333333337</v>
      </c>
      <c r="K151" s="212">
        <v>299.86666666666667</v>
      </c>
      <c r="L151" s="212">
        <v>304.78333333333336</v>
      </c>
      <c r="M151" s="213">
        <v>294.95</v>
      </c>
      <c r="N151" s="213">
        <v>287.25</v>
      </c>
      <c r="O151" s="213">
        <v>130224325</v>
      </c>
      <c r="P151" s="214">
        <v>-2.4977659911792682E-2</v>
      </c>
    </row>
    <row r="152" spans="1:16" ht="12.75" customHeight="1">
      <c r="A152" s="206">
        <v>142</v>
      </c>
      <c r="B152" s="218" t="s">
        <v>42</v>
      </c>
      <c r="C152" s="210" t="s">
        <v>190</v>
      </c>
      <c r="D152" s="211">
        <v>45561</v>
      </c>
      <c r="E152" s="210">
        <v>43311</v>
      </c>
      <c r="F152" s="210">
        <v>42864.816666666666</v>
      </c>
      <c r="G152" s="212">
        <v>41999.133333333331</v>
      </c>
      <c r="H152" s="212">
        <v>40687.266666666663</v>
      </c>
      <c r="I152" s="212">
        <v>39821.583333333328</v>
      </c>
      <c r="J152" s="212">
        <v>44176.683333333334</v>
      </c>
      <c r="K152" s="212">
        <v>45042.366666666669</v>
      </c>
      <c r="L152" s="212">
        <v>46354.233333333337</v>
      </c>
      <c r="M152" s="213">
        <v>43730.5</v>
      </c>
      <c r="N152" s="213">
        <v>41552.949999999997</v>
      </c>
      <c r="O152" s="213">
        <v>201060</v>
      </c>
      <c r="P152" s="214">
        <v>0.14037774374680959</v>
      </c>
    </row>
    <row r="153" spans="1:16" ht="12.75" customHeight="1">
      <c r="A153" s="206">
        <v>143</v>
      </c>
      <c r="B153" s="218" t="s">
        <v>85</v>
      </c>
      <c r="C153" s="210" t="s">
        <v>191</v>
      </c>
      <c r="D153" s="211">
        <v>45561</v>
      </c>
      <c r="E153" s="210">
        <v>1073.5999999999999</v>
      </c>
      <c r="F153" s="210">
        <v>1069.2833333333331</v>
      </c>
      <c r="G153" s="212">
        <v>1058.7666666666662</v>
      </c>
      <c r="H153" s="212">
        <v>1043.9333333333332</v>
      </c>
      <c r="I153" s="212">
        <v>1033.4166666666663</v>
      </c>
      <c r="J153" s="212">
        <v>1084.1166666666661</v>
      </c>
      <c r="K153" s="212">
        <v>1094.633333333333</v>
      </c>
      <c r="L153" s="212">
        <v>1109.466666666666</v>
      </c>
      <c r="M153" s="213">
        <v>1079.8</v>
      </c>
      <c r="N153" s="213">
        <v>1054.45</v>
      </c>
      <c r="O153" s="213">
        <v>9951750</v>
      </c>
      <c r="P153" s="214">
        <v>2.1146439090703119E-3</v>
      </c>
    </row>
    <row r="154" spans="1:16" ht="12.75" customHeight="1">
      <c r="A154" s="206">
        <v>144</v>
      </c>
      <c r="B154" s="218" t="s">
        <v>82</v>
      </c>
      <c r="C154" s="215" t="s">
        <v>192</v>
      </c>
      <c r="D154" s="211">
        <v>45561</v>
      </c>
      <c r="E154" s="210">
        <v>5324.65</v>
      </c>
      <c r="F154" s="210">
        <v>5329.8499999999995</v>
      </c>
      <c r="G154" s="212">
        <v>5278.4999999999991</v>
      </c>
      <c r="H154" s="212">
        <v>5232.3499999999995</v>
      </c>
      <c r="I154" s="212">
        <v>5180.9999999999991</v>
      </c>
      <c r="J154" s="212">
        <v>5375.9999999999991</v>
      </c>
      <c r="K154" s="212">
        <v>5427.3499999999995</v>
      </c>
      <c r="L154" s="212">
        <v>5473.4999999999991</v>
      </c>
      <c r="M154" s="213">
        <v>5381.2</v>
      </c>
      <c r="N154" s="213">
        <v>5283.7</v>
      </c>
      <c r="O154" s="213">
        <v>2068600</v>
      </c>
      <c r="P154" s="214">
        <v>4.6438688789963579E-2</v>
      </c>
    </row>
    <row r="155" spans="1:16" ht="12.75" customHeight="1">
      <c r="A155" s="206">
        <v>145</v>
      </c>
      <c r="B155" s="218" t="s">
        <v>66</v>
      </c>
      <c r="C155" s="210" t="s">
        <v>193</v>
      </c>
      <c r="D155" s="211">
        <v>45561</v>
      </c>
      <c r="E155" s="210">
        <v>343.45</v>
      </c>
      <c r="F155" s="210">
        <v>342.0333333333333</v>
      </c>
      <c r="G155" s="212">
        <v>339.66666666666663</v>
      </c>
      <c r="H155" s="212">
        <v>335.88333333333333</v>
      </c>
      <c r="I155" s="212">
        <v>333.51666666666665</v>
      </c>
      <c r="J155" s="212">
        <v>345.81666666666661</v>
      </c>
      <c r="K155" s="212">
        <v>348.18333333333328</v>
      </c>
      <c r="L155" s="212">
        <v>351.96666666666658</v>
      </c>
      <c r="M155" s="213">
        <v>344.4</v>
      </c>
      <c r="N155" s="213">
        <v>338.25</v>
      </c>
      <c r="O155" s="213">
        <v>32934000</v>
      </c>
      <c r="P155" s="214">
        <v>-2.5390625E-2</v>
      </c>
    </row>
    <row r="156" spans="1:16" ht="12.75" customHeight="1">
      <c r="A156" s="206">
        <v>146</v>
      </c>
      <c r="B156" s="218" t="s">
        <v>57</v>
      </c>
      <c r="C156" s="210" t="s">
        <v>194</v>
      </c>
      <c r="D156" s="211">
        <v>45561</v>
      </c>
      <c r="E156" s="210">
        <v>508.1</v>
      </c>
      <c r="F156" s="210">
        <v>504.51666666666665</v>
      </c>
      <c r="G156" s="212">
        <v>499.0333333333333</v>
      </c>
      <c r="H156" s="212">
        <v>489.96666666666664</v>
      </c>
      <c r="I156" s="212">
        <v>484.48333333333329</v>
      </c>
      <c r="J156" s="212">
        <v>513.58333333333326</v>
      </c>
      <c r="K156" s="212">
        <v>519.06666666666661</v>
      </c>
      <c r="L156" s="212">
        <v>528.13333333333333</v>
      </c>
      <c r="M156" s="213">
        <v>510</v>
      </c>
      <c r="N156" s="213">
        <v>495.45</v>
      </c>
      <c r="O156" s="213">
        <v>55711500</v>
      </c>
      <c r="P156" s="214">
        <v>3.1879800630854063E-2</v>
      </c>
    </row>
    <row r="157" spans="1:16" ht="12.75" customHeight="1">
      <c r="A157" s="206">
        <v>147</v>
      </c>
      <c r="B157" s="218" t="s">
        <v>831</v>
      </c>
      <c r="C157" s="210" t="s">
        <v>195</v>
      </c>
      <c r="D157" s="211">
        <v>45561</v>
      </c>
      <c r="E157" s="210">
        <v>3271.65</v>
      </c>
      <c r="F157" s="210">
        <v>3267.6166666666663</v>
      </c>
      <c r="G157" s="212">
        <v>3235.2333333333327</v>
      </c>
      <c r="H157" s="212">
        <v>3198.8166666666662</v>
      </c>
      <c r="I157" s="212">
        <v>3166.4333333333325</v>
      </c>
      <c r="J157" s="212">
        <v>3304.0333333333328</v>
      </c>
      <c r="K157" s="212">
        <v>3336.416666666667</v>
      </c>
      <c r="L157" s="212">
        <v>3372.833333333333</v>
      </c>
      <c r="M157" s="213">
        <v>3300</v>
      </c>
      <c r="N157" s="213">
        <v>3231.2</v>
      </c>
      <c r="O157" s="213">
        <v>2677250</v>
      </c>
      <c r="P157" s="214">
        <v>-1.6078647556045572E-2</v>
      </c>
    </row>
    <row r="158" spans="1:16" ht="12.75" customHeight="1">
      <c r="A158" s="206">
        <v>148</v>
      </c>
      <c r="B158" s="218" t="s">
        <v>61</v>
      </c>
      <c r="C158" s="210" t="s">
        <v>196</v>
      </c>
      <c r="D158" s="211">
        <v>45561</v>
      </c>
      <c r="E158" s="210">
        <v>4649.3</v>
      </c>
      <c r="F158" s="210">
        <v>4652.8500000000004</v>
      </c>
      <c r="G158" s="212">
        <v>4606.8500000000004</v>
      </c>
      <c r="H158" s="212">
        <v>4564.3999999999996</v>
      </c>
      <c r="I158" s="212">
        <v>4518.3999999999996</v>
      </c>
      <c r="J158" s="212">
        <v>4695.3000000000011</v>
      </c>
      <c r="K158" s="212">
        <v>4741.3000000000011</v>
      </c>
      <c r="L158" s="212">
        <v>4783.7500000000018</v>
      </c>
      <c r="M158" s="213">
        <v>4698.8500000000004</v>
      </c>
      <c r="N158" s="213">
        <v>4610.3999999999996</v>
      </c>
      <c r="O158" s="213">
        <v>1794500</v>
      </c>
      <c r="P158" s="214">
        <v>3.7756957068941408E-3</v>
      </c>
    </row>
    <row r="159" spans="1:16" ht="12.75" customHeight="1">
      <c r="A159" s="206">
        <v>149</v>
      </c>
      <c r="B159" s="218" t="s">
        <v>40</v>
      </c>
      <c r="C159" s="210" t="s">
        <v>197</v>
      </c>
      <c r="D159" s="211">
        <v>45561</v>
      </c>
      <c r="E159" s="210">
        <v>109.08</v>
      </c>
      <c r="F159" s="210">
        <v>108.65333333333335</v>
      </c>
      <c r="G159" s="212">
        <v>107.70666666666671</v>
      </c>
      <c r="H159" s="212">
        <v>106.33333333333336</v>
      </c>
      <c r="I159" s="212">
        <v>105.38666666666671</v>
      </c>
      <c r="J159" s="212">
        <v>110.0266666666667</v>
      </c>
      <c r="K159" s="212">
        <v>110.97333333333333</v>
      </c>
      <c r="L159" s="212">
        <v>112.34666666666669</v>
      </c>
      <c r="M159" s="213">
        <v>109.6</v>
      </c>
      <c r="N159" s="213">
        <v>107.28</v>
      </c>
      <c r="O159" s="213">
        <v>337040000</v>
      </c>
      <c r="P159" s="214">
        <v>-3.0847353059820136E-4</v>
      </c>
    </row>
    <row r="160" spans="1:16" ht="12.75" customHeight="1">
      <c r="A160" s="206">
        <v>150</v>
      </c>
      <c r="B160" s="218" t="s">
        <v>185</v>
      </c>
      <c r="C160" s="217" t="s">
        <v>198</v>
      </c>
      <c r="D160" s="211">
        <v>45561</v>
      </c>
      <c r="E160" s="210">
        <v>6872.5</v>
      </c>
      <c r="F160" s="210">
        <v>6867.9666666666672</v>
      </c>
      <c r="G160" s="212">
        <v>6824.4833333333345</v>
      </c>
      <c r="H160" s="212">
        <v>6776.4666666666672</v>
      </c>
      <c r="I160" s="212">
        <v>6732.9833333333345</v>
      </c>
      <c r="J160" s="212">
        <v>6915.9833333333345</v>
      </c>
      <c r="K160" s="212">
        <v>6959.4666666666681</v>
      </c>
      <c r="L160" s="212">
        <v>7007.4833333333345</v>
      </c>
      <c r="M160" s="213">
        <v>6911.45</v>
      </c>
      <c r="N160" s="213">
        <v>6819.95</v>
      </c>
      <c r="O160" s="213">
        <v>2299375</v>
      </c>
      <c r="P160" s="214">
        <v>4.4102622318083776E-2</v>
      </c>
    </row>
    <row r="161" spans="1:16" ht="12.75" customHeight="1">
      <c r="A161" s="206">
        <v>151</v>
      </c>
      <c r="B161" s="218" t="s">
        <v>200</v>
      </c>
      <c r="C161" s="210" t="s">
        <v>199</v>
      </c>
      <c r="D161" s="211">
        <v>45561</v>
      </c>
      <c r="E161" s="210">
        <v>338.65</v>
      </c>
      <c r="F161" s="210">
        <v>337.43333333333334</v>
      </c>
      <c r="G161" s="212">
        <v>335.2166666666667</v>
      </c>
      <c r="H161" s="212">
        <v>331.78333333333336</v>
      </c>
      <c r="I161" s="212">
        <v>329.56666666666672</v>
      </c>
      <c r="J161" s="212">
        <v>340.86666666666667</v>
      </c>
      <c r="K161" s="212">
        <v>343.08333333333326</v>
      </c>
      <c r="L161" s="212">
        <v>346.51666666666665</v>
      </c>
      <c r="M161" s="213">
        <v>339.65</v>
      </c>
      <c r="N161" s="213">
        <v>334</v>
      </c>
      <c r="O161" s="213">
        <v>71542800</v>
      </c>
      <c r="P161" s="214">
        <v>1.4653323802716226E-2</v>
      </c>
    </row>
    <row r="162" spans="1:16" ht="12.75" customHeight="1">
      <c r="A162" s="206">
        <v>152</v>
      </c>
      <c r="B162" s="218" t="s">
        <v>47</v>
      </c>
      <c r="C162" s="210" t="s">
        <v>201</v>
      </c>
      <c r="D162" s="211">
        <v>45561</v>
      </c>
      <c r="E162" s="210">
        <v>1591.65</v>
      </c>
      <c r="F162" s="210">
        <v>1592.3500000000001</v>
      </c>
      <c r="G162" s="212">
        <v>1580.7000000000003</v>
      </c>
      <c r="H162" s="212">
        <v>1569.7500000000002</v>
      </c>
      <c r="I162" s="212">
        <v>1558.1000000000004</v>
      </c>
      <c r="J162" s="212">
        <v>1603.3000000000002</v>
      </c>
      <c r="K162" s="212">
        <v>1614.9500000000003</v>
      </c>
      <c r="L162" s="212">
        <v>1625.9</v>
      </c>
      <c r="M162" s="213">
        <v>1604</v>
      </c>
      <c r="N162" s="213">
        <v>1581.4</v>
      </c>
      <c r="O162" s="213">
        <v>3675210</v>
      </c>
      <c r="P162" s="214">
        <v>4.1143111308795726E-3</v>
      </c>
    </row>
    <row r="163" spans="1:16" ht="12.75" customHeight="1">
      <c r="A163" s="206">
        <v>153</v>
      </c>
      <c r="B163" s="218" t="s">
        <v>61</v>
      </c>
      <c r="C163" s="210" t="s">
        <v>202</v>
      </c>
      <c r="D163" s="211">
        <v>45561</v>
      </c>
      <c r="E163" s="210">
        <v>844.65</v>
      </c>
      <c r="F163" s="210">
        <v>842.36666666666667</v>
      </c>
      <c r="G163" s="212">
        <v>836.88333333333333</v>
      </c>
      <c r="H163" s="212">
        <v>829.11666666666667</v>
      </c>
      <c r="I163" s="212">
        <v>823.63333333333333</v>
      </c>
      <c r="J163" s="212">
        <v>850.13333333333333</v>
      </c>
      <c r="K163" s="212">
        <v>855.61666666666667</v>
      </c>
      <c r="L163" s="212">
        <v>863.38333333333333</v>
      </c>
      <c r="M163" s="213">
        <v>847.85</v>
      </c>
      <c r="N163" s="213">
        <v>834.6</v>
      </c>
      <c r="O163" s="213">
        <v>10159200</v>
      </c>
      <c r="P163" s="214">
        <v>-1.4203358676581168E-3</v>
      </c>
    </row>
    <row r="164" spans="1:16" ht="12.75" customHeight="1">
      <c r="A164" s="206">
        <v>154</v>
      </c>
      <c r="B164" s="218" t="s">
        <v>66</v>
      </c>
      <c r="C164" s="210" t="s">
        <v>203</v>
      </c>
      <c r="D164" s="211">
        <v>45561</v>
      </c>
      <c r="E164" s="210">
        <v>213.79</v>
      </c>
      <c r="F164" s="210">
        <v>213</v>
      </c>
      <c r="G164" s="212">
        <v>211.3</v>
      </c>
      <c r="H164" s="212">
        <v>208.81</v>
      </c>
      <c r="I164" s="212">
        <v>207.11</v>
      </c>
      <c r="J164" s="212">
        <v>215.49</v>
      </c>
      <c r="K164" s="212">
        <v>217.19</v>
      </c>
      <c r="L164" s="212">
        <v>219.68</v>
      </c>
      <c r="M164" s="213">
        <v>214.7</v>
      </c>
      <c r="N164" s="213">
        <v>210.51</v>
      </c>
      <c r="O164" s="213">
        <v>78387500</v>
      </c>
      <c r="P164" s="214">
        <v>-3.9707750952986025E-3</v>
      </c>
    </row>
    <row r="165" spans="1:16" ht="12.75" customHeight="1">
      <c r="A165" s="206">
        <v>155</v>
      </c>
      <c r="B165" s="218" t="s">
        <v>82</v>
      </c>
      <c r="C165" s="210" t="s">
        <v>204</v>
      </c>
      <c r="D165" s="211">
        <v>45561</v>
      </c>
      <c r="E165" s="210">
        <v>574.75</v>
      </c>
      <c r="F165" s="210">
        <v>569.2166666666667</v>
      </c>
      <c r="G165" s="212">
        <v>561.23333333333335</v>
      </c>
      <c r="H165" s="212">
        <v>547.7166666666667</v>
      </c>
      <c r="I165" s="212">
        <v>539.73333333333335</v>
      </c>
      <c r="J165" s="212">
        <v>582.73333333333335</v>
      </c>
      <c r="K165" s="212">
        <v>590.7166666666667</v>
      </c>
      <c r="L165" s="212">
        <v>604.23333333333335</v>
      </c>
      <c r="M165" s="213">
        <v>577.20000000000005</v>
      </c>
      <c r="N165" s="213">
        <v>555.70000000000005</v>
      </c>
      <c r="O165" s="213">
        <v>61444000</v>
      </c>
      <c r="P165" s="214">
        <v>3.794047096185682E-2</v>
      </c>
    </row>
    <row r="166" spans="1:16" ht="12.75" customHeight="1">
      <c r="A166" s="206">
        <v>156</v>
      </c>
      <c r="B166" s="218" t="s">
        <v>129</v>
      </c>
      <c r="C166" s="210" t="s">
        <v>205</v>
      </c>
      <c r="D166" s="211">
        <v>45561</v>
      </c>
      <c r="E166" s="210">
        <v>2967</v>
      </c>
      <c r="F166" s="210">
        <v>2948.6</v>
      </c>
      <c r="G166" s="212">
        <v>2918.7999999999997</v>
      </c>
      <c r="H166" s="212">
        <v>2870.6</v>
      </c>
      <c r="I166" s="212">
        <v>2840.7999999999997</v>
      </c>
      <c r="J166" s="212">
        <v>2996.7999999999997</v>
      </c>
      <c r="K166" s="212">
        <v>3026.6</v>
      </c>
      <c r="L166" s="212">
        <v>3074.7999999999997</v>
      </c>
      <c r="M166" s="213">
        <v>2978.4</v>
      </c>
      <c r="N166" s="213">
        <v>2900.4</v>
      </c>
      <c r="O166" s="213">
        <v>55204500</v>
      </c>
      <c r="P166" s="214">
        <v>-5.6841188078214297E-2</v>
      </c>
    </row>
    <row r="167" spans="1:16" ht="12.75" customHeight="1">
      <c r="A167" s="206">
        <v>157</v>
      </c>
      <c r="B167" s="218" t="s">
        <v>66</v>
      </c>
      <c r="C167" s="210" t="s">
        <v>206</v>
      </c>
      <c r="D167" s="211">
        <v>45561</v>
      </c>
      <c r="E167" s="210">
        <v>130.13</v>
      </c>
      <c r="F167" s="210">
        <v>128.87666666666667</v>
      </c>
      <c r="G167" s="212">
        <v>127.25333333333333</v>
      </c>
      <c r="H167" s="212">
        <v>124.37666666666667</v>
      </c>
      <c r="I167" s="212">
        <v>122.75333333333333</v>
      </c>
      <c r="J167" s="212">
        <v>131.75333333333333</v>
      </c>
      <c r="K167" s="212">
        <v>133.37666666666667</v>
      </c>
      <c r="L167" s="212">
        <v>136.25333333333333</v>
      </c>
      <c r="M167" s="213">
        <v>130.5</v>
      </c>
      <c r="N167" s="213">
        <v>126</v>
      </c>
      <c r="O167" s="213">
        <v>157920000</v>
      </c>
      <c r="P167" s="214">
        <v>1.2177925906935009E-2</v>
      </c>
    </row>
    <row r="168" spans="1:16" ht="12.75" customHeight="1">
      <c r="A168" s="206">
        <v>158</v>
      </c>
      <c r="B168" s="218" t="s">
        <v>66</v>
      </c>
      <c r="C168" s="215" t="s">
        <v>207</v>
      </c>
      <c r="D168" s="211">
        <v>45561</v>
      </c>
      <c r="E168" s="210">
        <v>802.8</v>
      </c>
      <c r="F168" s="210">
        <v>802.81666666666661</v>
      </c>
      <c r="G168" s="212">
        <v>798.68333333333317</v>
      </c>
      <c r="H168" s="212">
        <v>794.56666666666661</v>
      </c>
      <c r="I168" s="212">
        <v>790.43333333333317</v>
      </c>
      <c r="J168" s="212">
        <v>806.93333333333317</v>
      </c>
      <c r="K168" s="212">
        <v>811.06666666666661</v>
      </c>
      <c r="L168" s="212">
        <v>815.18333333333317</v>
      </c>
      <c r="M168" s="213">
        <v>806.95</v>
      </c>
      <c r="N168" s="213">
        <v>798.7</v>
      </c>
      <c r="O168" s="213">
        <v>18784800</v>
      </c>
      <c r="P168" s="214">
        <v>-1.32375189107413E-2</v>
      </c>
    </row>
    <row r="169" spans="1:16" ht="12.75" customHeight="1">
      <c r="A169" s="206">
        <v>159</v>
      </c>
      <c r="B169" s="218" t="s">
        <v>61</v>
      </c>
      <c r="C169" s="210" t="s">
        <v>208</v>
      </c>
      <c r="D169" s="211">
        <v>45561</v>
      </c>
      <c r="E169" s="210">
        <v>1876.55</v>
      </c>
      <c r="F169" s="210">
        <v>1868.7166666666665</v>
      </c>
      <c r="G169" s="212">
        <v>1855.4833333333329</v>
      </c>
      <c r="H169" s="212">
        <v>1834.4166666666665</v>
      </c>
      <c r="I169" s="212">
        <v>1821.1833333333329</v>
      </c>
      <c r="J169" s="212">
        <v>1889.7833333333328</v>
      </c>
      <c r="K169" s="212">
        <v>1903.0166666666664</v>
      </c>
      <c r="L169" s="212">
        <v>1924.0833333333328</v>
      </c>
      <c r="M169" s="213">
        <v>1881.95</v>
      </c>
      <c r="N169" s="213">
        <v>1847.65</v>
      </c>
      <c r="O169" s="213">
        <v>7498875</v>
      </c>
      <c r="P169" s="214">
        <v>4.9753744094883905E-3</v>
      </c>
    </row>
    <row r="170" spans="1:16" ht="12.75" customHeight="1">
      <c r="A170" s="206">
        <v>160</v>
      </c>
      <c r="B170" s="218" t="s">
        <v>47</v>
      </c>
      <c r="C170" s="210" t="s">
        <v>209</v>
      </c>
      <c r="D170" s="211">
        <v>45561</v>
      </c>
      <c r="E170" s="210">
        <v>788.35</v>
      </c>
      <c r="F170" s="210">
        <v>784.58333333333337</v>
      </c>
      <c r="G170" s="212">
        <v>778.81666666666672</v>
      </c>
      <c r="H170" s="212">
        <v>769.2833333333333</v>
      </c>
      <c r="I170" s="212">
        <v>763.51666666666665</v>
      </c>
      <c r="J170" s="212">
        <v>794.11666666666679</v>
      </c>
      <c r="K170" s="212">
        <v>799.88333333333344</v>
      </c>
      <c r="L170" s="212">
        <v>809.41666666666686</v>
      </c>
      <c r="M170" s="213">
        <v>790.35</v>
      </c>
      <c r="N170" s="213">
        <v>775.05</v>
      </c>
      <c r="O170" s="213">
        <v>101526000</v>
      </c>
      <c r="P170" s="214">
        <v>-9.1630151050508979E-2</v>
      </c>
    </row>
    <row r="171" spans="1:16" ht="12.75" customHeight="1">
      <c r="A171" s="206">
        <v>161</v>
      </c>
      <c r="B171" s="218" t="s">
        <v>40</v>
      </c>
      <c r="C171" s="210" t="s">
        <v>210</v>
      </c>
      <c r="D171" s="211">
        <v>45561</v>
      </c>
      <c r="E171" s="210">
        <v>26094.95</v>
      </c>
      <c r="F171" s="210">
        <v>25987.016666666663</v>
      </c>
      <c r="G171" s="212">
        <v>25800.283333333326</v>
      </c>
      <c r="H171" s="212">
        <v>25505.616666666661</v>
      </c>
      <c r="I171" s="212">
        <v>25318.883333333324</v>
      </c>
      <c r="J171" s="212">
        <v>26281.683333333327</v>
      </c>
      <c r="K171" s="212">
        <v>26468.416666666664</v>
      </c>
      <c r="L171" s="212">
        <v>26763.083333333328</v>
      </c>
      <c r="M171" s="213">
        <v>26173.75</v>
      </c>
      <c r="N171" s="213">
        <v>25692.35</v>
      </c>
      <c r="O171" s="213">
        <v>221600</v>
      </c>
      <c r="P171" s="214">
        <v>-1.2257633162469356E-2</v>
      </c>
    </row>
    <row r="172" spans="1:16" ht="12.75" customHeight="1">
      <c r="A172" s="206">
        <v>162</v>
      </c>
      <c r="B172" s="218" t="s">
        <v>45</v>
      </c>
      <c r="C172" s="210" t="s">
        <v>211</v>
      </c>
      <c r="D172" s="211">
        <v>45561</v>
      </c>
      <c r="E172" s="210">
        <v>6670.35</v>
      </c>
      <c r="F172" s="210">
        <v>6652.7666666666664</v>
      </c>
      <c r="G172" s="212">
        <v>6623.583333333333</v>
      </c>
      <c r="H172" s="212">
        <v>6576.8166666666666</v>
      </c>
      <c r="I172" s="212">
        <v>6547.6333333333332</v>
      </c>
      <c r="J172" s="212">
        <v>6699.5333333333328</v>
      </c>
      <c r="K172" s="212">
        <v>6728.7166666666672</v>
      </c>
      <c r="L172" s="212">
        <v>6775.4833333333327</v>
      </c>
      <c r="M172" s="213">
        <v>6681.95</v>
      </c>
      <c r="N172" s="213">
        <v>6606</v>
      </c>
      <c r="O172" s="213">
        <v>2809200</v>
      </c>
      <c r="P172" s="214">
        <v>7.4233458848843468E-3</v>
      </c>
    </row>
    <row r="173" spans="1:16" ht="12.75" customHeight="1">
      <c r="A173" s="206">
        <v>163</v>
      </c>
      <c r="B173" s="218" t="s">
        <v>66</v>
      </c>
      <c r="C173" s="210" t="s">
        <v>212</v>
      </c>
      <c r="D173" s="211">
        <v>45561</v>
      </c>
      <c r="E173" s="210">
        <v>2493.8000000000002</v>
      </c>
      <c r="F173" s="210">
        <v>2491.4333333333334</v>
      </c>
      <c r="G173" s="212">
        <v>2478.3666666666668</v>
      </c>
      <c r="H173" s="212">
        <v>2462.9333333333334</v>
      </c>
      <c r="I173" s="212">
        <v>2449.8666666666668</v>
      </c>
      <c r="J173" s="212">
        <v>2506.8666666666668</v>
      </c>
      <c r="K173" s="212">
        <v>2519.9333333333334</v>
      </c>
      <c r="L173" s="212">
        <v>2535.3666666666668</v>
      </c>
      <c r="M173" s="213">
        <v>2504.5</v>
      </c>
      <c r="N173" s="213">
        <v>2476</v>
      </c>
      <c r="O173" s="213">
        <v>5926500</v>
      </c>
      <c r="P173" s="214">
        <v>1.7184784707472485E-2</v>
      </c>
    </row>
    <row r="174" spans="1:16" ht="12.75" customHeight="1">
      <c r="A174" s="206">
        <v>164</v>
      </c>
      <c r="B174" s="218" t="s">
        <v>42</v>
      </c>
      <c r="C174" s="210" t="s">
        <v>213</v>
      </c>
      <c r="D174" s="211">
        <v>45561</v>
      </c>
      <c r="E174" s="210">
        <v>3403.05</v>
      </c>
      <c r="F174" s="210">
        <v>3372.7833333333328</v>
      </c>
      <c r="G174" s="212">
        <v>3331.2166666666658</v>
      </c>
      <c r="H174" s="212">
        <v>3259.3833333333328</v>
      </c>
      <c r="I174" s="212">
        <v>3217.8166666666657</v>
      </c>
      <c r="J174" s="212">
        <v>3444.6166666666659</v>
      </c>
      <c r="K174" s="212">
        <v>3486.1833333333334</v>
      </c>
      <c r="L174" s="212">
        <v>3558.016666666666</v>
      </c>
      <c r="M174" s="213">
        <v>3414.35</v>
      </c>
      <c r="N174" s="213">
        <v>3300.95</v>
      </c>
      <c r="O174" s="213">
        <v>6003000</v>
      </c>
      <c r="P174" s="214">
        <v>1.3010681921733408E-2</v>
      </c>
    </row>
    <row r="175" spans="1:16" ht="12.75" customHeight="1">
      <c r="A175" s="206">
        <v>165</v>
      </c>
      <c r="B175" s="218" t="s">
        <v>200</v>
      </c>
      <c r="C175" s="210" t="s">
        <v>214</v>
      </c>
      <c r="D175" s="211">
        <v>45561</v>
      </c>
      <c r="E175" s="210">
        <v>1864.95</v>
      </c>
      <c r="F175" s="210">
        <v>1859.8333333333333</v>
      </c>
      <c r="G175" s="212">
        <v>1850.1166666666666</v>
      </c>
      <c r="H175" s="212">
        <v>1835.2833333333333</v>
      </c>
      <c r="I175" s="212">
        <v>1825.5666666666666</v>
      </c>
      <c r="J175" s="212">
        <v>1874.6666666666665</v>
      </c>
      <c r="K175" s="212">
        <v>1884.3833333333332</v>
      </c>
      <c r="L175" s="212">
        <v>1899.2166666666665</v>
      </c>
      <c r="M175" s="213">
        <v>1869.55</v>
      </c>
      <c r="N175" s="213">
        <v>1845</v>
      </c>
      <c r="O175" s="213">
        <v>15989750</v>
      </c>
      <c r="P175" s="214">
        <v>4.4252440055772703E-2</v>
      </c>
    </row>
    <row r="176" spans="1:16" ht="12.75" customHeight="1">
      <c r="A176" s="206">
        <v>166</v>
      </c>
      <c r="B176" s="218" t="s">
        <v>42</v>
      </c>
      <c r="C176" s="210" t="s">
        <v>215</v>
      </c>
      <c r="D176" s="211">
        <v>45561</v>
      </c>
      <c r="E176" s="210">
        <v>806</v>
      </c>
      <c r="F176" s="210">
        <v>802.66666666666663</v>
      </c>
      <c r="G176" s="212">
        <v>797.68333333333328</v>
      </c>
      <c r="H176" s="212">
        <v>789.36666666666667</v>
      </c>
      <c r="I176" s="212">
        <v>784.38333333333333</v>
      </c>
      <c r="J176" s="212">
        <v>810.98333333333323</v>
      </c>
      <c r="K176" s="212">
        <v>815.96666666666658</v>
      </c>
      <c r="L176" s="212">
        <v>824.28333333333319</v>
      </c>
      <c r="M176" s="213">
        <v>807.65</v>
      </c>
      <c r="N176" s="213">
        <v>794.35</v>
      </c>
      <c r="O176" s="213">
        <v>5827500</v>
      </c>
      <c r="P176" s="214">
        <v>-1.170185703383363E-2</v>
      </c>
    </row>
    <row r="177" spans="1:16" ht="12.75" customHeight="1">
      <c r="A177" s="206">
        <v>167</v>
      </c>
      <c r="B177" s="218" t="s">
        <v>831</v>
      </c>
      <c r="C177" s="217" t="s">
        <v>216</v>
      </c>
      <c r="D177" s="211">
        <v>45561</v>
      </c>
      <c r="E177" s="210">
        <v>917.9</v>
      </c>
      <c r="F177" s="210">
        <v>918.25</v>
      </c>
      <c r="G177" s="212">
        <v>908.95</v>
      </c>
      <c r="H177" s="212">
        <v>900</v>
      </c>
      <c r="I177" s="212">
        <v>890.7</v>
      </c>
      <c r="J177" s="212">
        <v>927.2</v>
      </c>
      <c r="K177" s="212">
        <v>936.5</v>
      </c>
      <c r="L177" s="212">
        <v>945.45</v>
      </c>
      <c r="M177" s="213">
        <v>927.55</v>
      </c>
      <c r="N177" s="213">
        <v>909.3</v>
      </c>
      <c r="O177" s="213">
        <v>6652000</v>
      </c>
      <c r="P177" s="214">
        <v>-2.3344589634414915E-2</v>
      </c>
    </row>
    <row r="178" spans="1:16" ht="12.75" customHeight="1">
      <c r="A178" s="206">
        <v>168</v>
      </c>
      <c r="B178" s="218" t="s">
        <v>77</v>
      </c>
      <c r="C178" s="210" t="s">
        <v>217</v>
      </c>
      <c r="D178" s="211">
        <v>45561</v>
      </c>
      <c r="E178" s="210">
        <v>1046</v>
      </c>
      <c r="F178" s="210">
        <v>1040.3999999999999</v>
      </c>
      <c r="G178" s="212">
        <v>1031.7999999999997</v>
      </c>
      <c r="H178" s="212">
        <v>1017.5999999999999</v>
      </c>
      <c r="I178" s="212">
        <v>1008.9999999999998</v>
      </c>
      <c r="J178" s="212">
        <v>1054.5999999999997</v>
      </c>
      <c r="K178" s="212">
        <v>1063.1999999999996</v>
      </c>
      <c r="L178" s="212">
        <v>1077.3999999999996</v>
      </c>
      <c r="M178" s="213">
        <v>1049</v>
      </c>
      <c r="N178" s="213">
        <v>1026.2</v>
      </c>
      <c r="O178" s="213">
        <v>11260700</v>
      </c>
      <c r="P178" s="214">
        <v>1.3965927099841522E-2</v>
      </c>
    </row>
    <row r="179" spans="1:16" ht="12.75" customHeight="1">
      <c r="A179" s="206">
        <v>169</v>
      </c>
      <c r="B179" s="218" t="s">
        <v>57</v>
      </c>
      <c r="C179" s="216" t="s">
        <v>218</v>
      </c>
      <c r="D179" s="211">
        <v>45561</v>
      </c>
      <c r="E179" s="210">
        <v>2028.05</v>
      </c>
      <c r="F179" s="210">
        <v>2017.6333333333332</v>
      </c>
      <c r="G179" s="212">
        <v>1998.7666666666664</v>
      </c>
      <c r="H179" s="212">
        <v>1969.4833333333331</v>
      </c>
      <c r="I179" s="212">
        <v>1950.6166666666663</v>
      </c>
      <c r="J179" s="212">
        <v>2046.9166666666665</v>
      </c>
      <c r="K179" s="212">
        <v>2065.7833333333333</v>
      </c>
      <c r="L179" s="212">
        <v>2095.0666666666666</v>
      </c>
      <c r="M179" s="213">
        <v>2036.5</v>
      </c>
      <c r="N179" s="213">
        <v>1988.35</v>
      </c>
      <c r="O179" s="213">
        <v>7157000</v>
      </c>
      <c r="P179" s="214">
        <v>3.6195164326046039E-2</v>
      </c>
    </row>
    <row r="180" spans="1:16" ht="12.75" customHeight="1">
      <c r="A180" s="206">
        <v>170</v>
      </c>
      <c r="B180" s="218" t="s">
        <v>54</v>
      </c>
      <c r="C180" s="210" t="s">
        <v>219</v>
      </c>
      <c r="D180" s="211">
        <v>45561</v>
      </c>
      <c r="E180" s="210">
        <v>1224.55</v>
      </c>
      <c r="F180" s="210">
        <v>1218.7333333333333</v>
      </c>
      <c r="G180" s="212">
        <v>1210.0166666666667</v>
      </c>
      <c r="H180" s="212">
        <v>1195.4833333333333</v>
      </c>
      <c r="I180" s="212">
        <v>1186.7666666666667</v>
      </c>
      <c r="J180" s="212">
        <v>1233.2666666666667</v>
      </c>
      <c r="K180" s="212">
        <v>1241.9833333333333</v>
      </c>
      <c r="L180" s="212">
        <v>1256.5166666666667</v>
      </c>
      <c r="M180" s="213">
        <v>1227.45</v>
      </c>
      <c r="N180" s="213">
        <v>1204.2</v>
      </c>
      <c r="O180" s="213">
        <v>12466584</v>
      </c>
      <c r="P180" s="214">
        <v>-4.4458425081262451E-2</v>
      </c>
    </row>
    <row r="181" spans="1:16" ht="12.75" customHeight="1">
      <c r="A181" s="206">
        <v>171</v>
      </c>
      <c r="B181" s="218" t="s">
        <v>185</v>
      </c>
      <c r="C181" s="210" t="s">
        <v>220</v>
      </c>
      <c r="D181" s="211">
        <v>45561</v>
      </c>
      <c r="E181" s="210">
        <v>981.9</v>
      </c>
      <c r="F181" s="210">
        <v>973.9</v>
      </c>
      <c r="G181" s="212">
        <v>963.5</v>
      </c>
      <c r="H181" s="212">
        <v>945.1</v>
      </c>
      <c r="I181" s="212">
        <v>934.7</v>
      </c>
      <c r="J181" s="212">
        <v>992.3</v>
      </c>
      <c r="K181" s="212">
        <v>1002.6999999999998</v>
      </c>
      <c r="L181" s="212">
        <v>1021.0999999999999</v>
      </c>
      <c r="M181" s="213">
        <v>984.3</v>
      </c>
      <c r="N181" s="213">
        <v>955.5</v>
      </c>
      <c r="O181" s="213">
        <v>106952450</v>
      </c>
      <c r="P181" s="214">
        <v>-4.8972448520080243E-3</v>
      </c>
    </row>
    <row r="182" spans="1:16" ht="12.75" customHeight="1">
      <c r="A182" s="206">
        <v>172</v>
      </c>
      <c r="B182" s="218" t="s">
        <v>129</v>
      </c>
      <c r="C182" s="210" t="s">
        <v>221</v>
      </c>
      <c r="D182" s="211">
        <v>45561</v>
      </c>
      <c r="E182" s="210">
        <v>441.4</v>
      </c>
      <c r="F182" s="210">
        <v>441.26666666666665</v>
      </c>
      <c r="G182" s="212">
        <v>437.5333333333333</v>
      </c>
      <c r="H182" s="212">
        <v>433.66666666666663</v>
      </c>
      <c r="I182" s="212">
        <v>429.93333333333328</v>
      </c>
      <c r="J182" s="212">
        <v>445.13333333333333</v>
      </c>
      <c r="K182" s="212">
        <v>448.86666666666667</v>
      </c>
      <c r="L182" s="212">
        <v>452.73333333333335</v>
      </c>
      <c r="M182" s="213">
        <v>445</v>
      </c>
      <c r="N182" s="213">
        <v>437.4</v>
      </c>
      <c r="O182" s="213">
        <v>78040800</v>
      </c>
      <c r="P182" s="214">
        <v>7.9508997070721153E-3</v>
      </c>
    </row>
    <row r="183" spans="1:16" ht="12.75" customHeight="1">
      <c r="A183" s="206">
        <v>173</v>
      </c>
      <c r="B183" s="218" t="s">
        <v>85</v>
      </c>
      <c r="C183" s="210" t="s">
        <v>222</v>
      </c>
      <c r="D183" s="211">
        <v>45561</v>
      </c>
      <c r="E183" s="210">
        <v>152.19999999999999</v>
      </c>
      <c r="F183" s="210">
        <v>151.35999999999999</v>
      </c>
      <c r="G183" s="212">
        <v>150.01999999999998</v>
      </c>
      <c r="H183" s="212">
        <v>147.84</v>
      </c>
      <c r="I183" s="212">
        <v>146.5</v>
      </c>
      <c r="J183" s="212">
        <v>153.53999999999996</v>
      </c>
      <c r="K183" s="212">
        <v>154.87999999999994</v>
      </c>
      <c r="L183" s="212">
        <v>157.05999999999995</v>
      </c>
      <c r="M183" s="213">
        <v>152.69999999999999</v>
      </c>
      <c r="N183" s="213">
        <v>149.18</v>
      </c>
      <c r="O183" s="213">
        <v>286269500</v>
      </c>
      <c r="P183" s="214">
        <v>-3.3337047767624993E-2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45561</v>
      </c>
      <c r="E184" s="210">
        <v>4525</v>
      </c>
      <c r="F184" s="210">
        <v>4504.4000000000005</v>
      </c>
      <c r="G184" s="212">
        <v>4468.8000000000011</v>
      </c>
      <c r="H184" s="212">
        <v>4412.6000000000004</v>
      </c>
      <c r="I184" s="212">
        <v>4377.0000000000009</v>
      </c>
      <c r="J184" s="212">
        <v>4560.6000000000013</v>
      </c>
      <c r="K184" s="212">
        <v>4596.2000000000016</v>
      </c>
      <c r="L184" s="212">
        <v>4652.4000000000015</v>
      </c>
      <c r="M184" s="213">
        <v>4540</v>
      </c>
      <c r="N184" s="213">
        <v>4448.2</v>
      </c>
      <c r="O184" s="213">
        <v>14238175</v>
      </c>
      <c r="P184" s="214">
        <v>3.8098883572567785E-2</v>
      </c>
    </row>
    <row r="185" spans="1:16" ht="12.75" customHeight="1">
      <c r="A185" s="206">
        <v>175</v>
      </c>
      <c r="B185" s="218" t="s">
        <v>57</v>
      </c>
      <c r="C185" s="210" t="s">
        <v>224</v>
      </c>
      <c r="D185" s="211">
        <v>45561</v>
      </c>
      <c r="E185" s="210">
        <v>1641.7</v>
      </c>
      <c r="F185" s="210">
        <v>1632.3833333333332</v>
      </c>
      <c r="G185" s="212">
        <v>1617.3166666666664</v>
      </c>
      <c r="H185" s="212">
        <v>1592.9333333333332</v>
      </c>
      <c r="I185" s="212">
        <v>1577.8666666666663</v>
      </c>
      <c r="J185" s="212">
        <v>1656.7666666666664</v>
      </c>
      <c r="K185" s="212">
        <v>1671.833333333333</v>
      </c>
      <c r="L185" s="212">
        <v>1696.2166666666665</v>
      </c>
      <c r="M185" s="213">
        <v>1647.45</v>
      </c>
      <c r="N185" s="213">
        <v>1608</v>
      </c>
      <c r="O185" s="213">
        <v>14312400</v>
      </c>
      <c r="P185" s="214">
        <v>1.303775427867669E-2</v>
      </c>
    </row>
    <row r="186" spans="1:16" ht="12.75" customHeight="1">
      <c r="A186" s="206">
        <v>176</v>
      </c>
      <c r="B186" s="218" t="s">
        <v>42</v>
      </c>
      <c r="C186" s="210" t="s">
        <v>225</v>
      </c>
      <c r="D186" s="211">
        <v>45561</v>
      </c>
      <c r="E186" s="210">
        <v>3769.45</v>
      </c>
      <c r="F186" s="210">
        <v>3756.0499999999997</v>
      </c>
      <c r="G186" s="212">
        <v>3733.3999999999996</v>
      </c>
      <c r="H186" s="212">
        <v>3697.35</v>
      </c>
      <c r="I186" s="212">
        <v>3674.7</v>
      </c>
      <c r="J186" s="212">
        <v>3792.0999999999995</v>
      </c>
      <c r="K186" s="212">
        <v>3814.75</v>
      </c>
      <c r="L186" s="212">
        <v>3850.7999999999993</v>
      </c>
      <c r="M186" s="213">
        <v>3778.7</v>
      </c>
      <c r="N186" s="213">
        <v>3720</v>
      </c>
      <c r="O186" s="213">
        <v>8148700</v>
      </c>
      <c r="P186" s="214">
        <v>6.6368333441425079E-3</v>
      </c>
    </row>
    <row r="187" spans="1:16" ht="12.75" customHeight="1">
      <c r="A187" s="206">
        <v>177</v>
      </c>
      <c r="B187" s="218" t="s">
        <v>45</v>
      </c>
      <c r="C187" s="210" t="s">
        <v>226</v>
      </c>
      <c r="D187" s="211">
        <v>45561</v>
      </c>
      <c r="E187" s="210">
        <v>3465.65</v>
      </c>
      <c r="F187" s="210">
        <v>3483.1833333333329</v>
      </c>
      <c r="G187" s="212">
        <v>3439.6666666666661</v>
      </c>
      <c r="H187" s="212">
        <v>3413.6833333333329</v>
      </c>
      <c r="I187" s="212">
        <v>3370.1666666666661</v>
      </c>
      <c r="J187" s="212">
        <v>3509.1666666666661</v>
      </c>
      <c r="K187" s="212">
        <v>3552.6833333333334</v>
      </c>
      <c r="L187" s="212">
        <v>3578.6666666666661</v>
      </c>
      <c r="M187" s="213">
        <v>3526.7</v>
      </c>
      <c r="N187" s="213">
        <v>3457.2</v>
      </c>
      <c r="O187" s="213">
        <v>1689250</v>
      </c>
      <c r="P187" s="214">
        <v>-3.4438410974564161E-2</v>
      </c>
    </row>
    <row r="188" spans="1:16" ht="12.75" customHeight="1">
      <c r="A188" s="206">
        <v>178</v>
      </c>
      <c r="B188" s="218" t="s">
        <v>54</v>
      </c>
      <c r="C188" s="210" t="s">
        <v>227</v>
      </c>
      <c r="D188" s="211">
        <v>45561</v>
      </c>
      <c r="E188" s="210">
        <v>7229.9</v>
      </c>
      <c r="F188" s="210">
        <v>7239.0333333333328</v>
      </c>
      <c r="G188" s="212">
        <v>7156.5666666666657</v>
      </c>
      <c r="H188" s="212">
        <v>7083.2333333333327</v>
      </c>
      <c r="I188" s="212">
        <v>7000.7666666666655</v>
      </c>
      <c r="J188" s="212">
        <v>7312.3666666666659</v>
      </c>
      <c r="K188" s="212">
        <v>7394.833333333333</v>
      </c>
      <c r="L188" s="212">
        <v>7468.1666666666661</v>
      </c>
      <c r="M188" s="213">
        <v>7321.5</v>
      </c>
      <c r="N188" s="213">
        <v>7165.7</v>
      </c>
      <c r="O188" s="213">
        <v>3363400</v>
      </c>
      <c r="P188" s="214">
        <v>1.9150354523968245E-2</v>
      </c>
    </row>
    <row r="189" spans="1:16" ht="12.75" customHeight="1">
      <c r="A189" s="206">
        <v>179</v>
      </c>
      <c r="B189" s="218" t="s">
        <v>57</v>
      </c>
      <c r="C189" s="210" t="s">
        <v>228</v>
      </c>
      <c r="D189" s="211">
        <v>45561</v>
      </c>
      <c r="E189" s="210">
        <v>2829.25</v>
      </c>
      <c r="F189" s="210">
        <v>2813.0666666666671</v>
      </c>
      <c r="G189" s="212">
        <v>2791.483333333334</v>
      </c>
      <c r="H189" s="212">
        <v>2753.7166666666672</v>
      </c>
      <c r="I189" s="212">
        <v>2732.1333333333341</v>
      </c>
      <c r="J189" s="212">
        <v>2850.8333333333339</v>
      </c>
      <c r="K189" s="212">
        <v>2872.416666666667</v>
      </c>
      <c r="L189" s="212">
        <v>2910.1833333333338</v>
      </c>
      <c r="M189" s="213">
        <v>2834.65</v>
      </c>
      <c r="N189" s="213">
        <v>2775.3</v>
      </c>
      <c r="O189" s="213">
        <v>7459550</v>
      </c>
      <c r="P189" s="214">
        <v>7.9827197595792637E-4</v>
      </c>
    </row>
    <row r="190" spans="1:16" ht="12.75" customHeight="1">
      <c r="A190" s="206">
        <v>180</v>
      </c>
      <c r="B190" s="218" t="s">
        <v>47</v>
      </c>
      <c r="C190" s="210" t="s">
        <v>229</v>
      </c>
      <c r="D190" s="211">
        <v>45561</v>
      </c>
      <c r="E190" s="210">
        <v>2087.15</v>
      </c>
      <c r="F190" s="210">
        <v>2086.4166666666665</v>
      </c>
      <c r="G190" s="212">
        <v>2071.8833333333332</v>
      </c>
      <c r="H190" s="212">
        <v>2056.6166666666668</v>
      </c>
      <c r="I190" s="212">
        <v>2042.0833333333335</v>
      </c>
      <c r="J190" s="212">
        <v>2101.6833333333329</v>
      </c>
      <c r="K190" s="212">
        <v>2116.2166666666667</v>
      </c>
      <c r="L190" s="212">
        <v>2131.4833333333327</v>
      </c>
      <c r="M190" s="213">
        <v>2100.9499999999998</v>
      </c>
      <c r="N190" s="213">
        <v>2071.15</v>
      </c>
      <c r="O190" s="213">
        <v>1805200</v>
      </c>
      <c r="P190" s="214">
        <v>9.3938716170878997E-3</v>
      </c>
    </row>
    <row r="191" spans="1:16" ht="12.75" customHeight="1">
      <c r="A191" s="206">
        <v>181</v>
      </c>
      <c r="B191" s="218" t="s">
        <v>831</v>
      </c>
      <c r="C191" s="210" t="s">
        <v>230</v>
      </c>
      <c r="D191" s="211">
        <v>45561</v>
      </c>
      <c r="E191" s="210">
        <v>11723.25</v>
      </c>
      <c r="F191" s="210">
        <v>11650.966666666667</v>
      </c>
      <c r="G191" s="212">
        <v>11556.483333333334</v>
      </c>
      <c r="H191" s="212">
        <v>11389.716666666667</v>
      </c>
      <c r="I191" s="212">
        <v>11295.233333333334</v>
      </c>
      <c r="J191" s="212">
        <v>11817.733333333334</v>
      </c>
      <c r="K191" s="212">
        <v>11912.216666666667</v>
      </c>
      <c r="L191" s="212">
        <v>12078.983333333334</v>
      </c>
      <c r="M191" s="213">
        <v>11745.45</v>
      </c>
      <c r="N191" s="213">
        <v>11484.2</v>
      </c>
      <c r="O191" s="213">
        <v>2056700</v>
      </c>
      <c r="P191" s="214">
        <v>2.2775871500323237E-2</v>
      </c>
    </row>
    <row r="192" spans="1:16" ht="12.75" customHeight="1">
      <c r="A192" s="206">
        <v>182</v>
      </c>
      <c r="B192" s="218" t="s">
        <v>129</v>
      </c>
      <c r="C192" s="210" t="s">
        <v>231</v>
      </c>
      <c r="D192" s="211">
        <v>45561</v>
      </c>
      <c r="E192" s="210">
        <v>615.15</v>
      </c>
      <c r="F192" s="210">
        <v>614.7833333333333</v>
      </c>
      <c r="G192" s="212">
        <v>610.96666666666658</v>
      </c>
      <c r="H192" s="212">
        <v>606.7833333333333</v>
      </c>
      <c r="I192" s="212">
        <v>602.96666666666658</v>
      </c>
      <c r="J192" s="212">
        <v>618.96666666666658</v>
      </c>
      <c r="K192" s="212">
        <v>622.78333333333319</v>
      </c>
      <c r="L192" s="212">
        <v>626.96666666666658</v>
      </c>
      <c r="M192" s="213">
        <v>618.6</v>
      </c>
      <c r="N192" s="213">
        <v>610.6</v>
      </c>
      <c r="O192" s="213">
        <v>35887800</v>
      </c>
      <c r="P192" s="214">
        <v>-5.9772432665994527E-3</v>
      </c>
    </row>
    <row r="193" spans="1:16" ht="12.75" customHeight="1">
      <c r="A193" s="206">
        <v>183</v>
      </c>
      <c r="B193" s="218" t="s">
        <v>40</v>
      </c>
      <c r="C193" s="210" t="s">
        <v>232</v>
      </c>
      <c r="D193" s="211">
        <v>45561</v>
      </c>
      <c r="E193" s="210">
        <v>442.3</v>
      </c>
      <c r="F193" s="210">
        <v>438.23333333333335</v>
      </c>
      <c r="G193" s="212">
        <v>432.31666666666672</v>
      </c>
      <c r="H193" s="212">
        <v>422.33333333333337</v>
      </c>
      <c r="I193" s="212">
        <v>416.41666666666674</v>
      </c>
      <c r="J193" s="212">
        <v>448.2166666666667</v>
      </c>
      <c r="K193" s="212">
        <v>454.13333333333333</v>
      </c>
      <c r="L193" s="212">
        <v>464.11666666666667</v>
      </c>
      <c r="M193" s="213">
        <v>444.15</v>
      </c>
      <c r="N193" s="213">
        <v>428.25</v>
      </c>
      <c r="O193" s="213">
        <v>132047600</v>
      </c>
      <c r="P193" s="214">
        <v>-3.528700094098669E-2</v>
      </c>
    </row>
    <row r="194" spans="1:16" ht="12.75" customHeight="1">
      <c r="A194" s="206">
        <v>184</v>
      </c>
      <c r="B194" s="218" t="s">
        <v>85</v>
      </c>
      <c r="C194" s="210" t="s">
        <v>233</v>
      </c>
      <c r="D194" s="211">
        <v>45561</v>
      </c>
      <c r="E194" s="210">
        <v>1853.8</v>
      </c>
      <c r="F194" s="210">
        <v>1847.6000000000001</v>
      </c>
      <c r="G194" s="212">
        <v>1838.2000000000003</v>
      </c>
      <c r="H194" s="212">
        <v>1822.6000000000001</v>
      </c>
      <c r="I194" s="212">
        <v>1813.2000000000003</v>
      </c>
      <c r="J194" s="212">
        <v>1863.2000000000003</v>
      </c>
      <c r="K194" s="212">
        <v>1872.6000000000004</v>
      </c>
      <c r="L194" s="212">
        <v>1888.2000000000003</v>
      </c>
      <c r="M194" s="213">
        <v>1857</v>
      </c>
      <c r="N194" s="213">
        <v>1832</v>
      </c>
      <c r="O194" s="213">
        <v>8368800</v>
      </c>
      <c r="P194" s="214">
        <v>1.0944408204682177E-2</v>
      </c>
    </row>
    <row r="195" spans="1:16" ht="12.75" customHeight="1">
      <c r="A195" s="206">
        <v>185</v>
      </c>
      <c r="B195" s="218" t="s">
        <v>42</v>
      </c>
      <c r="C195" s="210" t="s">
        <v>234</v>
      </c>
      <c r="D195" s="211">
        <v>45561</v>
      </c>
      <c r="E195" s="210">
        <v>530.4</v>
      </c>
      <c r="F195" s="210">
        <v>527.43333333333328</v>
      </c>
      <c r="G195" s="212">
        <v>522.46666666666658</v>
      </c>
      <c r="H195" s="212">
        <v>514.5333333333333</v>
      </c>
      <c r="I195" s="212">
        <v>509.56666666666661</v>
      </c>
      <c r="J195" s="212">
        <v>535.36666666666656</v>
      </c>
      <c r="K195" s="212">
        <v>540.33333333333326</v>
      </c>
      <c r="L195" s="212">
        <v>548.26666666666654</v>
      </c>
      <c r="M195" s="213">
        <v>532.4</v>
      </c>
      <c r="N195" s="213">
        <v>519.5</v>
      </c>
      <c r="O195" s="213">
        <v>59919000</v>
      </c>
      <c r="P195" s="214">
        <v>-5.7495582049431268E-3</v>
      </c>
    </row>
    <row r="196" spans="1:16" ht="12.75" customHeight="1">
      <c r="A196" s="206"/>
      <c r="B196" s="218"/>
      <c r="C196" s="210" t="s">
        <v>236</v>
      </c>
      <c r="D196" s="211">
        <v>45561</v>
      </c>
      <c r="E196" s="210">
        <v>1124.7</v>
      </c>
      <c r="F196" s="210">
        <v>1125.7666666666667</v>
      </c>
      <c r="G196" s="212">
        <v>1115.6833333333334</v>
      </c>
      <c r="H196" s="212">
        <v>1106.6666666666667</v>
      </c>
      <c r="I196" s="212">
        <v>1096.5833333333335</v>
      </c>
      <c r="J196" s="212">
        <v>1134.7833333333333</v>
      </c>
      <c r="K196" s="212">
        <v>1144.8666666666668</v>
      </c>
      <c r="L196" s="212">
        <v>1153.8833333333332</v>
      </c>
      <c r="M196" s="213">
        <v>1135.8499999999999</v>
      </c>
      <c r="N196" s="213">
        <v>1116.75</v>
      </c>
      <c r="O196" s="213">
        <v>16843500</v>
      </c>
      <c r="P196" s="214">
        <v>-4.150481562283829E-3</v>
      </c>
    </row>
    <row r="197" spans="1:16" ht="12.75" customHeight="1">
      <c r="A197" s="206"/>
      <c r="B197" s="43"/>
      <c r="C197" s="200"/>
      <c r="D197" s="201"/>
      <c r="E197" s="202"/>
      <c r="F197" s="202"/>
      <c r="G197" s="203"/>
      <c r="H197" s="203"/>
      <c r="I197" s="203"/>
      <c r="J197" s="203"/>
      <c r="K197" s="203"/>
      <c r="L197" s="203"/>
      <c r="M197" s="200"/>
      <c r="N197" s="200"/>
      <c r="O197" s="204"/>
      <c r="P197" s="205"/>
    </row>
    <row r="198" spans="1:16" ht="12.75" customHeight="1">
      <c r="A198" s="200"/>
      <c r="B198" s="43"/>
      <c r="C198" s="37"/>
      <c r="D198" s="38"/>
      <c r="E198" s="39"/>
      <c r="F198" s="39"/>
      <c r="G198" s="40"/>
      <c r="H198" s="40"/>
      <c r="I198" s="40"/>
      <c r="J198" s="40"/>
      <c r="K198" s="40"/>
      <c r="L198" s="40"/>
      <c r="M198" s="37"/>
      <c r="N198" s="37"/>
      <c r="O198" s="41"/>
      <c r="P198" s="42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1"/>
      <c r="M199" s="1"/>
      <c r="N199" s="1"/>
      <c r="O199" s="1"/>
      <c r="P199" s="1"/>
    </row>
    <row r="200" spans="1:16" ht="12.75" customHeight="1">
      <c r="A200" s="200"/>
      <c r="B200" s="4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44" t="s">
        <v>237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24" t="s">
        <v>242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5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5" t="s">
        <v>16</v>
      </c>
      <c r="B8" s="377"/>
      <c r="C8" s="380" t="s">
        <v>20</v>
      </c>
      <c r="D8" s="380" t="s">
        <v>21</v>
      </c>
      <c r="E8" s="372" t="s">
        <v>22</v>
      </c>
      <c r="F8" s="373"/>
      <c r="G8" s="374"/>
      <c r="H8" s="372" t="s">
        <v>23</v>
      </c>
      <c r="I8" s="373"/>
      <c r="J8" s="374"/>
      <c r="K8" s="26"/>
      <c r="L8" s="48"/>
      <c r="M8" s="48"/>
      <c r="N8" s="1"/>
      <c r="O8" s="1"/>
    </row>
    <row r="9" spans="1:15" ht="36" customHeight="1">
      <c r="A9" s="376"/>
      <c r="B9" s="379"/>
      <c r="C9" s="379"/>
      <c r="D9" s="3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25388.9</v>
      </c>
      <c r="D10" s="34">
        <v>25254.566666666666</v>
      </c>
      <c r="E10" s="34">
        <v>25075.783333333333</v>
      </c>
      <c r="F10" s="34">
        <v>24762.666666666668</v>
      </c>
      <c r="G10" s="34">
        <v>24583.883333333335</v>
      </c>
      <c r="H10" s="34">
        <v>25567.683333333331</v>
      </c>
      <c r="I10" s="34">
        <v>25746.466666666664</v>
      </c>
      <c r="J10" s="34">
        <v>26059.583333333328</v>
      </c>
      <c r="K10" s="34">
        <v>25433.35</v>
      </c>
      <c r="L10" s="34">
        <v>24941.45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51772.4</v>
      </c>
      <c r="D11" s="34">
        <v>51558.5</v>
      </c>
      <c r="E11" s="34">
        <v>51238.9</v>
      </c>
      <c r="F11" s="34">
        <v>50705.4</v>
      </c>
      <c r="G11" s="34">
        <v>50385.8</v>
      </c>
      <c r="H11" s="34">
        <v>52092</v>
      </c>
      <c r="I11" s="34">
        <v>52411.600000000006</v>
      </c>
      <c r="J11" s="34">
        <v>52945.1</v>
      </c>
      <c r="K11" s="34">
        <v>51878.1</v>
      </c>
      <c r="L11" s="34">
        <v>51025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7038.05</v>
      </c>
      <c r="D12" s="36">
        <v>6999.05</v>
      </c>
      <c r="E12" s="36">
        <v>6949.3</v>
      </c>
      <c r="F12" s="36">
        <v>6860.55</v>
      </c>
      <c r="G12" s="36">
        <v>6810.8</v>
      </c>
      <c r="H12" s="36">
        <v>7087.8</v>
      </c>
      <c r="I12" s="36">
        <v>7137.55</v>
      </c>
      <c r="J12" s="36">
        <v>7226.3</v>
      </c>
      <c r="K12" s="36">
        <v>7048.8</v>
      </c>
      <c r="L12" s="36">
        <v>6910.3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9364.6</v>
      </c>
      <c r="D13" s="36">
        <v>9309.4833333333336</v>
      </c>
      <c r="E13" s="36">
        <v>9240.3166666666675</v>
      </c>
      <c r="F13" s="36">
        <v>9116.0333333333347</v>
      </c>
      <c r="G13" s="36">
        <v>9046.8666666666686</v>
      </c>
      <c r="H13" s="36">
        <v>9433.7666666666664</v>
      </c>
      <c r="I13" s="36">
        <v>9502.9333333333307</v>
      </c>
      <c r="J13" s="36">
        <v>9627.2166666666653</v>
      </c>
      <c r="K13" s="36">
        <v>9378.65</v>
      </c>
      <c r="L13" s="36">
        <v>9185.2000000000007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43152.1</v>
      </c>
      <c r="D14" s="36">
        <v>42955.466666666667</v>
      </c>
      <c r="E14" s="36">
        <v>42645.683333333334</v>
      </c>
      <c r="F14" s="36">
        <v>42139.26666666667</v>
      </c>
      <c r="G14" s="36">
        <v>41829.483333333337</v>
      </c>
      <c r="H14" s="36">
        <v>43461.883333333331</v>
      </c>
      <c r="I14" s="36">
        <v>43771.666666666672</v>
      </c>
      <c r="J14" s="36">
        <v>44278.083333333328</v>
      </c>
      <c r="K14" s="36">
        <v>43265.25</v>
      </c>
      <c r="L14" s="36">
        <v>42449.05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10965.95</v>
      </c>
      <c r="D15" s="36">
        <v>10910.716666666667</v>
      </c>
      <c r="E15" s="36">
        <v>10841.233333333334</v>
      </c>
      <c r="F15" s="36">
        <v>10716.516666666666</v>
      </c>
      <c r="G15" s="36">
        <v>10647.033333333333</v>
      </c>
      <c r="H15" s="36">
        <v>11035.433333333334</v>
      </c>
      <c r="I15" s="36">
        <v>11104.916666666668</v>
      </c>
      <c r="J15" s="36">
        <v>11229.633333333335</v>
      </c>
      <c r="K15" s="36">
        <v>10980.2</v>
      </c>
      <c r="L15" s="36">
        <v>10786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16760.150000000001</v>
      </c>
      <c r="D16" s="36">
        <v>16721.850000000002</v>
      </c>
      <c r="E16" s="36">
        <v>16664.000000000004</v>
      </c>
      <c r="F16" s="36">
        <v>16567.850000000002</v>
      </c>
      <c r="G16" s="36">
        <v>16510.000000000004</v>
      </c>
      <c r="H16" s="36">
        <v>16818.000000000004</v>
      </c>
      <c r="I16" s="36">
        <v>16875.850000000002</v>
      </c>
      <c r="J16" s="36">
        <v>16972.000000000004</v>
      </c>
      <c r="K16" s="36">
        <v>16779.7</v>
      </c>
      <c r="L16" s="36">
        <v>16625.7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7720.2</v>
      </c>
      <c r="D17" s="36">
        <v>7697.083333333333</v>
      </c>
      <c r="E17" s="36">
        <v>7638.1666666666661</v>
      </c>
      <c r="F17" s="36">
        <v>7556.1333333333332</v>
      </c>
      <c r="G17" s="36">
        <v>7497.2166666666662</v>
      </c>
      <c r="H17" s="36">
        <v>7779.1166666666659</v>
      </c>
      <c r="I17" s="36">
        <v>7838.0333333333319</v>
      </c>
      <c r="J17" s="36">
        <v>7920.0666666666657</v>
      </c>
      <c r="K17" s="31">
        <v>7756</v>
      </c>
      <c r="L17" s="31">
        <v>7615.05</v>
      </c>
      <c r="M17" s="31">
        <v>2.67442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2467.4</v>
      </c>
      <c r="D18" s="36">
        <v>2455.2666666666664</v>
      </c>
      <c r="E18" s="36">
        <v>2435.5333333333328</v>
      </c>
      <c r="F18" s="36">
        <v>2403.6666666666665</v>
      </c>
      <c r="G18" s="36">
        <v>2383.9333333333329</v>
      </c>
      <c r="H18" s="36">
        <v>2487.1333333333328</v>
      </c>
      <c r="I18" s="36">
        <v>2506.8666666666663</v>
      </c>
      <c r="J18" s="36">
        <v>2538.7333333333327</v>
      </c>
      <c r="K18" s="31">
        <v>2475</v>
      </c>
      <c r="L18" s="31">
        <v>2423.4</v>
      </c>
      <c r="M18" s="31">
        <v>2.70892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1422.4</v>
      </c>
      <c r="D19" s="36">
        <v>1425.1000000000001</v>
      </c>
      <c r="E19" s="36">
        <v>1408.4500000000003</v>
      </c>
      <c r="F19" s="36">
        <v>1394.5000000000002</v>
      </c>
      <c r="G19" s="36">
        <v>1377.8500000000004</v>
      </c>
      <c r="H19" s="36">
        <v>1439.0500000000002</v>
      </c>
      <c r="I19" s="36">
        <v>1455.7000000000003</v>
      </c>
      <c r="J19" s="36">
        <v>1469.65</v>
      </c>
      <c r="K19" s="31">
        <v>1441.75</v>
      </c>
      <c r="L19" s="31">
        <v>1411.15</v>
      </c>
      <c r="M19" s="31">
        <v>2.5829800000000001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720.5</v>
      </c>
      <c r="D20" s="36">
        <v>722.04999999999984</v>
      </c>
      <c r="E20" s="36">
        <v>716.24999999999966</v>
      </c>
      <c r="F20" s="36">
        <v>711.99999999999977</v>
      </c>
      <c r="G20" s="36">
        <v>706.19999999999959</v>
      </c>
      <c r="H20" s="36">
        <v>726.29999999999973</v>
      </c>
      <c r="I20" s="36">
        <v>732.09999999999991</v>
      </c>
      <c r="J20" s="36">
        <v>736.3499999999998</v>
      </c>
      <c r="K20" s="31">
        <v>727.85</v>
      </c>
      <c r="L20" s="31">
        <v>717.8</v>
      </c>
      <c r="M20" s="31">
        <v>9.6918000000000006</v>
      </c>
      <c r="N20" s="1"/>
      <c r="O20" s="1"/>
    </row>
    <row r="21" spans="1:15" ht="12.75" customHeight="1">
      <c r="A21" s="51">
        <v>12</v>
      </c>
      <c r="B21" s="53" t="s">
        <v>816</v>
      </c>
      <c r="C21" s="31">
        <v>1008.2</v>
      </c>
      <c r="D21" s="36">
        <v>1003.4</v>
      </c>
      <c r="E21" s="36">
        <v>994.8</v>
      </c>
      <c r="F21" s="36">
        <v>981.4</v>
      </c>
      <c r="G21" s="36">
        <v>972.8</v>
      </c>
      <c r="H21" s="36">
        <v>1016.8</v>
      </c>
      <c r="I21" s="36">
        <v>1025.4000000000001</v>
      </c>
      <c r="J21" s="36">
        <v>1038.8</v>
      </c>
      <c r="K21" s="31">
        <v>1012</v>
      </c>
      <c r="L21" s="31">
        <v>990</v>
      </c>
      <c r="M21" s="31">
        <v>6.92258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2991</v>
      </c>
      <c r="D22" s="36">
        <v>2969.3833333333332</v>
      </c>
      <c r="E22" s="36">
        <v>2938.7666666666664</v>
      </c>
      <c r="F22" s="36">
        <v>2886.5333333333333</v>
      </c>
      <c r="G22" s="36">
        <v>2855.9166666666665</v>
      </c>
      <c r="H22" s="36">
        <v>3021.6166666666663</v>
      </c>
      <c r="I22" s="36">
        <v>3052.2333333333331</v>
      </c>
      <c r="J22" s="36">
        <v>3104.4666666666662</v>
      </c>
      <c r="K22" s="31">
        <v>3000</v>
      </c>
      <c r="L22" s="31">
        <v>2917.15</v>
      </c>
      <c r="M22" s="31">
        <v>13.141730000000001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1811.9</v>
      </c>
      <c r="D23" s="36">
        <v>1817.3666666666668</v>
      </c>
      <c r="E23" s="36">
        <v>1799.8333333333335</v>
      </c>
      <c r="F23" s="36">
        <v>1787.7666666666667</v>
      </c>
      <c r="G23" s="36">
        <v>1770.2333333333333</v>
      </c>
      <c r="H23" s="36">
        <v>1829.4333333333336</v>
      </c>
      <c r="I23" s="36">
        <v>1846.9666666666669</v>
      </c>
      <c r="J23" s="36">
        <v>1859.0333333333338</v>
      </c>
      <c r="K23" s="31">
        <v>1834.9</v>
      </c>
      <c r="L23" s="31">
        <v>1805.3</v>
      </c>
      <c r="M23" s="31">
        <v>4.5605000000000002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1472.6</v>
      </c>
      <c r="D24" s="36">
        <v>1462.6000000000001</v>
      </c>
      <c r="E24" s="36">
        <v>1450.2000000000003</v>
      </c>
      <c r="F24" s="36">
        <v>1427.8000000000002</v>
      </c>
      <c r="G24" s="36">
        <v>1415.4000000000003</v>
      </c>
      <c r="H24" s="36">
        <v>1485.0000000000002</v>
      </c>
      <c r="I24" s="36">
        <v>1497.4000000000003</v>
      </c>
      <c r="J24" s="36">
        <v>1519.8000000000002</v>
      </c>
      <c r="K24" s="31">
        <v>1475</v>
      </c>
      <c r="L24" s="31">
        <v>1440.2</v>
      </c>
      <c r="M24" s="31">
        <v>40.036740000000002</v>
      </c>
      <c r="N24" s="1"/>
      <c r="O24" s="1"/>
    </row>
    <row r="25" spans="1:15" ht="12.75" customHeight="1">
      <c r="A25" s="51">
        <v>16</v>
      </c>
      <c r="B25" s="53" t="s">
        <v>784</v>
      </c>
      <c r="C25" s="31">
        <v>651.1</v>
      </c>
      <c r="D25" s="36">
        <v>643.0333333333333</v>
      </c>
      <c r="E25" s="36">
        <v>631.06666666666661</v>
      </c>
      <c r="F25" s="36">
        <v>611.0333333333333</v>
      </c>
      <c r="G25" s="36">
        <v>599.06666666666661</v>
      </c>
      <c r="H25" s="36">
        <v>663.06666666666661</v>
      </c>
      <c r="I25" s="36">
        <v>675.0333333333333</v>
      </c>
      <c r="J25" s="36">
        <v>695.06666666666661</v>
      </c>
      <c r="K25" s="31">
        <v>655</v>
      </c>
      <c r="L25" s="31">
        <v>623</v>
      </c>
      <c r="M25" s="31">
        <v>55.080370000000002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805.8</v>
      </c>
      <c r="D26" s="36">
        <v>805.9</v>
      </c>
      <c r="E26" s="36">
        <v>797.9</v>
      </c>
      <c r="F26" s="36">
        <v>790</v>
      </c>
      <c r="G26" s="36">
        <v>782</v>
      </c>
      <c r="H26" s="36">
        <v>813.8</v>
      </c>
      <c r="I26" s="36">
        <v>821.8</v>
      </c>
      <c r="J26" s="36">
        <v>829.69999999999993</v>
      </c>
      <c r="K26" s="31">
        <v>813.9</v>
      </c>
      <c r="L26" s="31">
        <v>798</v>
      </c>
      <c r="M26" s="31">
        <v>5.31081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362.05</v>
      </c>
      <c r="D27" s="36">
        <v>360.81666666666666</v>
      </c>
      <c r="E27" s="36">
        <v>358.23333333333335</v>
      </c>
      <c r="F27" s="36">
        <v>354.41666666666669</v>
      </c>
      <c r="G27" s="36">
        <v>351.83333333333337</v>
      </c>
      <c r="H27" s="36">
        <v>364.63333333333333</v>
      </c>
      <c r="I27" s="36">
        <v>367.2166666666667</v>
      </c>
      <c r="J27" s="36">
        <v>371.0333333333333</v>
      </c>
      <c r="K27" s="31">
        <v>363.4</v>
      </c>
      <c r="L27" s="31">
        <v>357</v>
      </c>
      <c r="M27" s="31">
        <v>15.299239999999999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220.49</v>
      </c>
      <c r="D28" s="36">
        <v>218.98666666666668</v>
      </c>
      <c r="E28" s="36">
        <v>216.33333333333337</v>
      </c>
      <c r="F28" s="36">
        <v>212.1766666666667</v>
      </c>
      <c r="G28" s="36">
        <v>209.5233333333334</v>
      </c>
      <c r="H28" s="36">
        <v>223.14333333333335</v>
      </c>
      <c r="I28" s="36">
        <v>225.79666666666665</v>
      </c>
      <c r="J28" s="36">
        <v>229.95333333333332</v>
      </c>
      <c r="K28" s="31">
        <v>221.64</v>
      </c>
      <c r="L28" s="31">
        <v>214.83</v>
      </c>
      <c r="M28" s="31">
        <v>35.693089999999998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326.39999999999998</v>
      </c>
      <c r="D29" s="36">
        <v>323.14999999999998</v>
      </c>
      <c r="E29" s="36">
        <v>318.89999999999998</v>
      </c>
      <c r="F29" s="36">
        <v>311.39999999999998</v>
      </c>
      <c r="G29" s="36">
        <v>307.14999999999998</v>
      </c>
      <c r="H29" s="36">
        <v>330.65</v>
      </c>
      <c r="I29" s="36">
        <v>334.9</v>
      </c>
      <c r="J29" s="36">
        <v>342.4</v>
      </c>
      <c r="K29" s="31">
        <v>327.39999999999998</v>
      </c>
      <c r="L29" s="31">
        <v>315.64999999999998</v>
      </c>
      <c r="M29" s="31">
        <v>79.886110000000002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6347.85</v>
      </c>
      <c r="D30" s="36">
        <v>6352.7333333333336</v>
      </c>
      <c r="E30" s="36">
        <v>6276.5666666666675</v>
      </c>
      <c r="F30" s="36">
        <v>6205.2833333333338</v>
      </c>
      <c r="G30" s="36">
        <v>6129.1166666666677</v>
      </c>
      <c r="H30" s="36">
        <v>6424.0166666666673</v>
      </c>
      <c r="I30" s="36">
        <v>6500.1833333333334</v>
      </c>
      <c r="J30" s="36">
        <v>6571.4666666666672</v>
      </c>
      <c r="K30" s="31">
        <v>6428.9</v>
      </c>
      <c r="L30" s="31">
        <v>6281.45</v>
      </c>
      <c r="M30" s="31">
        <v>2.9289399999999999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628.15</v>
      </c>
      <c r="D31" s="36">
        <v>626.15</v>
      </c>
      <c r="E31" s="36">
        <v>622.59999999999991</v>
      </c>
      <c r="F31" s="36">
        <v>617.04999999999995</v>
      </c>
      <c r="G31" s="36">
        <v>613.49999999999989</v>
      </c>
      <c r="H31" s="36">
        <v>631.69999999999993</v>
      </c>
      <c r="I31" s="36">
        <v>635.24999999999989</v>
      </c>
      <c r="J31" s="36">
        <v>640.79999999999995</v>
      </c>
      <c r="K31" s="31">
        <v>629.70000000000005</v>
      </c>
      <c r="L31" s="31">
        <v>620.6</v>
      </c>
      <c r="M31" s="31">
        <v>10.526339999999999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7061.8</v>
      </c>
      <c r="D32" s="36">
        <v>7024.416666666667</v>
      </c>
      <c r="E32" s="36">
        <v>6952.3833333333341</v>
      </c>
      <c r="F32" s="36">
        <v>6842.9666666666672</v>
      </c>
      <c r="G32" s="36">
        <v>6770.9333333333343</v>
      </c>
      <c r="H32" s="36">
        <v>7133.8333333333339</v>
      </c>
      <c r="I32" s="36">
        <v>7205.8666666666668</v>
      </c>
      <c r="J32" s="36">
        <v>7315.2833333333338</v>
      </c>
      <c r="K32" s="31">
        <v>7096.45</v>
      </c>
      <c r="L32" s="31">
        <v>6915</v>
      </c>
      <c r="M32" s="31">
        <v>8.3115199999999998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518.04999999999995</v>
      </c>
      <c r="D33" s="36">
        <v>520.75</v>
      </c>
      <c r="E33" s="36">
        <v>513</v>
      </c>
      <c r="F33" s="36">
        <v>507.95000000000005</v>
      </c>
      <c r="G33" s="36">
        <v>500.20000000000005</v>
      </c>
      <c r="H33" s="36">
        <v>525.79999999999995</v>
      </c>
      <c r="I33" s="36">
        <v>533.54999999999995</v>
      </c>
      <c r="J33" s="36">
        <v>538.59999999999991</v>
      </c>
      <c r="K33" s="31">
        <v>528.5</v>
      </c>
      <c r="L33" s="31">
        <v>515.70000000000005</v>
      </c>
      <c r="M33" s="31">
        <v>16.527470000000001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246.15</v>
      </c>
      <c r="D34" s="36">
        <v>245.35</v>
      </c>
      <c r="E34" s="36">
        <v>242.79999999999998</v>
      </c>
      <c r="F34" s="36">
        <v>239.45</v>
      </c>
      <c r="G34" s="36">
        <v>236.89999999999998</v>
      </c>
      <c r="H34" s="36">
        <v>248.7</v>
      </c>
      <c r="I34" s="36">
        <v>251.25</v>
      </c>
      <c r="J34" s="36">
        <v>254.6</v>
      </c>
      <c r="K34" s="31">
        <v>247.9</v>
      </c>
      <c r="L34" s="31">
        <v>242</v>
      </c>
      <c r="M34" s="31">
        <v>99.143600000000006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3383.25</v>
      </c>
      <c r="D35" s="36">
        <v>3372.1833333333329</v>
      </c>
      <c r="E35" s="36">
        <v>3351.3666666666659</v>
      </c>
      <c r="F35" s="36">
        <v>3319.4833333333331</v>
      </c>
      <c r="G35" s="36">
        <v>3298.6666666666661</v>
      </c>
      <c r="H35" s="36">
        <v>3404.0666666666657</v>
      </c>
      <c r="I35" s="36">
        <v>3424.8833333333323</v>
      </c>
      <c r="J35" s="36">
        <v>3456.7666666666655</v>
      </c>
      <c r="K35" s="31">
        <v>3393</v>
      </c>
      <c r="L35" s="31">
        <v>3340.3</v>
      </c>
      <c r="M35" s="31">
        <v>16.435359999999999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1939.7</v>
      </c>
      <c r="D36" s="36">
        <v>1938.25</v>
      </c>
      <c r="E36" s="36">
        <v>1928.1</v>
      </c>
      <c r="F36" s="36">
        <v>1916.5</v>
      </c>
      <c r="G36" s="36">
        <v>1906.35</v>
      </c>
      <c r="H36" s="36">
        <v>1949.85</v>
      </c>
      <c r="I36" s="36">
        <v>1960</v>
      </c>
      <c r="J36" s="36">
        <v>1971.6</v>
      </c>
      <c r="K36" s="31">
        <v>1948.4</v>
      </c>
      <c r="L36" s="31">
        <v>1926.65</v>
      </c>
      <c r="M36" s="31">
        <v>5.1053300000000004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1561.45</v>
      </c>
      <c r="D37" s="36">
        <v>1553.6499999999999</v>
      </c>
      <c r="E37" s="36">
        <v>1529.2999999999997</v>
      </c>
      <c r="F37" s="36">
        <v>1497.1499999999999</v>
      </c>
      <c r="G37" s="36">
        <v>1472.7999999999997</v>
      </c>
      <c r="H37" s="36">
        <v>1585.7999999999997</v>
      </c>
      <c r="I37" s="36">
        <v>1610.1499999999996</v>
      </c>
      <c r="J37" s="36">
        <v>1642.2999999999997</v>
      </c>
      <c r="K37" s="31">
        <v>1578</v>
      </c>
      <c r="L37" s="31">
        <v>1521.5</v>
      </c>
      <c r="M37" s="31">
        <v>40.677630000000001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5238.55</v>
      </c>
      <c r="D38" s="36">
        <v>5277.166666666667</v>
      </c>
      <c r="E38" s="36">
        <v>5178.2833333333338</v>
      </c>
      <c r="F38" s="36">
        <v>5118.0166666666664</v>
      </c>
      <c r="G38" s="36">
        <v>5019.1333333333332</v>
      </c>
      <c r="H38" s="36">
        <v>5337.4333333333343</v>
      </c>
      <c r="I38" s="36">
        <v>5436.3166666666675</v>
      </c>
      <c r="J38" s="36">
        <v>5496.5833333333348</v>
      </c>
      <c r="K38" s="31">
        <v>5376.05</v>
      </c>
      <c r="L38" s="31">
        <v>5216.8999999999996</v>
      </c>
      <c r="M38" s="31">
        <v>3.8059099999999999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1203.3499999999999</v>
      </c>
      <c r="D39" s="36">
        <v>1195.2666666666667</v>
      </c>
      <c r="E39" s="36">
        <v>1184.8333333333333</v>
      </c>
      <c r="F39" s="36">
        <v>1166.3166666666666</v>
      </c>
      <c r="G39" s="36">
        <v>1155.8833333333332</v>
      </c>
      <c r="H39" s="36">
        <v>1213.7833333333333</v>
      </c>
      <c r="I39" s="36">
        <v>1224.2166666666667</v>
      </c>
      <c r="J39" s="36">
        <v>1242.7333333333333</v>
      </c>
      <c r="K39" s="31">
        <v>1205.7</v>
      </c>
      <c r="L39" s="31">
        <v>1176.75</v>
      </c>
      <c r="M39" s="31">
        <v>75.928709999999995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11723.5</v>
      </c>
      <c r="D40" s="36">
        <v>11648.699999999999</v>
      </c>
      <c r="E40" s="36">
        <v>11518.149999999998</v>
      </c>
      <c r="F40" s="36">
        <v>11312.8</v>
      </c>
      <c r="G40" s="36">
        <v>11182.249999999998</v>
      </c>
      <c r="H40" s="36">
        <v>11854.049999999997</v>
      </c>
      <c r="I40" s="36">
        <v>11984.599999999997</v>
      </c>
      <c r="J40" s="36">
        <v>12189.949999999997</v>
      </c>
      <c r="K40" s="31">
        <v>11779.25</v>
      </c>
      <c r="L40" s="31">
        <v>11443.35</v>
      </c>
      <c r="M40" s="31">
        <v>14.09151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7428.3</v>
      </c>
      <c r="D41" s="36">
        <v>7388.3</v>
      </c>
      <c r="E41" s="36">
        <v>7336.6</v>
      </c>
      <c r="F41" s="36">
        <v>7244.9000000000005</v>
      </c>
      <c r="G41" s="36">
        <v>7193.2000000000007</v>
      </c>
      <c r="H41" s="36">
        <v>7480</v>
      </c>
      <c r="I41" s="36">
        <v>7531.6999999999989</v>
      </c>
      <c r="J41" s="36">
        <v>7623.4</v>
      </c>
      <c r="K41" s="31">
        <v>7440</v>
      </c>
      <c r="L41" s="31">
        <v>7296.6</v>
      </c>
      <c r="M41" s="31">
        <v>14.467639999999999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1854.85</v>
      </c>
      <c r="D42" s="36">
        <v>1843.8833333333332</v>
      </c>
      <c r="E42" s="36">
        <v>1827.7666666666664</v>
      </c>
      <c r="F42" s="36">
        <v>1800.6833333333332</v>
      </c>
      <c r="G42" s="36">
        <v>1784.5666666666664</v>
      </c>
      <c r="H42" s="36">
        <v>1870.9666666666665</v>
      </c>
      <c r="I42" s="36">
        <v>1887.0833333333333</v>
      </c>
      <c r="J42" s="36">
        <v>1914.1666666666665</v>
      </c>
      <c r="K42" s="31">
        <v>1860</v>
      </c>
      <c r="L42" s="31">
        <v>1816.8</v>
      </c>
      <c r="M42" s="31">
        <v>20.403860000000002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10393.799999999999</v>
      </c>
      <c r="D43" s="36">
        <v>10379.366666666667</v>
      </c>
      <c r="E43" s="36">
        <v>10277.383333333333</v>
      </c>
      <c r="F43" s="36">
        <v>10160.966666666667</v>
      </c>
      <c r="G43" s="36">
        <v>10058.983333333334</v>
      </c>
      <c r="H43" s="36">
        <v>10495.783333333333</v>
      </c>
      <c r="I43" s="36">
        <v>10597.766666666666</v>
      </c>
      <c r="J43" s="36">
        <v>10714.183333333332</v>
      </c>
      <c r="K43" s="31">
        <v>10481.35</v>
      </c>
      <c r="L43" s="31">
        <v>10262.950000000001</v>
      </c>
      <c r="M43" s="31">
        <v>0.81547999999999998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3110.2</v>
      </c>
      <c r="D44" s="36">
        <v>3096.5333333333333</v>
      </c>
      <c r="E44" s="36">
        <v>3079.0666666666666</v>
      </c>
      <c r="F44" s="36">
        <v>3047.9333333333334</v>
      </c>
      <c r="G44" s="36">
        <v>3030.4666666666667</v>
      </c>
      <c r="H44" s="36">
        <v>3127.6666666666665</v>
      </c>
      <c r="I44" s="36">
        <v>3145.1333333333328</v>
      </c>
      <c r="J44" s="36">
        <v>3176.2666666666664</v>
      </c>
      <c r="K44" s="31">
        <v>3114</v>
      </c>
      <c r="L44" s="31">
        <v>3065.4</v>
      </c>
      <c r="M44" s="31">
        <v>1.46885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196.98</v>
      </c>
      <c r="D45" s="36">
        <v>196.67</v>
      </c>
      <c r="E45" s="36">
        <v>195.60999999999999</v>
      </c>
      <c r="F45" s="36">
        <v>194.24</v>
      </c>
      <c r="G45" s="36">
        <v>193.18</v>
      </c>
      <c r="H45" s="36">
        <v>198.03999999999996</v>
      </c>
      <c r="I45" s="36">
        <v>199.09999999999997</v>
      </c>
      <c r="J45" s="36">
        <v>200.46999999999994</v>
      </c>
      <c r="K45" s="31">
        <v>197.73</v>
      </c>
      <c r="L45" s="31">
        <v>195.3</v>
      </c>
      <c r="M45" s="31">
        <v>84.492940000000004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237.1</v>
      </c>
      <c r="D46" s="36">
        <v>236.06666666666669</v>
      </c>
      <c r="E46" s="36">
        <v>234.23333333333338</v>
      </c>
      <c r="F46" s="36">
        <v>231.36666666666667</v>
      </c>
      <c r="G46" s="36">
        <v>229.53333333333336</v>
      </c>
      <c r="H46" s="36">
        <v>238.93333333333339</v>
      </c>
      <c r="I46" s="36">
        <v>240.76666666666671</v>
      </c>
      <c r="J46" s="36">
        <v>243.63333333333341</v>
      </c>
      <c r="K46" s="31">
        <v>237.9</v>
      </c>
      <c r="L46" s="31">
        <v>233.2</v>
      </c>
      <c r="M46" s="31">
        <v>82.870670000000004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110.86</v>
      </c>
      <c r="D47" s="36">
        <v>111.19</v>
      </c>
      <c r="E47" s="36">
        <v>109.89</v>
      </c>
      <c r="F47" s="36">
        <v>108.92</v>
      </c>
      <c r="G47" s="36">
        <v>107.62</v>
      </c>
      <c r="H47" s="36">
        <v>112.16</v>
      </c>
      <c r="I47" s="36">
        <v>113.46000000000001</v>
      </c>
      <c r="J47" s="36">
        <v>114.42999999999999</v>
      </c>
      <c r="K47" s="31">
        <v>112.49</v>
      </c>
      <c r="L47" s="31">
        <v>110.22</v>
      </c>
      <c r="M47" s="31">
        <v>54.39526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1428.8</v>
      </c>
      <c r="D48" s="36">
        <v>1426.8333333333333</v>
      </c>
      <c r="E48" s="36">
        <v>1421.9166666666665</v>
      </c>
      <c r="F48" s="36">
        <v>1415.0333333333333</v>
      </c>
      <c r="G48" s="36">
        <v>1410.1166666666666</v>
      </c>
      <c r="H48" s="36">
        <v>1433.7166666666665</v>
      </c>
      <c r="I48" s="36">
        <v>1438.633333333333</v>
      </c>
      <c r="J48" s="36">
        <v>1445.5166666666664</v>
      </c>
      <c r="K48" s="31">
        <v>1431.75</v>
      </c>
      <c r="L48" s="31">
        <v>1419.95</v>
      </c>
      <c r="M48" s="31">
        <v>2.8271700000000002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620.85</v>
      </c>
      <c r="D49" s="36">
        <v>621</v>
      </c>
      <c r="E49" s="36">
        <v>615.1</v>
      </c>
      <c r="F49" s="36">
        <v>609.35</v>
      </c>
      <c r="G49" s="36">
        <v>603.45000000000005</v>
      </c>
      <c r="H49" s="36">
        <v>626.75</v>
      </c>
      <c r="I49" s="36">
        <v>632.65000000000009</v>
      </c>
      <c r="J49" s="36">
        <v>638.4</v>
      </c>
      <c r="K49" s="31">
        <v>626.9</v>
      </c>
      <c r="L49" s="31">
        <v>615.25</v>
      </c>
      <c r="M49" s="31">
        <v>19.233509999999999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1237.3</v>
      </c>
      <c r="D50" s="36">
        <v>1241.0333333333333</v>
      </c>
      <c r="E50" s="36">
        <v>1229.2666666666667</v>
      </c>
      <c r="F50" s="36">
        <v>1221.2333333333333</v>
      </c>
      <c r="G50" s="36">
        <v>1209.4666666666667</v>
      </c>
      <c r="H50" s="36">
        <v>1249.0666666666666</v>
      </c>
      <c r="I50" s="36">
        <v>1260.833333333333</v>
      </c>
      <c r="J50" s="36">
        <v>1268.8666666666666</v>
      </c>
      <c r="K50" s="31">
        <v>1252.8</v>
      </c>
      <c r="L50" s="31">
        <v>1233</v>
      </c>
      <c r="M50" s="31">
        <v>3.6819500000000001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291.7</v>
      </c>
      <c r="D51" s="36">
        <v>291.06666666666666</v>
      </c>
      <c r="E51" s="36">
        <v>289.63333333333333</v>
      </c>
      <c r="F51" s="36">
        <v>287.56666666666666</v>
      </c>
      <c r="G51" s="36">
        <v>286.13333333333333</v>
      </c>
      <c r="H51" s="36">
        <v>293.13333333333333</v>
      </c>
      <c r="I51" s="36">
        <v>294.56666666666661</v>
      </c>
      <c r="J51" s="36">
        <v>296.63333333333333</v>
      </c>
      <c r="K51" s="31">
        <v>292.5</v>
      </c>
      <c r="L51" s="31">
        <v>289</v>
      </c>
      <c r="M51" s="31">
        <v>161.02095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1591</v>
      </c>
      <c r="D52" s="36">
        <v>1583.8</v>
      </c>
      <c r="E52" s="36">
        <v>1573.5</v>
      </c>
      <c r="F52" s="36">
        <v>1556</v>
      </c>
      <c r="G52" s="36">
        <v>1545.7</v>
      </c>
      <c r="H52" s="36">
        <v>1601.3</v>
      </c>
      <c r="I52" s="36">
        <v>1611.5999999999997</v>
      </c>
      <c r="J52" s="36">
        <v>1629.1</v>
      </c>
      <c r="K52" s="31">
        <v>1594.1</v>
      </c>
      <c r="L52" s="31">
        <v>1566.3</v>
      </c>
      <c r="M52" s="31">
        <v>4.4589800000000004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266</v>
      </c>
      <c r="D53" s="36">
        <v>264.05</v>
      </c>
      <c r="E53" s="36">
        <v>261.60000000000002</v>
      </c>
      <c r="F53" s="36">
        <v>257.2</v>
      </c>
      <c r="G53" s="36">
        <v>254.75</v>
      </c>
      <c r="H53" s="36">
        <v>268.45000000000005</v>
      </c>
      <c r="I53" s="36">
        <v>270.89999999999998</v>
      </c>
      <c r="J53" s="36">
        <v>275.30000000000007</v>
      </c>
      <c r="K53" s="31">
        <v>266.5</v>
      </c>
      <c r="L53" s="31">
        <v>259.64999999999998</v>
      </c>
      <c r="M53" s="31">
        <v>121.18164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344.3</v>
      </c>
      <c r="D54" s="36">
        <v>343.63333333333338</v>
      </c>
      <c r="E54" s="36">
        <v>341.06666666666678</v>
      </c>
      <c r="F54" s="36">
        <v>337.83333333333337</v>
      </c>
      <c r="G54" s="36">
        <v>335.26666666666677</v>
      </c>
      <c r="H54" s="36">
        <v>346.86666666666679</v>
      </c>
      <c r="I54" s="36">
        <v>349.43333333333339</v>
      </c>
      <c r="J54" s="36">
        <v>352.6666666666668</v>
      </c>
      <c r="K54" s="31">
        <v>346.2</v>
      </c>
      <c r="L54" s="31">
        <v>340.4</v>
      </c>
      <c r="M54" s="31">
        <v>159.70391000000001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1646.75</v>
      </c>
      <c r="D55" s="36">
        <v>1629.8833333333332</v>
      </c>
      <c r="E55" s="36">
        <v>1606.9666666666665</v>
      </c>
      <c r="F55" s="36">
        <v>1567.1833333333332</v>
      </c>
      <c r="G55" s="36">
        <v>1544.2666666666664</v>
      </c>
      <c r="H55" s="36">
        <v>1669.6666666666665</v>
      </c>
      <c r="I55" s="36">
        <v>1692.5833333333335</v>
      </c>
      <c r="J55" s="36">
        <v>1732.3666666666666</v>
      </c>
      <c r="K55" s="31">
        <v>1652.8</v>
      </c>
      <c r="L55" s="31">
        <v>1590.1</v>
      </c>
      <c r="M55" s="31">
        <v>122.04496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376.6</v>
      </c>
      <c r="D56" s="36">
        <v>381.76666666666671</v>
      </c>
      <c r="E56" s="36">
        <v>369.68333333333339</v>
      </c>
      <c r="F56" s="36">
        <v>362.76666666666671</v>
      </c>
      <c r="G56" s="36">
        <v>350.68333333333339</v>
      </c>
      <c r="H56" s="36">
        <v>388.68333333333339</v>
      </c>
      <c r="I56" s="36">
        <v>400.76666666666677</v>
      </c>
      <c r="J56" s="36">
        <v>407.68333333333339</v>
      </c>
      <c r="K56" s="31">
        <v>393.85</v>
      </c>
      <c r="L56" s="31">
        <v>374.85</v>
      </c>
      <c r="M56" s="31">
        <v>88.242009999999993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34113.9</v>
      </c>
      <c r="D57" s="36">
        <v>33943.933333333327</v>
      </c>
      <c r="E57" s="36">
        <v>33607.866666666654</v>
      </c>
      <c r="F57" s="36">
        <v>33101.833333333328</v>
      </c>
      <c r="G57" s="36">
        <v>32765.766666666656</v>
      </c>
      <c r="H57" s="36">
        <v>34449.966666666653</v>
      </c>
      <c r="I57" s="36">
        <v>34786.033333333318</v>
      </c>
      <c r="J57" s="36">
        <v>35292.066666666651</v>
      </c>
      <c r="K57" s="31">
        <v>34280</v>
      </c>
      <c r="L57" s="31">
        <v>33437.9</v>
      </c>
      <c r="M57" s="31">
        <v>0.38719999999999999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6109.25</v>
      </c>
      <c r="D58" s="36">
        <v>6080.8833333333341</v>
      </c>
      <c r="E58" s="36">
        <v>6033.0666666666684</v>
      </c>
      <c r="F58" s="36">
        <v>5956.8833333333341</v>
      </c>
      <c r="G58" s="36">
        <v>5909.0666666666684</v>
      </c>
      <c r="H58" s="36">
        <v>6157.0666666666684</v>
      </c>
      <c r="I58" s="36">
        <v>6204.8833333333341</v>
      </c>
      <c r="J58" s="36">
        <v>6281.0666666666684</v>
      </c>
      <c r="K58" s="31">
        <v>6128.7</v>
      </c>
      <c r="L58" s="31">
        <v>6004.7</v>
      </c>
      <c r="M58" s="31">
        <v>5.4874499999999999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729.15</v>
      </c>
      <c r="D59" s="36">
        <v>720.25</v>
      </c>
      <c r="E59" s="36">
        <v>701.5</v>
      </c>
      <c r="F59" s="36">
        <v>673.85</v>
      </c>
      <c r="G59" s="36">
        <v>655.1</v>
      </c>
      <c r="H59" s="36">
        <v>747.9</v>
      </c>
      <c r="I59" s="36">
        <v>766.65</v>
      </c>
      <c r="J59" s="36">
        <v>794.3</v>
      </c>
      <c r="K59" s="31">
        <v>739</v>
      </c>
      <c r="L59" s="31">
        <v>692.6</v>
      </c>
      <c r="M59" s="31">
        <v>99.968590000000006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103.99</v>
      </c>
      <c r="D60" s="36">
        <v>103.40333333333332</v>
      </c>
      <c r="E60" s="36">
        <v>102.50666666666665</v>
      </c>
      <c r="F60" s="36">
        <v>101.02333333333333</v>
      </c>
      <c r="G60" s="36">
        <v>100.12666666666665</v>
      </c>
      <c r="H60" s="36">
        <v>104.88666666666664</v>
      </c>
      <c r="I60" s="36">
        <v>105.78333333333332</v>
      </c>
      <c r="J60" s="36">
        <v>107.26666666666664</v>
      </c>
      <c r="K60" s="31">
        <v>104.3</v>
      </c>
      <c r="L60" s="31">
        <v>101.92</v>
      </c>
      <c r="M60" s="31">
        <v>236.73742999999999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1575.55</v>
      </c>
      <c r="D61" s="36">
        <v>1565.3833333333332</v>
      </c>
      <c r="E61" s="36">
        <v>1551.7666666666664</v>
      </c>
      <c r="F61" s="36">
        <v>1527.9833333333331</v>
      </c>
      <c r="G61" s="36">
        <v>1514.3666666666663</v>
      </c>
      <c r="H61" s="36">
        <v>1589.1666666666665</v>
      </c>
      <c r="I61" s="36">
        <v>1602.7833333333333</v>
      </c>
      <c r="J61" s="36">
        <v>1626.5666666666666</v>
      </c>
      <c r="K61" s="31">
        <v>1579</v>
      </c>
      <c r="L61" s="31">
        <v>1541.6</v>
      </c>
      <c r="M61" s="31">
        <v>26.89481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1657.25</v>
      </c>
      <c r="D62" s="36">
        <v>1649.2666666666667</v>
      </c>
      <c r="E62" s="36">
        <v>1638.5333333333333</v>
      </c>
      <c r="F62" s="36">
        <v>1619.8166666666666</v>
      </c>
      <c r="G62" s="36">
        <v>1609.0833333333333</v>
      </c>
      <c r="H62" s="36">
        <v>1667.9833333333333</v>
      </c>
      <c r="I62" s="36">
        <v>1678.7166666666665</v>
      </c>
      <c r="J62" s="36">
        <v>1697.4333333333334</v>
      </c>
      <c r="K62" s="31">
        <v>1660</v>
      </c>
      <c r="L62" s="31">
        <v>1630.55</v>
      </c>
      <c r="M62" s="31">
        <v>17.282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495.65</v>
      </c>
      <c r="D63" s="36">
        <v>491.7166666666667</v>
      </c>
      <c r="E63" s="36">
        <v>486.18333333333339</v>
      </c>
      <c r="F63" s="36">
        <v>476.7166666666667</v>
      </c>
      <c r="G63" s="36">
        <v>471.18333333333339</v>
      </c>
      <c r="H63" s="36">
        <v>501.18333333333339</v>
      </c>
      <c r="I63" s="36">
        <v>506.7166666666667</v>
      </c>
      <c r="J63" s="36">
        <v>516.18333333333339</v>
      </c>
      <c r="K63" s="31">
        <v>497.25</v>
      </c>
      <c r="L63" s="31">
        <v>482.25</v>
      </c>
      <c r="M63" s="31">
        <v>120.58489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6876.5</v>
      </c>
      <c r="D64" s="36">
        <v>6871.8499999999995</v>
      </c>
      <c r="E64" s="36">
        <v>6814.6999999999989</v>
      </c>
      <c r="F64" s="36">
        <v>6752.9</v>
      </c>
      <c r="G64" s="36">
        <v>6695.7499999999991</v>
      </c>
      <c r="H64" s="36">
        <v>6933.6499999999987</v>
      </c>
      <c r="I64" s="36">
        <v>6990.7999999999984</v>
      </c>
      <c r="J64" s="36">
        <v>7052.5999999999985</v>
      </c>
      <c r="K64" s="31">
        <v>6929</v>
      </c>
      <c r="L64" s="31">
        <v>6810.05</v>
      </c>
      <c r="M64" s="31">
        <v>2.9296500000000001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3642.95</v>
      </c>
      <c r="D65" s="36">
        <v>3650.1833333333329</v>
      </c>
      <c r="E65" s="36">
        <v>3625.016666666666</v>
      </c>
      <c r="F65" s="36">
        <v>3607.083333333333</v>
      </c>
      <c r="G65" s="36">
        <v>3581.9166666666661</v>
      </c>
      <c r="H65" s="36">
        <v>3668.1166666666659</v>
      </c>
      <c r="I65" s="36">
        <v>3693.2833333333328</v>
      </c>
      <c r="J65" s="36">
        <v>3711.2166666666658</v>
      </c>
      <c r="K65" s="31">
        <v>3675.35</v>
      </c>
      <c r="L65" s="31">
        <v>3632.25</v>
      </c>
      <c r="M65" s="31">
        <v>5.0392799999999998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951.3</v>
      </c>
      <c r="D66" s="36">
        <v>947.80000000000007</v>
      </c>
      <c r="E66" s="36">
        <v>941.60000000000014</v>
      </c>
      <c r="F66" s="36">
        <v>931.90000000000009</v>
      </c>
      <c r="G66" s="36">
        <v>925.70000000000016</v>
      </c>
      <c r="H66" s="36">
        <v>957.50000000000011</v>
      </c>
      <c r="I66" s="36">
        <v>963.70000000000016</v>
      </c>
      <c r="J66" s="36">
        <v>973.40000000000009</v>
      </c>
      <c r="K66" s="31">
        <v>954</v>
      </c>
      <c r="L66" s="31">
        <v>938.1</v>
      </c>
      <c r="M66" s="31">
        <v>12.743029999999999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1692.35</v>
      </c>
      <c r="D67" s="36">
        <v>1697.5</v>
      </c>
      <c r="E67" s="36">
        <v>1681.6</v>
      </c>
      <c r="F67" s="36">
        <v>1670.85</v>
      </c>
      <c r="G67" s="36">
        <v>1654.9499999999998</v>
      </c>
      <c r="H67" s="36">
        <v>1708.25</v>
      </c>
      <c r="I67" s="36">
        <v>1724.15</v>
      </c>
      <c r="J67" s="36">
        <v>1734.9</v>
      </c>
      <c r="K67" s="31">
        <v>1713.4</v>
      </c>
      <c r="L67" s="31">
        <v>1686.75</v>
      </c>
      <c r="M67" s="31">
        <v>2.8515199999999998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459</v>
      </c>
      <c r="D68" s="36">
        <v>460.9666666666667</v>
      </c>
      <c r="E68" s="36">
        <v>454.28333333333342</v>
      </c>
      <c r="F68" s="36">
        <v>449.56666666666672</v>
      </c>
      <c r="G68" s="36">
        <v>442.88333333333344</v>
      </c>
      <c r="H68" s="36">
        <v>465.68333333333339</v>
      </c>
      <c r="I68" s="36">
        <v>472.36666666666667</v>
      </c>
      <c r="J68" s="36">
        <v>477.08333333333337</v>
      </c>
      <c r="K68" s="31">
        <v>467.65</v>
      </c>
      <c r="L68" s="31">
        <v>456.25</v>
      </c>
      <c r="M68" s="31">
        <v>32.239179999999998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3822.85</v>
      </c>
      <c r="D69" s="36">
        <v>3801.6666666666665</v>
      </c>
      <c r="E69" s="36">
        <v>3771.1833333333329</v>
      </c>
      <c r="F69" s="36">
        <v>3719.5166666666664</v>
      </c>
      <c r="G69" s="36">
        <v>3689.0333333333328</v>
      </c>
      <c r="H69" s="36">
        <v>3853.333333333333</v>
      </c>
      <c r="I69" s="36">
        <v>3883.8166666666666</v>
      </c>
      <c r="J69" s="36">
        <v>3935.4833333333331</v>
      </c>
      <c r="K69" s="31">
        <v>3832.15</v>
      </c>
      <c r="L69" s="31">
        <v>3750</v>
      </c>
      <c r="M69" s="31">
        <v>6.7663900000000003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835.9</v>
      </c>
      <c r="D70" s="36">
        <v>833.41666666666663</v>
      </c>
      <c r="E70" s="36">
        <v>829.7833333333333</v>
      </c>
      <c r="F70" s="36">
        <v>823.66666666666663</v>
      </c>
      <c r="G70" s="36">
        <v>820.0333333333333</v>
      </c>
      <c r="H70" s="36">
        <v>839.5333333333333</v>
      </c>
      <c r="I70" s="36">
        <v>843.16666666666674</v>
      </c>
      <c r="J70" s="36">
        <v>849.2833333333333</v>
      </c>
      <c r="K70" s="31">
        <v>837.05</v>
      </c>
      <c r="L70" s="31">
        <v>827.3</v>
      </c>
      <c r="M70" s="31">
        <v>13.108919999999999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664.75</v>
      </c>
      <c r="D71" s="36">
        <v>665.75</v>
      </c>
      <c r="E71" s="36">
        <v>662</v>
      </c>
      <c r="F71" s="36">
        <v>659.25</v>
      </c>
      <c r="G71" s="36">
        <v>655.5</v>
      </c>
      <c r="H71" s="36">
        <v>668.5</v>
      </c>
      <c r="I71" s="36">
        <v>672.25</v>
      </c>
      <c r="J71" s="36">
        <v>675</v>
      </c>
      <c r="K71" s="31">
        <v>669.5</v>
      </c>
      <c r="L71" s="31">
        <v>663</v>
      </c>
      <c r="M71" s="31">
        <v>22.22824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1887.35</v>
      </c>
      <c r="D72" s="36">
        <v>1889.1333333333332</v>
      </c>
      <c r="E72" s="36">
        <v>1873.2666666666664</v>
      </c>
      <c r="F72" s="36">
        <v>1859.1833333333332</v>
      </c>
      <c r="G72" s="36">
        <v>1843.3166666666664</v>
      </c>
      <c r="H72" s="36">
        <v>1903.2166666666665</v>
      </c>
      <c r="I72" s="36">
        <v>1919.0833333333333</v>
      </c>
      <c r="J72" s="36">
        <v>1933.1666666666665</v>
      </c>
      <c r="K72" s="31">
        <v>1905</v>
      </c>
      <c r="L72" s="31">
        <v>1875.05</v>
      </c>
      <c r="M72" s="31">
        <v>1.0831900000000001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2923.05</v>
      </c>
      <c r="D73" s="36">
        <v>2928.2166666666667</v>
      </c>
      <c r="E73" s="36">
        <v>2904.9333333333334</v>
      </c>
      <c r="F73" s="36">
        <v>2886.8166666666666</v>
      </c>
      <c r="G73" s="36">
        <v>2863.5333333333333</v>
      </c>
      <c r="H73" s="36">
        <v>2946.3333333333335</v>
      </c>
      <c r="I73" s="36">
        <v>2969.6166666666672</v>
      </c>
      <c r="J73" s="36">
        <v>2987.7333333333336</v>
      </c>
      <c r="K73" s="31">
        <v>2951.5</v>
      </c>
      <c r="L73" s="31">
        <v>2910.1</v>
      </c>
      <c r="M73" s="31">
        <v>1.0027299999999999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418.05</v>
      </c>
      <c r="D74" s="36">
        <v>416.25</v>
      </c>
      <c r="E74" s="36">
        <v>413.5</v>
      </c>
      <c r="F74" s="36">
        <v>408.95</v>
      </c>
      <c r="G74" s="36">
        <v>406.2</v>
      </c>
      <c r="H74" s="36">
        <v>420.8</v>
      </c>
      <c r="I74" s="36">
        <v>423.55</v>
      </c>
      <c r="J74" s="36">
        <v>428.1</v>
      </c>
      <c r="K74" s="31">
        <v>419</v>
      </c>
      <c r="L74" s="31">
        <v>411.7</v>
      </c>
      <c r="M74" s="31">
        <v>16.023409999999998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186.68</v>
      </c>
      <c r="D75" s="36">
        <v>187.13333333333333</v>
      </c>
      <c r="E75" s="36">
        <v>183.81666666666666</v>
      </c>
      <c r="F75" s="36">
        <v>180.95333333333335</v>
      </c>
      <c r="G75" s="36">
        <v>177.63666666666668</v>
      </c>
      <c r="H75" s="36">
        <v>189.99666666666664</v>
      </c>
      <c r="I75" s="36">
        <v>193.3133333333333</v>
      </c>
      <c r="J75" s="36">
        <v>196.17666666666662</v>
      </c>
      <c r="K75" s="31">
        <v>190.45</v>
      </c>
      <c r="L75" s="31">
        <v>184.27</v>
      </c>
      <c r="M75" s="31">
        <v>21.521940000000001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5482.8</v>
      </c>
      <c r="D76" s="36">
        <v>5464</v>
      </c>
      <c r="E76" s="36">
        <v>5415</v>
      </c>
      <c r="F76" s="36">
        <v>5347.2</v>
      </c>
      <c r="G76" s="36">
        <v>5298.2</v>
      </c>
      <c r="H76" s="36">
        <v>5531.8</v>
      </c>
      <c r="I76" s="36">
        <v>5580.8</v>
      </c>
      <c r="J76" s="36">
        <v>5648.6</v>
      </c>
      <c r="K76" s="31">
        <v>5513</v>
      </c>
      <c r="L76" s="31">
        <v>5396.2</v>
      </c>
      <c r="M76" s="31">
        <v>7.6377100000000002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12852.6</v>
      </c>
      <c r="D77" s="36">
        <v>12911.416666666666</v>
      </c>
      <c r="E77" s="36">
        <v>12722.833333333332</v>
      </c>
      <c r="F77" s="36">
        <v>12593.066666666666</v>
      </c>
      <c r="G77" s="36">
        <v>12404.483333333332</v>
      </c>
      <c r="H77" s="36">
        <v>13041.183333333332</v>
      </c>
      <c r="I77" s="36">
        <v>13229.766666666665</v>
      </c>
      <c r="J77" s="36">
        <v>13359.533333333333</v>
      </c>
      <c r="K77" s="31">
        <v>13100</v>
      </c>
      <c r="L77" s="31">
        <v>12781.65</v>
      </c>
      <c r="M77" s="31">
        <v>4.1026499999999997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3416.8</v>
      </c>
      <c r="D78" s="36">
        <v>3419.3333333333335</v>
      </c>
      <c r="E78" s="36">
        <v>3402.5666666666671</v>
      </c>
      <c r="F78" s="36">
        <v>3388.3333333333335</v>
      </c>
      <c r="G78" s="36">
        <v>3371.5666666666671</v>
      </c>
      <c r="H78" s="36">
        <v>3433.5666666666671</v>
      </c>
      <c r="I78" s="36">
        <v>3450.3333333333335</v>
      </c>
      <c r="J78" s="36">
        <v>3464.5666666666671</v>
      </c>
      <c r="K78" s="31">
        <v>3436.1</v>
      </c>
      <c r="L78" s="31">
        <v>3405.1</v>
      </c>
      <c r="M78" s="31">
        <v>1.85449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6683.85</v>
      </c>
      <c r="D79" s="36">
        <v>6658.7833333333328</v>
      </c>
      <c r="E79" s="36">
        <v>6605.3666666666659</v>
      </c>
      <c r="F79" s="36">
        <v>6526.8833333333332</v>
      </c>
      <c r="G79" s="36">
        <v>6473.4666666666662</v>
      </c>
      <c r="H79" s="36">
        <v>6737.2666666666655</v>
      </c>
      <c r="I79" s="36">
        <v>6790.6833333333334</v>
      </c>
      <c r="J79" s="36">
        <v>6869.1666666666652</v>
      </c>
      <c r="K79" s="31">
        <v>6712.2</v>
      </c>
      <c r="L79" s="31">
        <v>6580.3</v>
      </c>
      <c r="M79" s="31">
        <v>5.3267100000000003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4875</v>
      </c>
      <c r="D80" s="36">
        <v>4829.2333333333336</v>
      </c>
      <c r="E80" s="36">
        <v>4763.4666666666672</v>
      </c>
      <c r="F80" s="36">
        <v>4651.9333333333334</v>
      </c>
      <c r="G80" s="36">
        <v>4586.166666666667</v>
      </c>
      <c r="H80" s="36">
        <v>4940.7666666666673</v>
      </c>
      <c r="I80" s="36">
        <v>5006.5333333333338</v>
      </c>
      <c r="J80" s="36">
        <v>5118.0666666666675</v>
      </c>
      <c r="K80" s="31">
        <v>4895</v>
      </c>
      <c r="L80" s="31">
        <v>4717.7</v>
      </c>
      <c r="M80" s="31">
        <v>7.5731700000000002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3791.25</v>
      </c>
      <c r="D81" s="36">
        <v>3780.4500000000003</v>
      </c>
      <c r="E81" s="36">
        <v>3759.3000000000006</v>
      </c>
      <c r="F81" s="36">
        <v>3727.3500000000004</v>
      </c>
      <c r="G81" s="36">
        <v>3706.2000000000007</v>
      </c>
      <c r="H81" s="36">
        <v>3812.4000000000005</v>
      </c>
      <c r="I81" s="36">
        <v>3833.55</v>
      </c>
      <c r="J81" s="36">
        <v>3865.5000000000005</v>
      </c>
      <c r="K81" s="31">
        <v>3801.6</v>
      </c>
      <c r="L81" s="31">
        <v>3748.5</v>
      </c>
      <c r="M81" s="31">
        <v>0.82204999999999995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207.69</v>
      </c>
      <c r="D82" s="36">
        <v>208.89333333333335</v>
      </c>
      <c r="E82" s="36">
        <v>205.59666666666669</v>
      </c>
      <c r="F82" s="36">
        <v>203.50333333333336</v>
      </c>
      <c r="G82" s="36">
        <v>200.20666666666671</v>
      </c>
      <c r="H82" s="36">
        <v>210.98666666666668</v>
      </c>
      <c r="I82" s="36">
        <v>214.28333333333336</v>
      </c>
      <c r="J82" s="36">
        <v>216.37666666666667</v>
      </c>
      <c r="K82" s="31">
        <v>212.19</v>
      </c>
      <c r="L82" s="31">
        <v>206.8</v>
      </c>
      <c r="M82" s="31">
        <v>58.005679999999998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183.58</v>
      </c>
      <c r="D83" s="36">
        <v>183.36666666666667</v>
      </c>
      <c r="E83" s="36">
        <v>181.94333333333336</v>
      </c>
      <c r="F83" s="36">
        <v>180.30666666666667</v>
      </c>
      <c r="G83" s="36">
        <v>178.88333333333335</v>
      </c>
      <c r="H83" s="36">
        <v>185.00333333333336</v>
      </c>
      <c r="I83" s="36">
        <v>186.42666666666665</v>
      </c>
      <c r="J83" s="36">
        <v>188.06333333333336</v>
      </c>
      <c r="K83" s="31">
        <v>184.79</v>
      </c>
      <c r="L83" s="31">
        <v>181.73</v>
      </c>
      <c r="M83" s="31">
        <v>50.592550000000003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994.25</v>
      </c>
      <c r="D84" s="36">
        <v>994.7166666666667</v>
      </c>
      <c r="E84" s="36">
        <v>981.43333333333339</v>
      </c>
      <c r="F84" s="36">
        <v>968.61666666666667</v>
      </c>
      <c r="G84" s="36">
        <v>955.33333333333337</v>
      </c>
      <c r="H84" s="36">
        <v>1007.5333333333334</v>
      </c>
      <c r="I84" s="36">
        <v>1020.8166666666667</v>
      </c>
      <c r="J84" s="36">
        <v>1033.6333333333334</v>
      </c>
      <c r="K84" s="31">
        <v>1008</v>
      </c>
      <c r="L84" s="31">
        <v>981.9</v>
      </c>
      <c r="M84" s="31">
        <v>2.6531699999999998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576.1</v>
      </c>
      <c r="D85" s="36">
        <v>572.23333333333323</v>
      </c>
      <c r="E85" s="36">
        <v>567.96666666666647</v>
      </c>
      <c r="F85" s="36">
        <v>559.83333333333326</v>
      </c>
      <c r="G85" s="36">
        <v>555.56666666666649</v>
      </c>
      <c r="H85" s="36">
        <v>580.36666666666645</v>
      </c>
      <c r="I85" s="36">
        <v>584.6333333333331</v>
      </c>
      <c r="J85" s="36">
        <v>592.76666666666642</v>
      </c>
      <c r="K85" s="31">
        <v>576.5</v>
      </c>
      <c r="L85" s="31">
        <v>564.1</v>
      </c>
      <c r="M85" s="31">
        <v>6.5481100000000003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220.64</v>
      </c>
      <c r="D86" s="36">
        <v>219.74</v>
      </c>
      <c r="E86" s="36">
        <v>218.51000000000002</v>
      </c>
      <c r="F86" s="36">
        <v>216.38000000000002</v>
      </c>
      <c r="G86" s="36">
        <v>215.15000000000003</v>
      </c>
      <c r="H86" s="36">
        <v>221.87</v>
      </c>
      <c r="I86" s="36">
        <v>223.10000000000002</v>
      </c>
      <c r="J86" s="36">
        <v>225.23</v>
      </c>
      <c r="K86" s="31">
        <v>220.97</v>
      </c>
      <c r="L86" s="31">
        <v>217.61</v>
      </c>
      <c r="M86" s="31">
        <v>92.679289999999995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1890.75</v>
      </c>
      <c r="D87" s="36">
        <v>1890.6000000000001</v>
      </c>
      <c r="E87" s="36">
        <v>1873.2000000000003</v>
      </c>
      <c r="F87" s="36">
        <v>1855.65</v>
      </c>
      <c r="G87" s="36">
        <v>1838.2500000000002</v>
      </c>
      <c r="H87" s="36">
        <v>1908.1500000000003</v>
      </c>
      <c r="I87" s="36">
        <v>1925.5500000000004</v>
      </c>
      <c r="J87" s="36">
        <v>1943.1000000000004</v>
      </c>
      <c r="K87" s="31">
        <v>1908</v>
      </c>
      <c r="L87" s="31">
        <v>1873.05</v>
      </c>
      <c r="M87" s="31">
        <v>1.39001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1513.45</v>
      </c>
      <c r="D88" s="36">
        <v>1516.6499999999999</v>
      </c>
      <c r="E88" s="36">
        <v>1498.2999999999997</v>
      </c>
      <c r="F88" s="36">
        <v>1483.1499999999999</v>
      </c>
      <c r="G88" s="36">
        <v>1464.7999999999997</v>
      </c>
      <c r="H88" s="36">
        <v>1531.7999999999997</v>
      </c>
      <c r="I88" s="36">
        <v>1550.1499999999996</v>
      </c>
      <c r="J88" s="36">
        <v>1565.2999999999997</v>
      </c>
      <c r="K88" s="31">
        <v>1535</v>
      </c>
      <c r="L88" s="31">
        <v>1501.5</v>
      </c>
      <c r="M88" s="31">
        <v>13.970789999999999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2879.9</v>
      </c>
      <c r="D89" s="36">
        <v>2863.1</v>
      </c>
      <c r="E89" s="36">
        <v>2839.2</v>
      </c>
      <c r="F89" s="36">
        <v>2798.5</v>
      </c>
      <c r="G89" s="36">
        <v>2774.6</v>
      </c>
      <c r="H89" s="36">
        <v>2903.7999999999997</v>
      </c>
      <c r="I89" s="36">
        <v>2927.7000000000003</v>
      </c>
      <c r="J89" s="36">
        <v>2968.3999999999996</v>
      </c>
      <c r="K89" s="31">
        <v>2887</v>
      </c>
      <c r="L89" s="31">
        <v>2822.4</v>
      </c>
      <c r="M89" s="31">
        <v>3.4335100000000001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2757.1</v>
      </c>
      <c r="D90" s="36">
        <v>2733.6166666666668</v>
      </c>
      <c r="E90" s="36">
        <v>2702.2333333333336</v>
      </c>
      <c r="F90" s="36">
        <v>2647.3666666666668</v>
      </c>
      <c r="G90" s="36">
        <v>2615.9833333333336</v>
      </c>
      <c r="H90" s="36">
        <v>2788.4833333333336</v>
      </c>
      <c r="I90" s="36">
        <v>2819.8666666666668</v>
      </c>
      <c r="J90" s="36">
        <v>2874.7333333333336</v>
      </c>
      <c r="K90" s="31">
        <v>2765</v>
      </c>
      <c r="L90" s="31">
        <v>2678.75</v>
      </c>
      <c r="M90" s="31">
        <v>9.3981499999999993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4296.45</v>
      </c>
      <c r="D91" s="36">
        <v>4234.3833333333332</v>
      </c>
      <c r="E91" s="36">
        <v>4110.0666666666666</v>
      </c>
      <c r="F91" s="36">
        <v>3923.6833333333334</v>
      </c>
      <c r="G91" s="36">
        <v>3799.3666666666668</v>
      </c>
      <c r="H91" s="36">
        <v>4420.7666666666664</v>
      </c>
      <c r="I91" s="36">
        <v>4545.0833333333321</v>
      </c>
      <c r="J91" s="36">
        <v>4731.4666666666662</v>
      </c>
      <c r="K91" s="31">
        <v>4358.7</v>
      </c>
      <c r="L91" s="31">
        <v>4048</v>
      </c>
      <c r="M91" s="31">
        <v>6.7980999999999998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639.35</v>
      </c>
      <c r="D92" s="36">
        <v>642.23333333333323</v>
      </c>
      <c r="E92" s="36">
        <v>633.96666666666647</v>
      </c>
      <c r="F92" s="36">
        <v>628.58333333333326</v>
      </c>
      <c r="G92" s="36">
        <v>620.31666666666649</v>
      </c>
      <c r="H92" s="36">
        <v>647.61666666666645</v>
      </c>
      <c r="I92" s="36">
        <v>655.8833333333331</v>
      </c>
      <c r="J92" s="36">
        <v>661.26666666666642</v>
      </c>
      <c r="K92" s="31">
        <v>650.5</v>
      </c>
      <c r="L92" s="31">
        <v>636.85</v>
      </c>
      <c r="M92" s="31">
        <v>10.509449999999999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1807.6</v>
      </c>
      <c r="D93" s="36">
        <v>1799.6333333333332</v>
      </c>
      <c r="E93" s="36">
        <v>1785.0666666666664</v>
      </c>
      <c r="F93" s="36">
        <v>1762.5333333333331</v>
      </c>
      <c r="G93" s="36">
        <v>1747.9666666666662</v>
      </c>
      <c r="H93" s="36">
        <v>1822.1666666666665</v>
      </c>
      <c r="I93" s="36">
        <v>1836.7333333333331</v>
      </c>
      <c r="J93" s="36">
        <v>1859.2666666666667</v>
      </c>
      <c r="K93" s="31">
        <v>1814.2</v>
      </c>
      <c r="L93" s="31">
        <v>1777.1</v>
      </c>
      <c r="M93" s="31">
        <v>33.494889999999998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4386.3</v>
      </c>
      <c r="D94" s="36">
        <v>4395.8666666666668</v>
      </c>
      <c r="E94" s="36">
        <v>4358.3333333333339</v>
      </c>
      <c r="F94" s="36">
        <v>4330.3666666666668</v>
      </c>
      <c r="G94" s="36">
        <v>4292.8333333333339</v>
      </c>
      <c r="H94" s="36">
        <v>4423.8333333333339</v>
      </c>
      <c r="I94" s="36">
        <v>4461.3666666666668</v>
      </c>
      <c r="J94" s="36">
        <v>4489.3333333333339</v>
      </c>
      <c r="K94" s="31">
        <v>4433.3999999999996</v>
      </c>
      <c r="L94" s="31">
        <v>4367.8999999999996</v>
      </c>
      <c r="M94" s="31">
        <v>2.3305400000000001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1666.6</v>
      </c>
      <c r="D95" s="36">
        <v>1661.2166666666665</v>
      </c>
      <c r="E95" s="36">
        <v>1652.4333333333329</v>
      </c>
      <c r="F95" s="36">
        <v>1638.2666666666664</v>
      </c>
      <c r="G95" s="36">
        <v>1629.4833333333329</v>
      </c>
      <c r="H95" s="36">
        <v>1675.383333333333</v>
      </c>
      <c r="I95" s="36">
        <v>1684.1666666666663</v>
      </c>
      <c r="J95" s="36">
        <v>1698.333333333333</v>
      </c>
      <c r="K95" s="31">
        <v>1670</v>
      </c>
      <c r="L95" s="31">
        <v>1647.05</v>
      </c>
      <c r="M95" s="31">
        <v>162.12022999999999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714.55</v>
      </c>
      <c r="D96" s="36">
        <v>709.6</v>
      </c>
      <c r="E96" s="36">
        <v>703.25</v>
      </c>
      <c r="F96" s="36">
        <v>691.94999999999993</v>
      </c>
      <c r="G96" s="36">
        <v>685.59999999999991</v>
      </c>
      <c r="H96" s="36">
        <v>720.90000000000009</v>
      </c>
      <c r="I96" s="36">
        <v>727.25000000000023</v>
      </c>
      <c r="J96" s="36">
        <v>738.55000000000018</v>
      </c>
      <c r="K96" s="31">
        <v>715.95</v>
      </c>
      <c r="L96" s="31">
        <v>698.3</v>
      </c>
      <c r="M96" s="31">
        <v>34.878619999999998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1996.4</v>
      </c>
      <c r="D97" s="36">
        <v>1989.2166666666669</v>
      </c>
      <c r="E97" s="36">
        <v>1977.4833333333338</v>
      </c>
      <c r="F97" s="36">
        <v>1958.5666666666668</v>
      </c>
      <c r="G97" s="36">
        <v>1946.8333333333337</v>
      </c>
      <c r="H97" s="36">
        <v>2008.1333333333339</v>
      </c>
      <c r="I97" s="36">
        <v>2019.866666666667</v>
      </c>
      <c r="J97" s="36">
        <v>2038.783333333334</v>
      </c>
      <c r="K97" s="31">
        <v>2000.95</v>
      </c>
      <c r="L97" s="31">
        <v>1970.3</v>
      </c>
      <c r="M97" s="31">
        <v>18.243649999999999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5803.15</v>
      </c>
      <c r="D98" s="36">
        <v>5758.7166666666672</v>
      </c>
      <c r="E98" s="36">
        <v>5699.4333333333343</v>
      </c>
      <c r="F98" s="36">
        <v>5595.7166666666672</v>
      </c>
      <c r="G98" s="36">
        <v>5536.4333333333343</v>
      </c>
      <c r="H98" s="36">
        <v>5862.4333333333343</v>
      </c>
      <c r="I98" s="36">
        <v>5921.7166666666672</v>
      </c>
      <c r="J98" s="36">
        <v>6025.4333333333343</v>
      </c>
      <c r="K98" s="31">
        <v>5818</v>
      </c>
      <c r="L98" s="31">
        <v>5655</v>
      </c>
      <c r="M98" s="31">
        <v>8.5586300000000008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676.2</v>
      </c>
      <c r="D99" s="36">
        <v>668.5333333333333</v>
      </c>
      <c r="E99" s="36">
        <v>659.16666666666663</v>
      </c>
      <c r="F99" s="36">
        <v>642.13333333333333</v>
      </c>
      <c r="G99" s="36">
        <v>632.76666666666665</v>
      </c>
      <c r="H99" s="36">
        <v>685.56666666666661</v>
      </c>
      <c r="I99" s="36">
        <v>694.93333333333339</v>
      </c>
      <c r="J99" s="36">
        <v>711.96666666666658</v>
      </c>
      <c r="K99" s="31">
        <v>677.9</v>
      </c>
      <c r="L99" s="31">
        <v>651.5</v>
      </c>
      <c r="M99" s="31">
        <v>85.947640000000007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4641.7</v>
      </c>
      <c r="D100" s="36">
        <v>4630.5166666666664</v>
      </c>
      <c r="E100" s="36">
        <v>4607.333333333333</v>
      </c>
      <c r="F100" s="36">
        <v>4572.9666666666662</v>
      </c>
      <c r="G100" s="36">
        <v>4549.7833333333328</v>
      </c>
      <c r="H100" s="36">
        <v>4664.8833333333332</v>
      </c>
      <c r="I100" s="36">
        <v>4688.0666666666675</v>
      </c>
      <c r="J100" s="36">
        <v>4722.4333333333334</v>
      </c>
      <c r="K100" s="31">
        <v>4653.7</v>
      </c>
      <c r="L100" s="31">
        <v>4596.1499999999996</v>
      </c>
      <c r="M100" s="31">
        <v>9.3306100000000001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413.4</v>
      </c>
      <c r="D101" s="36">
        <v>413.68333333333334</v>
      </c>
      <c r="E101" s="36">
        <v>409.7166666666667</v>
      </c>
      <c r="F101" s="36">
        <v>406.03333333333336</v>
      </c>
      <c r="G101" s="36">
        <v>402.06666666666672</v>
      </c>
      <c r="H101" s="36">
        <v>417.36666666666667</v>
      </c>
      <c r="I101" s="36">
        <v>421.33333333333326</v>
      </c>
      <c r="J101" s="36">
        <v>425.01666666666665</v>
      </c>
      <c r="K101" s="31">
        <v>417.65</v>
      </c>
      <c r="L101" s="31">
        <v>410</v>
      </c>
      <c r="M101" s="31">
        <v>80.071690000000004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2956.4</v>
      </c>
      <c r="D102" s="36">
        <v>2938</v>
      </c>
      <c r="E102" s="36">
        <v>2912.6</v>
      </c>
      <c r="F102" s="36">
        <v>2868.7999999999997</v>
      </c>
      <c r="G102" s="36">
        <v>2843.3999999999996</v>
      </c>
      <c r="H102" s="36">
        <v>2981.8</v>
      </c>
      <c r="I102" s="36">
        <v>3007.2</v>
      </c>
      <c r="J102" s="36">
        <v>3051.0000000000005</v>
      </c>
      <c r="K102" s="31">
        <v>2963.4</v>
      </c>
      <c r="L102" s="31">
        <v>2894.2</v>
      </c>
      <c r="M102" s="31">
        <v>24.545639999999999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1252.1500000000001</v>
      </c>
      <c r="D103" s="36">
        <v>1245.1666666666667</v>
      </c>
      <c r="E103" s="36">
        <v>1233.3333333333335</v>
      </c>
      <c r="F103" s="36">
        <v>1214.5166666666667</v>
      </c>
      <c r="G103" s="36">
        <v>1202.6833333333334</v>
      </c>
      <c r="H103" s="36">
        <v>1263.9833333333336</v>
      </c>
      <c r="I103" s="36">
        <v>1275.8166666666671</v>
      </c>
      <c r="J103" s="36">
        <v>1294.6333333333337</v>
      </c>
      <c r="K103" s="31">
        <v>1257</v>
      </c>
      <c r="L103" s="31">
        <v>1226.3499999999999</v>
      </c>
      <c r="M103" s="31">
        <v>153.76442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2122.4499999999998</v>
      </c>
      <c r="D104" s="36">
        <v>2130.4833333333331</v>
      </c>
      <c r="E104" s="36">
        <v>2103.9666666666662</v>
      </c>
      <c r="F104" s="36">
        <v>2085.4833333333331</v>
      </c>
      <c r="G104" s="36">
        <v>2058.9666666666662</v>
      </c>
      <c r="H104" s="36">
        <v>2148.9666666666662</v>
      </c>
      <c r="I104" s="36">
        <v>2175.4833333333336</v>
      </c>
      <c r="J104" s="36">
        <v>2193.9666666666662</v>
      </c>
      <c r="K104" s="31">
        <v>2157</v>
      </c>
      <c r="L104" s="31">
        <v>2112</v>
      </c>
      <c r="M104" s="31">
        <v>7.6659300000000004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755.65</v>
      </c>
      <c r="D105" s="36">
        <v>755.54999999999984</v>
      </c>
      <c r="E105" s="36">
        <v>748.89999999999964</v>
      </c>
      <c r="F105" s="36">
        <v>742.14999999999975</v>
      </c>
      <c r="G105" s="36">
        <v>735.49999999999955</v>
      </c>
      <c r="H105" s="36">
        <v>762.29999999999973</v>
      </c>
      <c r="I105" s="36">
        <v>768.95</v>
      </c>
      <c r="J105" s="36">
        <v>775.69999999999982</v>
      </c>
      <c r="K105" s="31">
        <v>762.2</v>
      </c>
      <c r="L105" s="31">
        <v>748.8</v>
      </c>
      <c r="M105" s="31">
        <v>7.2825300000000004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72.77</v>
      </c>
      <c r="D106" s="36">
        <v>72.489999999999995</v>
      </c>
      <c r="E106" s="36">
        <v>72.109999999999985</v>
      </c>
      <c r="F106" s="36">
        <v>71.449999999999989</v>
      </c>
      <c r="G106" s="36">
        <v>71.069999999999979</v>
      </c>
      <c r="H106" s="36">
        <v>73.149999999999991</v>
      </c>
      <c r="I106" s="36">
        <v>73.530000000000015</v>
      </c>
      <c r="J106" s="36">
        <v>74.19</v>
      </c>
      <c r="K106" s="31">
        <v>72.87</v>
      </c>
      <c r="L106" s="31">
        <v>71.83</v>
      </c>
      <c r="M106" s="31">
        <v>187.53243000000001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519.5</v>
      </c>
      <c r="D107" s="36">
        <v>516.18333333333328</v>
      </c>
      <c r="E107" s="36">
        <v>511.86666666666656</v>
      </c>
      <c r="F107" s="36">
        <v>504.23333333333329</v>
      </c>
      <c r="G107" s="36">
        <v>499.91666666666657</v>
      </c>
      <c r="H107" s="36">
        <v>523.81666666666661</v>
      </c>
      <c r="I107" s="36">
        <v>528.13333333333344</v>
      </c>
      <c r="J107" s="36">
        <v>535.76666666666654</v>
      </c>
      <c r="K107" s="31">
        <v>520.5</v>
      </c>
      <c r="L107" s="31">
        <v>508.55</v>
      </c>
      <c r="M107" s="31">
        <v>183.77549999999999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520.04999999999995</v>
      </c>
      <c r="D108" s="36">
        <v>519.91666666666663</v>
      </c>
      <c r="E108" s="36">
        <v>514.83333333333326</v>
      </c>
      <c r="F108" s="36">
        <v>509.61666666666667</v>
      </c>
      <c r="G108" s="36">
        <v>504.5333333333333</v>
      </c>
      <c r="H108" s="36">
        <v>525.13333333333321</v>
      </c>
      <c r="I108" s="36">
        <v>530.21666666666647</v>
      </c>
      <c r="J108" s="36">
        <v>535.43333333333317</v>
      </c>
      <c r="K108" s="31">
        <v>525</v>
      </c>
      <c r="L108" s="31">
        <v>514.70000000000005</v>
      </c>
      <c r="M108" s="31">
        <v>15.79837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700.9</v>
      </c>
      <c r="D109" s="36">
        <v>696.58333333333337</v>
      </c>
      <c r="E109" s="36">
        <v>689.41666666666674</v>
      </c>
      <c r="F109" s="36">
        <v>677.93333333333339</v>
      </c>
      <c r="G109" s="36">
        <v>670.76666666666677</v>
      </c>
      <c r="H109" s="36">
        <v>708.06666666666672</v>
      </c>
      <c r="I109" s="36">
        <v>715.23333333333346</v>
      </c>
      <c r="J109" s="36">
        <v>726.7166666666667</v>
      </c>
      <c r="K109" s="31">
        <v>703.75</v>
      </c>
      <c r="L109" s="31">
        <v>685.1</v>
      </c>
      <c r="M109" s="31">
        <v>41.513469999999998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173.26</v>
      </c>
      <c r="D110" s="36">
        <v>172.34333333333333</v>
      </c>
      <c r="E110" s="36">
        <v>170.98666666666668</v>
      </c>
      <c r="F110" s="36">
        <v>168.71333333333334</v>
      </c>
      <c r="G110" s="36">
        <v>167.35666666666668</v>
      </c>
      <c r="H110" s="36">
        <v>174.61666666666667</v>
      </c>
      <c r="I110" s="36">
        <v>175.9733333333333</v>
      </c>
      <c r="J110" s="36">
        <v>178.24666666666667</v>
      </c>
      <c r="K110" s="31">
        <v>173.7</v>
      </c>
      <c r="L110" s="31">
        <v>170.07</v>
      </c>
      <c r="M110" s="31">
        <v>183.6865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931.35</v>
      </c>
      <c r="D111" s="36">
        <v>928.08333333333337</v>
      </c>
      <c r="E111" s="36">
        <v>923.26666666666677</v>
      </c>
      <c r="F111" s="36">
        <v>915.18333333333339</v>
      </c>
      <c r="G111" s="36">
        <v>910.36666666666679</v>
      </c>
      <c r="H111" s="36">
        <v>936.16666666666674</v>
      </c>
      <c r="I111" s="36">
        <v>940.98333333333335</v>
      </c>
      <c r="J111" s="36">
        <v>949.06666666666672</v>
      </c>
      <c r="K111" s="31">
        <v>932.9</v>
      </c>
      <c r="L111" s="31">
        <v>920</v>
      </c>
      <c r="M111" s="31">
        <v>9.4332899999999995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167.02</v>
      </c>
      <c r="D112" s="36">
        <v>166.36333333333334</v>
      </c>
      <c r="E112" s="36">
        <v>164.17666666666668</v>
      </c>
      <c r="F112" s="36">
        <v>161.33333333333334</v>
      </c>
      <c r="G112" s="36">
        <v>159.14666666666668</v>
      </c>
      <c r="H112" s="36">
        <v>169.20666666666668</v>
      </c>
      <c r="I112" s="36">
        <v>171.39333333333335</v>
      </c>
      <c r="J112" s="36">
        <v>174.23666666666668</v>
      </c>
      <c r="K112" s="31">
        <v>168.55</v>
      </c>
      <c r="L112" s="31">
        <v>163.52000000000001</v>
      </c>
      <c r="M112" s="31">
        <v>190.24066999999999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524.79999999999995</v>
      </c>
      <c r="D113" s="36">
        <v>526.23333333333323</v>
      </c>
      <c r="E113" s="36">
        <v>520.06666666666649</v>
      </c>
      <c r="F113" s="36">
        <v>515.33333333333326</v>
      </c>
      <c r="G113" s="36">
        <v>509.16666666666652</v>
      </c>
      <c r="H113" s="36">
        <v>530.96666666666647</v>
      </c>
      <c r="I113" s="36">
        <v>537.13333333333321</v>
      </c>
      <c r="J113" s="36">
        <v>541.86666666666645</v>
      </c>
      <c r="K113" s="31">
        <v>532.4</v>
      </c>
      <c r="L113" s="31">
        <v>521.5</v>
      </c>
      <c r="M113" s="31">
        <v>6.4902800000000003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433.45</v>
      </c>
      <c r="D114" s="36">
        <v>433.18333333333334</v>
      </c>
      <c r="E114" s="36">
        <v>429.26666666666665</v>
      </c>
      <c r="F114" s="36">
        <v>425.08333333333331</v>
      </c>
      <c r="G114" s="36">
        <v>421.16666666666663</v>
      </c>
      <c r="H114" s="36">
        <v>437.36666666666667</v>
      </c>
      <c r="I114" s="36">
        <v>441.2833333333333</v>
      </c>
      <c r="J114" s="36">
        <v>445.4666666666667</v>
      </c>
      <c r="K114" s="31">
        <v>437.1</v>
      </c>
      <c r="L114" s="31">
        <v>429</v>
      </c>
      <c r="M114" s="31">
        <v>59.058160000000001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1443.35</v>
      </c>
      <c r="D115" s="36">
        <v>1436.6666666666667</v>
      </c>
      <c r="E115" s="36">
        <v>1426.8333333333335</v>
      </c>
      <c r="F115" s="36">
        <v>1410.3166666666668</v>
      </c>
      <c r="G115" s="36">
        <v>1400.4833333333336</v>
      </c>
      <c r="H115" s="36">
        <v>1453.1833333333334</v>
      </c>
      <c r="I115" s="36">
        <v>1463.0166666666669</v>
      </c>
      <c r="J115" s="36">
        <v>1479.5333333333333</v>
      </c>
      <c r="K115" s="31">
        <v>1446.5</v>
      </c>
      <c r="L115" s="31">
        <v>1420.15</v>
      </c>
      <c r="M115" s="31">
        <v>24.373989999999999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7788.6</v>
      </c>
      <c r="D116" s="36">
        <v>7738.833333333333</v>
      </c>
      <c r="E116" s="36">
        <v>7669.7666666666664</v>
      </c>
      <c r="F116" s="36">
        <v>7550.9333333333334</v>
      </c>
      <c r="G116" s="36">
        <v>7481.8666666666668</v>
      </c>
      <c r="H116" s="36">
        <v>7857.6666666666661</v>
      </c>
      <c r="I116" s="36">
        <v>7926.7333333333336</v>
      </c>
      <c r="J116" s="36">
        <v>8045.5666666666657</v>
      </c>
      <c r="K116" s="31">
        <v>7807.9</v>
      </c>
      <c r="L116" s="31">
        <v>7620</v>
      </c>
      <c r="M116" s="31">
        <v>1.70489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1950.45</v>
      </c>
      <c r="D117" s="36">
        <v>1939.2166666666669</v>
      </c>
      <c r="E117" s="36">
        <v>1922.0333333333338</v>
      </c>
      <c r="F117" s="36">
        <v>1893.6166666666668</v>
      </c>
      <c r="G117" s="36">
        <v>1876.4333333333336</v>
      </c>
      <c r="H117" s="36">
        <v>1967.6333333333339</v>
      </c>
      <c r="I117" s="36">
        <v>1984.8166666666668</v>
      </c>
      <c r="J117" s="36">
        <v>2013.233333333334</v>
      </c>
      <c r="K117" s="31">
        <v>1956.4</v>
      </c>
      <c r="L117" s="31">
        <v>1910.8</v>
      </c>
      <c r="M117" s="31">
        <v>85.550920000000005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4994.6499999999996</v>
      </c>
      <c r="D118" s="36">
        <v>4984.8833333333332</v>
      </c>
      <c r="E118" s="36">
        <v>4934.7666666666664</v>
      </c>
      <c r="F118" s="36">
        <v>4874.8833333333332</v>
      </c>
      <c r="G118" s="36">
        <v>4824.7666666666664</v>
      </c>
      <c r="H118" s="36">
        <v>5044.7666666666664</v>
      </c>
      <c r="I118" s="36">
        <v>5094.8833333333332</v>
      </c>
      <c r="J118" s="36">
        <v>5154.7666666666664</v>
      </c>
      <c r="K118" s="31">
        <v>5035</v>
      </c>
      <c r="L118" s="31">
        <v>4925</v>
      </c>
      <c r="M118" s="31">
        <v>17.148540000000001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1456.8</v>
      </c>
      <c r="D119" s="36">
        <v>1452.45</v>
      </c>
      <c r="E119" s="36">
        <v>1441.95</v>
      </c>
      <c r="F119" s="36">
        <v>1427.1</v>
      </c>
      <c r="G119" s="36">
        <v>1416.6</v>
      </c>
      <c r="H119" s="36">
        <v>1467.3000000000002</v>
      </c>
      <c r="I119" s="36">
        <v>1477.8000000000002</v>
      </c>
      <c r="J119" s="36">
        <v>1492.6500000000003</v>
      </c>
      <c r="K119" s="31">
        <v>1462.95</v>
      </c>
      <c r="L119" s="31">
        <v>1437.6</v>
      </c>
      <c r="M119" s="31">
        <v>2.4502100000000002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760.1</v>
      </c>
      <c r="D120" s="36">
        <v>755.33333333333337</v>
      </c>
      <c r="E120" s="36">
        <v>746.9666666666667</v>
      </c>
      <c r="F120" s="36">
        <v>733.83333333333337</v>
      </c>
      <c r="G120" s="36">
        <v>725.4666666666667</v>
      </c>
      <c r="H120" s="36">
        <v>768.4666666666667</v>
      </c>
      <c r="I120" s="36">
        <v>776.83333333333326</v>
      </c>
      <c r="J120" s="36">
        <v>789.9666666666667</v>
      </c>
      <c r="K120" s="31">
        <v>763.7</v>
      </c>
      <c r="L120" s="31">
        <v>742.2</v>
      </c>
      <c r="M120" s="31">
        <v>28.041709999999998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954.8</v>
      </c>
      <c r="D121" s="36">
        <v>947.13333333333333</v>
      </c>
      <c r="E121" s="36">
        <v>936.66666666666663</v>
      </c>
      <c r="F121" s="36">
        <v>918.5333333333333</v>
      </c>
      <c r="G121" s="36">
        <v>908.06666666666661</v>
      </c>
      <c r="H121" s="36">
        <v>965.26666666666665</v>
      </c>
      <c r="I121" s="36">
        <v>975.73333333333335</v>
      </c>
      <c r="J121" s="36">
        <v>993.86666666666667</v>
      </c>
      <c r="K121" s="31">
        <v>957.6</v>
      </c>
      <c r="L121" s="31">
        <v>929</v>
      </c>
      <c r="M121" s="31">
        <v>30.610060000000001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1004.65</v>
      </c>
      <c r="D122" s="36">
        <v>996.93333333333339</v>
      </c>
      <c r="E122" s="36">
        <v>979.86666666666679</v>
      </c>
      <c r="F122" s="36">
        <v>955.08333333333337</v>
      </c>
      <c r="G122" s="36">
        <v>938.01666666666677</v>
      </c>
      <c r="H122" s="36">
        <v>1021.7166666666668</v>
      </c>
      <c r="I122" s="36">
        <v>1038.7833333333333</v>
      </c>
      <c r="J122" s="36">
        <v>1063.5666666666668</v>
      </c>
      <c r="K122" s="31">
        <v>1014</v>
      </c>
      <c r="L122" s="31">
        <v>972.15</v>
      </c>
      <c r="M122" s="31">
        <v>29.988250000000001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669.5</v>
      </c>
      <c r="D123" s="36">
        <v>666.73333333333335</v>
      </c>
      <c r="E123" s="36">
        <v>660.31666666666672</v>
      </c>
      <c r="F123" s="36">
        <v>651.13333333333333</v>
      </c>
      <c r="G123" s="36">
        <v>644.7166666666667</v>
      </c>
      <c r="H123" s="36">
        <v>675.91666666666674</v>
      </c>
      <c r="I123" s="36">
        <v>682.33333333333326</v>
      </c>
      <c r="J123" s="36">
        <v>691.51666666666677</v>
      </c>
      <c r="K123" s="31">
        <v>673.15</v>
      </c>
      <c r="L123" s="31">
        <v>657.55</v>
      </c>
      <c r="M123" s="31">
        <v>13.03618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1838.05</v>
      </c>
      <c r="D124" s="36">
        <v>1830.1666666666667</v>
      </c>
      <c r="E124" s="36">
        <v>1810.3833333333334</v>
      </c>
      <c r="F124" s="36">
        <v>1782.7166666666667</v>
      </c>
      <c r="G124" s="36">
        <v>1762.9333333333334</v>
      </c>
      <c r="H124" s="36">
        <v>1857.8333333333335</v>
      </c>
      <c r="I124" s="36">
        <v>1877.6166666666668</v>
      </c>
      <c r="J124" s="36">
        <v>1905.2833333333335</v>
      </c>
      <c r="K124" s="31">
        <v>1849.95</v>
      </c>
      <c r="L124" s="31">
        <v>1802.5</v>
      </c>
      <c r="M124" s="31">
        <v>10.70697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1827.45</v>
      </c>
      <c r="D125" s="36">
        <v>1818.9166666666667</v>
      </c>
      <c r="E125" s="36">
        <v>1803.6833333333334</v>
      </c>
      <c r="F125" s="36">
        <v>1779.9166666666667</v>
      </c>
      <c r="G125" s="36">
        <v>1764.6833333333334</v>
      </c>
      <c r="H125" s="36">
        <v>1842.6833333333334</v>
      </c>
      <c r="I125" s="36">
        <v>1857.9166666666665</v>
      </c>
      <c r="J125" s="36">
        <v>1881.6833333333334</v>
      </c>
      <c r="K125" s="31">
        <v>1834.15</v>
      </c>
      <c r="L125" s="31">
        <v>1795.15</v>
      </c>
      <c r="M125" s="31">
        <v>63.655079999999998</v>
      </c>
      <c r="N125" s="1"/>
      <c r="O125" s="1"/>
    </row>
    <row r="126" spans="1:15" ht="12.75" customHeight="1">
      <c r="A126" s="51">
        <v>117</v>
      </c>
      <c r="B126" s="53" t="s">
        <v>833</v>
      </c>
      <c r="C126" s="31">
        <v>174.36</v>
      </c>
      <c r="D126" s="36">
        <v>172.41666666666666</v>
      </c>
      <c r="E126" s="36">
        <v>169.89333333333332</v>
      </c>
      <c r="F126" s="36">
        <v>165.42666666666665</v>
      </c>
      <c r="G126" s="36">
        <v>162.90333333333331</v>
      </c>
      <c r="H126" s="36">
        <v>176.88333333333333</v>
      </c>
      <c r="I126" s="36">
        <v>179.40666666666669</v>
      </c>
      <c r="J126" s="36">
        <v>183.87333333333333</v>
      </c>
      <c r="K126" s="31">
        <v>174.94</v>
      </c>
      <c r="L126" s="31">
        <v>167.95</v>
      </c>
      <c r="M126" s="31">
        <v>150.36376000000001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5712.9</v>
      </c>
      <c r="D127" s="36">
        <v>5712.7999999999993</v>
      </c>
      <c r="E127" s="36">
        <v>5670.1499999999987</v>
      </c>
      <c r="F127" s="36">
        <v>5627.4</v>
      </c>
      <c r="G127" s="36">
        <v>5584.7499999999991</v>
      </c>
      <c r="H127" s="36">
        <v>5755.5499999999984</v>
      </c>
      <c r="I127" s="36">
        <v>5798.2</v>
      </c>
      <c r="J127" s="36">
        <v>5840.949999999998</v>
      </c>
      <c r="K127" s="31">
        <v>5755.45</v>
      </c>
      <c r="L127" s="31">
        <v>5670.05</v>
      </c>
      <c r="M127" s="31">
        <v>0.76968000000000003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703.7</v>
      </c>
      <c r="D128" s="36">
        <v>697.76666666666677</v>
      </c>
      <c r="E128" s="36">
        <v>688.93333333333351</v>
      </c>
      <c r="F128" s="36">
        <v>674.16666666666674</v>
      </c>
      <c r="G128" s="36">
        <v>665.33333333333348</v>
      </c>
      <c r="H128" s="36">
        <v>712.53333333333353</v>
      </c>
      <c r="I128" s="36">
        <v>721.36666666666679</v>
      </c>
      <c r="J128" s="36">
        <v>736.13333333333355</v>
      </c>
      <c r="K128" s="31">
        <v>706.6</v>
      </c>
      <c r="L128" s="31">
        <v>683</v>
      </c>
      <c r="M128" s="31">
        <v>44.325920000000004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6392.35</v>
      </c>
      <c r="D129" s="36">
        <v>6360.2333333333336</v>
      </c>
      <c r="E129" s="36">
        <v>6310.4666666666672</v>
      </c>
      <c r="F129" s="36">
        <v>6228.5833333333339</v>
      </c>
      <c r="G129" s="36">
        <v>6178.8166666666675</v>
      </c>
      <c r="H129" s="36">
        <v>6442.1166666666668</v>
      </c>
      <c r="I129" s="36">
        <v>6491.8833333333332</v>
      </c>
      <c r="J129" s="36">
        <v>6573.7666666666664</v>
      </c>
      <c r="K129" s="31">
        <v>6410</v>
      </c>
      <c r="L129" s="31">
        <v>6278.35</v>
      </c>
      <c r="M129" s="31">
        <v>4.2655000000000003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3622</v>
      </c>
      <c r="D130" s="36">
        <v>3598.0166666666664</v>
      </c>
      <c r="E130" s="36">
        <v>3557.9833333333327</v>
      </c>
      <c r="F130" s="36">
        <v>3493.9666666666662</v>
      </c>
      <c r="G130" s="36">
        <v>3453.9333333333325</v>
      </c>
      <c r="H130" s="36">
        <v>3662.0333333333328</v>
      </c>
      <c r="I130" s="36">
        <v>3702.0666666666666</v>
      </c>
      <c r="J130" s="36">
        <v>3766.083333333333</v>
      </c>
      <c r="K130" s="31">
        <v>3638.05</v>
      </c>
      <c r="L130" s="31">
        <v>3534</v>
      </c>
      <c r="M130" s="31">
        <v>37.515230000000003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507.25</v>
      </c>
      <c r="D131" s="36">
        <v>509.66666666666669</v>
      </c>
      <c r="E131" s="36">
        <v>503.33333333333337</v>
      </c>
      <c r="F131" s="36">
        <v>499.41666666666669</v>
      </c>
      <c r="G131" s="36">
        <v>493.08333333333337</v>
      </c>
      <c r="H131" s="36">
        <v>513.58333333333337</v>
      </c>
      <c r="I131" s="36">
        <v>519.91666666666674</v>
      </c>
      <c r="J131" s="36">
        <v>523.83333333333337</v>
      </c>
      <c r="K131" s="31">
        <v>516</v>
      </c>
      <c r="L131" s="31">
        <v>505.75</v>
      </c>
      <c r="M131" s="31">
        <v>22.325289999999999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1031.5999999999999</v>
      </c>
      <c r="D132" s="36">
        <v>1028.4833333333333</v>
      </c>
      <c r="E132" s="36">
        <v>1022.0666666666666</v>
      </c>
      <c r="F132" s="36">
        <v>1012.5333333333333</v>
      </c>
      <c r="G132" s="36">
        <v>1006.1166666666666</v>
      </c>
      <c r="H132" s="36">
        <v>1038.0166666666667</v>
      </c>
      <c r="I132" s="36">
        <v>1044.4333333333332</v>
      </c>
      <c r="J132" s="36">
        <v>1053.9666666666667</v>
      </c>
      <c r="K132" s="31">
        <v>1034.9000000000001</v>
      </c>
      <c r="L132" s="31">
        <v>1018.95</v>
      </c>
      <c r="M132" s="31">
        <v>8.3662299999999998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2247.5</v>
      </c>
      <c r="D133" s="36">
        <v>2241.7833333333333</v>
      </c>
      <c r="E133" s="36">
        <v>2223.5666666666666</v>
      </c>
      <c r="F133" s="36">
        <v>2199.6333333333332</v>
      </c>
      <c r="G133" s="36">
        <v>2181.4166666666665</v>
      </c>
      <c r="H133" s="36">
        <v>2265.7166666666667</v>
      </c>
      <c r="I133" s="36">
        <v>2283.9333333333329</v>
      </c>
      <c r="J133" s="36">
        <v>2307.8666666666668</v>
      </c>
      <c r="K133" s="31">
        <v>2260</v>
      </c>
      <c r="L133" s="31">
        <v>2217.85</v>
      </c>
      <c r="M133" s="31">
        <v>21.076740000000001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135962.25</v>
      </c>
      <c r="D134" s="36">
        <v>135979.44999999998</v>
      </c>
      <c r="E134" s="36">
        <v>135482.79999999996</v>
      </c>
      <c r="F134" s="36">
        <v>135003.34999999998</v>
      </c>
      <c r="G134" s="36">
        <v>134506.69999999995</v>
      </c>
      <c r="H134" s="36">
        <v>136458.89999999997</v>
      </c>
      <c r="I134" s="36">
        <v>136955.54999999999</v>
      </c>
      <c r="J134" s="36">
        <v>137434.99999999997</v>
      </c>
      <c r="K134" s="31">
        <v>136476.1</v>
      </c>
      <c r="L134" s="31">
        <v>135500</v>
      </c>
      <c r="M134" s="31">
        <v>3.4130000000000001E-2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1197.05</v>
      </c>
      <c r="D135" s="36">
        <v>1198.3</v>
      </c>
      <c r="E135" s="36">
        <v>1186.8</v>
      </c>
      <c r="F135" s="36">
        <v>1176.55</v>
      </c>
      <c r="G135" s="36">
        <v>1165.05</v>
      </c>
      <c r="H135" s="36">
        <v>1208.55</v>
      </c>
      <c r="I135" s="36">
        <v>1220.05</v>
      </c>
      <c r="J135" s="36">
        <v>1230.3</v>
      </c>
      <c r="K135" s="31">
        <v>1209.8</v>
      </c>
      <c r="L135" s="31">
        <v>1188.05</v>
      </c>
      <c r="M135" s="31">
        <v>4.3917900000000003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331.45</v>
      </c>
      <c r="D136" s="36">
        <v>328.91666666666669</v>
      </c>
      <c r="E136" s="36">
        <v>325.83333333333337</v>
      </c>
      <c r="F136" s="36">
        <v>320.2166666666667</v>
      </c>
      <c r="G136" s="36">
        <v>317.13333333333338</v>
      </c>
      <c r="H136" s="36">
        <v>334.53333333333336</v>
      </c>
      <c r="I136" s="36">
        <v>337.61666666666673</v>
      </c>
      <c r="J136" s="36">
        <v>343.23333333333335</v>
      </c>
      <c r="K136" s="31">
        <v>332</v>
      </c>
      <c r="L136" s="31">
        <v>323.3</v>
      </c>
      <c r="M136" s="31">
        <v>17.754960000000001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2740.9</v>
      </c>
      <c r="D137" s="36">
        <v>2709.3666666666668</v>
      </c>
      <c r="E137" s="36">
        <v>2667.1333333333337</v>
      </c>
      <c r="F137" s="36">
        <v>2593.3666666666668</v>
      </c>
      <c r="G137" s="36">
        <v>2551.1333333333337</v>
      </c>
      <c r="H137" s="36">
        <v>2783.1333333333337</v>
      </c>
      <c r="I137" s="36">
        <v>2825.3666666666672</v>
      </c>
      <c r="J137" s="36">
        <v>2899.1333333333337</v>
      </c>
      <c r="K137" s="31">
        <v>2751.6</v>
      </c>
      <c r="L137" s="31">
        <v>2635.6</v>
      </c>
      <c r="M137" s="31">
        <v>37.302849999999999</v>
      </c>
      <c r="N137" s="1"/>
      <c r="O137" s="1"/>
    </row>
    <row r="138" spans="1:15" ht="12.75" customHeight="1">
      <c r="A138" s="51">
        <v>129</v>
      </c>
      <c r="B138" s="53" t="s">
        <v>799</v>
      </c>
      <c r="C138" s="31">
        <v>2431.4</v>
      </c>
      <c r="D138" s="36">
        <v>2437.4666666666667</v>
      </c>
      <c r="E138" s="36">
        <v>2414.9333333333334</v>
      </c>
      <c r="F138" s="36">
        <v>2398.4666666666667</v>
      </c>
      <c r="G138" s="36">
        <v>2375.9333333333334</v>
      </c>
      <c r="H138" s="36">
        <v>2453.9333333333334</v>
      </c>
      <c r="I138" s="36">
        <v>2476.4666666666672</v>
      </c>
      <c r="J138" s="36">
        <v>2492.9333333333334</v>
      </c>
      <c r="K138" s="31">
        <v>2460</v>
      </c>
      <c r="L138" s="31">
        <v>2421</v>
      </c>
      <c r="M138" s="31">
        <v>2.4984199999999999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686.1</v>
      </c>
      <c r="D139" s="36">
        <v>684.85</v>
      </c>
      <c r="E139" s="36">
        <v>681.80000000000007</v>
      </c>
      <c r="F139" s="36">
        <v>677.5</v>
      </c>
      <c r="G139" s="36">
        <v>674.45</v>
      </c>
      <c r="H139" s="36">
        <v>689.15000000000009</v>
      </c>
      <c r="I139" s="36">
        <v>692.2</v>
      </c>
      <c r="J139" s="36">
        <v>696.50000000000011</v>
      </c>
      <c r="K139" s="31">
        <v>687.9</v>
      </c>
      <c r="L139" s="31">
        <v>680.55</v>
      </c>
      <c r="M139" s="31">
        <v>12.3142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12400.85</v>
      </c>
      <c r="D140" s="36">
        <v>12326.4</v>
      </c>
      <c r="E140" s="36">
        <v>12225.8</v>
      </c>
      <c r="F140" s="36">
        <v>12050.75</v>
      </c>
      <c r="G140" s="36">
        <v>11950.15</v>
      </c>
      <c r="H140" s="36">
        <v>12501.449999999999</v>
      </c>
      <c r="I140" s="36">
        <v>12602.050000000001</v>
      </c>
      <c r="J140" s="36">
        <v>12777.099999999999</v>
      </c>
      <c r="K140" s="31">
        <v>12427</v>
      </c>
      <c r="L140" s="31">
        <v>12151.35</v>
      </c>
      <c r="M140" s="31">
        <v>5.4782999999999999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1149.5</v>
      </c>
      <c r="D141" s="36">
        <v>1150.5</v>
      </c>
      <c r="E141" s="36">
        <v>1141</v>
      </c>
      <c r="F141" s="36">
        <v>1132.5</v>
      </c>
      <c r="G141" s="36">
        <v>1123</v>
      </c>
      <c r="H141" s="36">
        <v>1159</v>
      </c>
      <c r="I141" s="36">
        <v>1168.5</v>
      </c>
      <c r="J141" s="36">
        <v>1177</v>
      </c>
      <c r="K141" s="31">
        <v>1160</v>
      </c>
      <c r="L141" s="31">
        <v>1142</v>
      </c>
      <c r="M141" s="31">
        <v>4.9388399999999999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913.8</v>
      </c>
      <c r="D142" s="36">
        <v>907.35</v>
      </c>
      <c r="E142" s="36">
        <v>890.90000000000009</v>
      </c>
      <c r="F142" s="36">
        <v>868.00000000000011</v>
      </c>
      <c r="G142" s="36">
        <v>851.55000000000018</v>
      </c>
      <c r="H142" s="36">
        <v>930.25</v>
      </c>
      <c r="I142" s="36">
        <v>946.7</v>
      </c>
      <c r="J142" s="36">
        <v>969.59999999999991</v>
      </c>
      <c r="K142" s="31">
        <v>923.8</v>
      </c>
      <c r="L142" s="31">
        <v>884.45</v>
      </c>
      <c r="M142" s="31">
        <v>33.13064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4315.05</v>
      </c>
      <c r="D143" s="36">
        <v>4311.6333333333341</v>
      </c>
      <c r="E143" s="36">
        <v>4273.4166666666679</v>
      </c>
      <c r="F143" s="36">
        <v>4231.7833333333338</v>
      </c>
      <c r="G143" s="36">
        <v>4193.5666666666675</v>
      </c>
      <c r="H143" s="36">
        <v>4353.2666666666682</v>
      </c>
      <c r="I143" s="36">
        <v>4391.4833333333336</v>
      </c>
      <c r="J143" s="36">
        <v>4433.1166666666686</v>
      </c>
      <c r="K143" s="31">
        <v>4349.8500000000004</v>
      </c>
      <c r="L143" s="31">
        <v>4270</v>
      </c>
      <c r="M143" s="31">
        <v>9.8398699999999995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69</v>
      </c>
      <c r="D144" s="36">
        <v>69.23</v>
      </c>
      <c r="E144" s="36">
        <v>68.67</v>
      </c>
      <c r="F144" s="36">
        <v>68.34</v>
      </c>
      <c r="G144" s="36">
        <v>67.78</v>
      </c>
      <c r="H144" s="36">
        <v>69.56</v>
      </c>
      <c r="I144" s="36">
        <v>70.12</v>
      </c>
      <c r="J144" s="36">
        <v>70.45</v>
      </c>
      <c r="K144" s="31">
        <v>69.790000000000006</v>
      </c>
      <c r="L144" s="31">
        <v>68.900000000000006</v>
      </c>
      <c r="M144" s="31">
        <v>53.048110000000001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3098.05</v>
      </c>
      <c r="D145" s="36">
        <v>3099.1333333333337</v>
      </c>
      <c r="E145" s="36">
        <v>3073.3666666666672</v>
      </c>
      <c r="F145" s="36">
        <v>3048.6833333333334</v>
      </c>
      <c r="G145" s="36">
        <v>3022.916666666667</v>
      </c>
      <c r="H145" s="36">
        <v>3123.8166666666675</v>
      </c>
      <c r="I145" s="36">
        <v>3149.5833333333339</v>
      </c>
      <c r="J145" s="36">
        <v>3174.2666666666678</v>
      </c>
      <c r="K145" s="31">
        <v>3124.9</v>
      </c>
      <c r="L145" s="31">
        <v>3074.45</v>
      </c>
      <c r="M145" s="31">
        <v>4.4018199999999998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1986.4</v>
      </c>
      <c r="D146" s="36">
        <v>1977.8333333333333</v>
      </c>
      <c r="E146" s="36">
        <v>1965.4166666666665</v>
      </c>
      <c r="F146" s="36">
        <v>1944.4333333333332</v>
      </c>
      <c r="G146" s="36">
        <v>1932.0166666666664</v>
      </c>
      <c r="H146" s="36">
        <v>1998.8166666666666</v>
      </c>
      <c r="I146" s="36">
        <v>2011.2333333333331</v>
      </c>
      <c r="J146" s="36">
        <v>2032.2166666666667</v>
      </c>
      <c r="K146" s="31">
        <v>1990.25</v>
      </c>
      <c r="L146" s="31">
        <v>1956.85</v>
      </c>
      <c r="M146" s="31">
        <v>1.75461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95.3</v>
      </c>
      <c r="D147" s="36">
        <v>95.283333333333346</v>
      </c>
      <c r="E147" s="36">
        <v>94.666666666666686</v>
      </c>
      <c r="F147" s="36">
        <v>94.033333333333346</v>
      </c>
      <c r="G147" s="36">
        <v>93.416666666666686</v>
      </c>
      <c r="H147" s="36">
        <v>95.916666666666686</v>
      </c>
      <c r="I147" s="36">
        <v>96.533333333333331</v>
      </c>
      <c r="J147" s="36">
        <v>97.166666666666686</v>
      </c>
      <c r="K147" s="31">
        <v>95.9</v>
      </c>
      <c r="L147" s="31">
        <v>94.65</v>
      </c>
      <c r="M147" s="31">
        <v>169.82988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215.48</v>
      </c>
      <c r="D148" s="36">
        <v>213.59333333333333</v>
      </c>
      <c r="E148" s="36">
        <v>210.38666666666666</v>
      </c>
      <c r="F148" s="36">
        <v>205.29333333333332</v>
      </c>
      <c r="G148" s="36">
        <v>202.08666666666664</v>
      </c>
      <c r="H148" s="36">
        <v>218.68666666666667</v>
      </c>
      <c r="I148" s="36">
        <v>221.89333333333332</v>
      </c>
      <c r="J148" s="36">
        <v>226.98666666666668</v>
      </c>
      <c r="K148" s="31">
        <v>216.8</v>
      </c>
      <c r="L148" s="31">
        <v>208.5</v>
      </c>
      <c r="M148" s="31">
        <v>126.80003000000001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404.85</v>
      </c>
      <c r="D149" s="36">
        <v>400.58333333333331</v>
      </c>
      <c r="E149" s="36">
        <v>394.91666666666663</v>
      </c>
      <c r="F149" s="36">
        <v>384.98333333333329</v>
      </c>
      <c r="G149" s="36">
        <v>379.31666666666661</v>
      </c>
      <c r="H149" s="36">
        <v>410.51666666666665</v>
      </c>
      <c r="I149" s="36">
        <v>416.18333333333328</v>
      </c>
      <c r="J149" s="36">
        <v>426.11666666666667</v>
      </c>
      <c r="K149" s="31">
        <v>406.25</v>
      </c>
      <c r="L149" s="31">
        <v>390.65</v>
      </c>
      <c r="M149" s="31">
        <v>240.28068999999999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3278.55</v>
      </c>
      <c r="D150" s="36">
        <v>3289.1166666666668</v>
      </c>
      <c r="E150" s="36">
        <v>3246.2833333333338</v>
      </c>
      <c r="F150" s="36">
        <v>3214.0166666666669</v>
      </c>
      <c r="G150" s="36">
        <v>3171.1833333333338</v>
      </c>
      <c r="H150" s="36">
        <v>3321.3833333333337</v>
      </c>
      <c r="I150" s="36">
        <v>3364.2166666666667</v>
      </c>
      <c r="J150" s="36">
        <v>3396.4833333333336</v>
      </c>
      <c r="K150" s="31">
        <v>3331.95</v>
      </c>
      <c r="L150" s="31">
        <v>3256.85</v>
      </c>
      <c r="M150" s="31">
        <v>2.0114899999999998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2527.85</v>
      </c>
      <c r="D151" s="36">
        <v>2518.6166666666668</v>
      </c>
      <c r="E151" s="36">
        <v>2497.2333333333336</v>
      </c>
      <c r="F151" s="36">
        <v>2466.6166666666668</v>
      </c>
      <c r="G151" s="36">
        <v>2445.2333333333336</v>
      </c>
      <c r="H151" s="36">
        <v>2549.2333333333336</v>
      </c>
      <c r="I151" s="36">
        <v>2570.6166666666668</v>
      </c>
      <c r="J151" s="36">
        <v>2601.2333333333336</v>
      </c>
      <c r="K151" s="31">
        <v>2540</v>
      </c>
      <c r="L151" s="31">
        <v>2488</v>
      </c>
      <c r="M151" s="31">
        <v>15.54879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1767.5</v>
      </c>
      <c r="D152" s="36">
        <v>1762.8166666666666</v>
      </c>
      <c r="E152" s="36">
        <v>1749.1833333333332</v>
      </c>
      <c r="F152" s="36">
        <v>1730.8666666666666</v>
      </c>
      <c r="G152" s="36">
        <v>1717.2333333333331</v>
      </c>
      <c r="H152" s="36">
        <v>1781.1333333333332</v>
      </c>
      <c r="I152" s="36">
        <v>1794.7666666666664</v>
      </c>
      <c r="J152" s="36">
        <v>1813.0833333333333</v>
      </c>
      <c r="K152" s="31">
        <v>1776.45</v>
      </c>
      <c r="L152" s="31">
        <v>1744.5</v>
      </c>
      <c r="M152" s="31">
        <v>5.6043900000000004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294.05</v>
      </c>
      <c r="D153" s="36">
        <v>291.76666666666665</v>
      </c>
      <c r="E153" s="36">
        <v>288.7833333333333</v>
      </c>
      <c r="F153" s="36">
        <v>283.51666666666665</v>
      </c>
      <c r="G153" s="36">
        <v>280.5333333333333</v>
      </c>
      <c r="H153" s="36">
        <v>297.0333333333333</v>
      </c>
      <c r="I153" s="36">
        <v>300.01666666666665</v>
      </c>
      <c r="J153" s="36">
        <v>305.2833333333333</v>
      </c>
      <c r="K153" s="31">
        <v>294.75</v>
      </c>
      <c r="L153" s="31">
        <v>286.5</v>
      </c>
      <c r="M153" s="31">
        <v>219.64895000000001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578.95000000000005</v>
      </c>
      <c r="D154" s="36">
        <v>577.38333333333333</v>
      </c>
      <c r="E154" s="36">
        <v>566.86666666666667</v>
      </c>
      <c r="F154" s="36">
        <v>554.7833333333333</v>
      </c>
      <c r="G154" s="36">
        <v>544.26666666666665</v>
      </c>
      <c r="H154" s="36">
        <v>589.4666666666667</v>
      </c>
      <c r="I154" s="36">
        <v>599.98333333333335</v>
      </c>
      <c r="J154" s="36">
        <v>612.06666666666672</v>
      </c>
      <c r="K154" s="31">
        <v>587.9</v>
      </c>
      <c r="L154" s="31">
        <v>565.29999999999995</v>
      </c>
      <c r="M154" s="31">
        <v>94.41722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666</v>
      </c>
      <c r="D155" s="36">
        <v>668.4666666666667</v>
      </c>
      <c r="E155" s="36">
        <v>653.03333333333342</v>
      </c>
      <c r="F155" s="36">
        <v>640.06666666666672</v>
      </c>
      <c r="G155" s="36">
        <v>624.63333333333344</v>
      </c>
      <c r="H155" s="36">
        <v>681.43333333333339</v>
      </c>
      <c r="I155" s="36">
        <v>696.86666666666679</v>
      </c>
      <c r="J155" s="36">
        <v>709.83333333333337</v>
      </c>
      <c r="K155" s="31">
        <v>683.9</v>
      </c>
      <c r="L155" s="31">
        <v>655.5</v>
      </c>
      <c r="M155" s="31">
        <v>172.50725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1812.75</v>
      </c>
      <c r="D156" s="36">
        <v>1809.7333333333333</v>
      </c>
      <c r="E156" s="36">
        <v>1784.4666666666667</v>
      </c>
      <c r="F156" s="36">
        <v>1756.1833333333334</v>
      </c>
      <c r="G156" s="36">
        <v>1730.9166666666667</v>
      </c>
      <c r="H156" s="36">
        <v>1838.0166666666667</v>
      </c>
      <c r="I156" s="36">
        <v>1863.2833333333335</v>
      </c>
      <c r="J156" s="36">
        <v>1891.5666666666666</v>
      </c>
      <c r="K156" s="31">
        <v>1835</v>
      </c>
      <c r="L156" s="31">
        <v>1781.45</v>
      </c>
      <c r="M156" s="31">
        <v>8.2626200000000001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4643.6000000000004</v>
      </c>
      <c r="D157" s="36">
        <v>4647.1499999999996</v>
      </c>
      <c r="E157" s="36">
        <v>4603.0999999999995</v>
      </c>
      <c r="F157" s="36">
        <v>4562.5999999999995</v>
      </c>
      <c r="G157" s="36">
        <v>4518.5499999999993</v>
      </c>
      <c r="H157" s="36">
        <v>4687.6499999999996</v>
      </c>
      <c r="I157" s="36">
        <v>4731.6999999999989</v>
      </c>
      <c r="J157" s="36">
        <v>4772.2</v>
      </c>
      <c r="K157" s="31">
        <v>4691.2</v>
      </c>
      <c r="L157" s="31">
        <v>4606.6499999999996</v>
      </c>
      <c r="M157" s="31">
        <v>1.13201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43260.7</v>
      </c>
      <c r="D158" s="36">
        <v>42875.25</v>
      </c>
      <c r="E158" s="36">
        <v>42166.45</v>
      </c>
      <c r="F158" s="36">
        <v>41072.199999999997</v>
      </c>
      <c r="G158" s="36">
        <v>40363.399999999994</v>
      </c>
      <c r="H158" s="36">
        <v>43969.5</v>
      </c>
      <c r="I158" s="36">
        <v>44678.3</v>
      </c>
      <c r="J158" s="36">
        <v>45772.55</v>
      </c>
      <c r="K158" s="31">
        <v>43584.05</v>
      </c>
      <c r="L158" s="31">
        <v>41781</v>
      </c>
      <c r="M158" s="31">
        <v>0.56171000000000004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1931.35</v>
      </c>
      <c r="D159" s="36">
        <v>1926.8500000000001</v>
      </c>
      <c r="E159" s="36">
        <v>1919.7000000000003</v>
      </c>
      <c r="F159" s="36">
        <v>1908.0500000000002</v>
      </c>
      <c r="G159" s="36">
        <v>1900.9000000000003</v>
      </c>
      <c r="H159" s="36">
        <v>1938.5000000000002</v>
      </c>
      <c r="I159" s="36">
        <v>1945.6500000000003</v>
      </c>
      <c r="J159" s="36">
        <v>1957.3000000000002</v>
      </c>
      <c r="K159" s="31">
        <v>1934</v>
      </c>
      <c r="L159" s="31">
        <v>1915.2</v>
      </c>
      <c r="M159" s="31">
        <v>6.4707299999999996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5306.7</v>
      </c>
      <c r="D160" s="36">
        <v>5314.2166666666662</v>
      </c>
      <c r="E160" s="36">
        <v>5259.4833333333327</v>
      </c>
      <c r="F160" s="36">
        <v>5212.2666666666664</v>
      </c>
      <c r="G160" s="36">
        <v>5157.5333333333328</v>
      </c>
      <c r="H160" s="36">
        <v>5361.4333333333325</v>
      </c>
      <c r="I160" s="36">
        <v>5416.1666666666661</v>
      </c>
      <c r="J160" s="36">
        <v>5463.3833333333323</v>
      </c>
      <c r="K160" s="31">
        <v>5368.95</v>
      </c>
      <c r="L160" s="31">
        <v>5267</v>
      </c>
      <c r="M160" s="31">
        <v>3.06026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342.8</v>
      </c>
      <c r="D161" s="36">
        <v>341.26666666666671</v>
      </c>
      <c r="E161" s="36">
        <v>339.18333333333339</v>
      </c>
      <c r="F161" s="36">
        <v>335.56666666666666</v>
      </c>
      <c r="G161" s="36">
        <v>333.48333333333335</v>
      </c>
      <c r="H161" s="36">
        <v>344.88333333333344</v>
      </c>
      <c r="I161" s="36">
        <v>346.96666666666681</v>
      </c>
      <c r="J161" s="36">
        <v>350.58333333333348</v>
      </c>
      <c r="K161" s="31">
        <v>343.35</v>
      </c>
      <c r="L161" s="31">
        <v>337.65</v>
      </c>
      <c r="M161" s="31">
        <v>24.990649999999999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3269.65</v>
      </c>
      <c r="D162" s="36">
        <v>3256.8833333333332</v>
      </c>
      <c r="E162" s="36">
        <v>3233.7666666666664</v>
      </c>
      <c r="F162" s="36">
        <v>3197.8833333333332</v>
      </c>
      <c r="G162" s="36">
        <v>3174.7666666666664</v>
      </c>
      <c r="H162" s="36">
        <v>3292.7666666666664</v>
      </c>
      <c r="I162" s="36">
        <v>3315.8833333333332</v>
      </c>
      <c r="J162" s="36">
        <v>3351.7666666666664</v>
      </c>
      <c r="K162" s="31">
        <v>3280</v>
      </c>
      <c r="L162" s="31">
        <v>3221</v>
      </c>
      <c r="M162" s="31">
        <v>4.6704400000000001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1069.9000000000001</v>
      </c>
      <c r="D163" s="36">
        <v>1064.3</v>
      </c>
      <c r="E163" s="36">
        <v>1053.5999999999999</v>
      </c>
      <c r="F163" s="36">
        <v>1037.3</v>
      </c>
      <c r="G163" s="36">
        <v>1026.5999999999999</v>
      </c>
      <c r="H163" s="36">
        <v>1080.5999999999999</v>
      </c>
      <c r="I163" s="36">
        <v>1091.3000000000002</v>
      </c>
      <c r="J163" s="36">
        <v>1107.5999999999999</v>
      </c>
      <c r="K163" s="31">
        <v>1075</v>
      </c>
      <c r="L163" s="31">
        <v>1048</v>
      </c>
      <c r="M163" s="31">
        <v>7.3993099999999998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6848.2</v>
      </c>
      <c r="D164" s="36">
        <v>6847.7333333333336</v>
      </c>
      <c r="E164" s="36">
        <v>6805.4666666666672</v>
      </c>
      <c r="F164" s="36">
        <v>6762.7333333333336</v>
      </c>
      <c r="G164" s="36">
        <v>6720.4666666666672</v>
      </c>
      <c r="H164" s="36">
        <v>6890.4666666666672</v>
      </c>
      <c r="I164" s="36">
        <v>6932.7333333333336</v>
      </c>
      <c r="J164" s="36">
        <v>6975.4666666666672</v>
      </c>
      <c r="K164" s="31">
        <v>6890</v>
      </c>
      <c r="L164" s="31">
        <v>6805</v>
      </c>
      <c r="M164" s="31">
        <v>2.6358000000000001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396.75</v>
      </c>
      <c r="D165" s="36">
        <v>398.08333333333331</v>
      </c>
      <c r="E165" s="36">
        <v>392.16666666666663</v>
      </c>
      <c r="F165" s="36">
        <v>387.58333333333331</v>
      </c>
      <c r="G165" s="36">
        <v>381.66666666666663</v>
      </c>
      <c r="H165" s="36">
        <v>402.66666666666663</v>
      </c>
      <c r="I165" s="36">
        <v>408.58333333333326</v>
      </c>
      <c r="J165" s="36">
        <v>413.16666666666663</v>
      </c>
      <c r="K165" s="31">
        <v>404</v>
      </c>
      <c r="L165" s="31">
        <v>393.5</v>
      </c>
      <c r="M165" s="31">
        <v>18.63513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506.3</v>
      </c>
      <c r="D166" s="36">
        <v>503.25</v>
      </c>
      <c r="E166" s="36">
        <v>497.05</v>
      </c>
      <c r="F166" s="36">
        <v>487.8</v>
      </c>
      <c r="G166" s="36">
        <v>481.6</v>
      </c>
      <c r="H166" s="36">
        <v>512.5</v>
      </c>
      <c r="I166" s="36">
        <v>518.70000000000005</v>
      </c>
      <c r="J166" s="36">
        <v>527.95000000000005</v>
      </c>
      <c r="K166" s="31">
        <v>509.45</v>
      </c>
      <c r="L166" s="31">
        <v>494</v>
      </c>
      <c r="M166" s="31">
        <v>123.46929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338.2</v>
      </c>
      <c r="D167" s="36">
        <v>336.81666666666666</v>
      </c>
      <c r="E167" s="36">
        <v>334.63333333333333</v>
      </c>
      <c r="F167" s="36">
        <v>331.06666666666666</v>
      </c>
      <c r="G167" s="36">
        <v>328.88333333333333</v>
      </c>
      <c r="H167" s="36">
        <v>340.38333333333333</v>
      </c>
      <c r="I167" s="36">
        <v>342.56666666666661</v>
      </c>
      <c r="J167" s="36">
        <v>346.13333333333333</v>
      </c>
      <c r="K167" s="31">
        <v>339</v>
      </c>
      <c r="L167" s="31">
        <v>333.25</v>
      </c>
      <c r="M167" s="31">
        <v>184.10837000000001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1884.9</v>
      </c>
      <c r="D168" s="36">
        <v>1859.7666666666667</v>
      </c>
      <c r="E168" s="36">
        <v>1800.1333333333332</v>
      </c>
      <c r="F168" s="36">
        <v>1715.3666666666666</v>
      </c>
      <c r="G168" s="36">
        <v>1655.7333333333331</v>
      </c>
      <c r="H168" s="36">
        <v>1944.5333333333333</v>
      </c>
      <c r="I168" s="36">
        <v>2004.166666666667</v>
      </c>
      <c r="J168" s="36">
        <v>2088.9333333333334</v>
      </c>
      <c r="K168" s="31">
        <v>1919.4</v>
      </c>
      <c r="L168" s="31">
        <v>1775</v>
      </c>
      <c r="M168" s="31">
        <v>17.514089999999999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16560.599999999999</v>
      </c>
      <c r="D169" s="36">
        <v>16514.733333333334</v>
      </c>
      <c r="E169" s="36">
        <v>16449.466666666667</v>
      </c>
      <c r="F169" s="36">
        <v>16338.333333333332</v>
      </c>
      <c r="G169" s="36">
        <v>16273.066666666666</v>
      </c>
      <c r="H169" s="36">
        <v>16625.866666666669</v>
      </c>
      <c r="I169" s="36">
        <v>16691.133333333339</v>
      </c>
      <c r="J169" s="36">
        <v>16802.26666666667</v>
      </c>
      <c r="K169" s="31">
        <v>16580</v>
      </c>
      <c r="L169" s="31">
        <v>16403.599999999999</v>
      </c>
      <c r="M169" s="31">
        <v>0.10249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108.72</v>
      </c>
      <c r="D170" s="36">
        <v>108.39666666666666</v>
      </c>
      <c r="E170" s="36">
        <v>107.32333333333332</v>
      </c>
      <c r="F170" s="36">
        <v>105.92666666666666</v>
      </c>
      <c r="G170" s="36">
        <v>104.85333333333332</v>
      </c>
      <c r="H170" s="36">
        <v>109.79333333333332</v>
      </c>
      <c r="I170" s="36">
        <v>110.86666666666667</v>
      </c>
      <c r="J170" s="36">
        <v>112.26333333333332</v>
      </c>
      <c r="K170" s="31">
        <v>109.47</v>
      </c>
      <c r="L170" s="31">
        <v>107</v>
      </c>
      <c r="M170" s="31">
        <v>208.16902999999999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572.79999999999995</v>
      </c>
      <c r="D171" s="36">
        <v>567.20000000000005</v>
      </c>
      <c r="E171" s="36">
        <v>559.30000000000007</v>
      </c>
      <c r="F171" s="36">
        <v>545.80000000000007</v>
      </c>
      <c r="G171" s="36">
        <v>537.90000000000009</v>
      </c>
      <c r="H171" s="36">
        <v>580.70000000000005</v>
      </c>
      <c r="I171" s="36">
        <v>588.60000000000014</v>
      </c>
      <c r="J171" s="36">
        <v>602.1</v>
      </c>
      <c r="K171" s="31">
        <v>575.1</v>
      </c>
      <c r="L171" s="31">
        <v>553.70000000000005</v>
      </c>
      <c r="M171" s="31">
        <v>102.34653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552</v>
      </c>
      <c r="D172" s="36">
        <v>553</v>
      </c>
      <c r="E172" s="36">
        <v>544.1</v>
      </c>
      <c r="F172" s="36">
        <v>536.20000000000005</v>
      </c>
      <c r="G172" s="36">
        <v>527.30000000000007</v>
      </c>
      <c r="H172" s="36">
        <v>560.9</v>
      </c>
      <c r="I172" s="36">
        <v>569.80000000000007</v>
      </c>
      <c r="J172" s="36">
        <v>577.69999999999993</v>
      </c>
      <c r="K172" s="31">
        <v>561.9</v>
      </c>
      <c r="L172" s="31">
        <v>545.1</v>
      </c>
      <c r="M172" s="31">
        <v>63.27534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2959.6</v>
      </c>
      <c r="D173" s="36">
        <v>2941.1166666666668</v>
      </c>
      <c r="E173" s="36">
        <v>2910.2333333333336</v>
      </c>
      <c r="F173" s="36">
        <v>2860.8666666666668</v>
      </c>
      <c r="G173" s="36">
        <v>2829.9833333333336</v>
      </c>
      <c r="H173" s="36">
        <v>2990.4833333333336</v>
      </c>
      <c r="I173" s="36">
        <v>3021.3666666666668</v>
      </c>
      <c r="J173" s="36">
        <v>3070.7333333333336</v>
      </c>
      <c r="K173" s="31">
        <v>2972</v>
      </c>
      <c r="L173" s="31">
        <v>2891.75</v>
      </c>
      <c r="M173" s="31">
        <v>111.74688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802.25</v>
      </c>
      <c r="D174" s="36">
        <v>801.6</v>
      </c>
      <c r="E174" s="36">
        <v>797.2</v>
      </c>
      <c r="F174" s="36">
        <v>792.15</v>
      </c>
      <c r="G174" s="36">
        <v>787.75</v>
      </c>
      <c r="H174" s="36">
        <v>806.65000000000009</v>
      </c>
      <c r="I174" s="36">
        <v>811.05</v>
      </c>
      <c r="J174" s="36">
        <v>816.10000000000014</v>
      </c>
      <c r="K174" s="31">
        <v>806</v>
      </c>
      <c r="L174" s="31">
        <v>796.55</v>
      </c>
      <c r="M174" s="31">
        <v>17.745509999999999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1875.95</v>
      </c>
      <c r="D175" s="36">
        <v>1865.5166666666664</v>
      </c>
      <c r="E175" s="36">
        <v>1851.0333333333328</v>
      </c>
      <c r="F175" s="36">
        <v>1826.1166666666663</v>
      </c>
      <c r="G175" s="36">
        <v>1811.6333333333328</v>
      </c>
      <c r="H175" s="36">
        <v>1890.4333333333329</v>
      </c>
      <c r="I175" s="36">
        <v>1904.9166666666665</v>
      </c>
      <c r="J175" s="36">
        <v>1929.833333333333</v>
      </c>
      <c r="K175" s="31">
        <v>1880</v>
      </c>
      <c r="L175" s="31">
        <v>1840.6</v>
      </c>
      <c r="M175" s="31">
        <v>11.26825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2488.1999999999998</v>
      </c>
      <c r="D176" s="36">
        <v>2485.9333333333329</v>
      </c>
      <c r="E176" s="36">
        <v>2472.8666666666659</v>
      </c>
      <c r="F176" s="36">
        <v>2457.5333333333328</v>
      </c>
      <c r="G176" s="36">
        <v>2444.4666666666658</v>
      </c>
      <c r="H176" s="36">
        <v>2501.266666666666</v>
      </c>
      <c r="I176" s="36">
        <v>2514.3333333333326</v>
      </c>
      <c r="J176" s="36">
        <v>2529.6666666666661</v>
      </c>
      <c r="K176" s="31">
        <v>2499</v>
      </c>
      <c r="L176" s="31">
        <v>2470.6</v>
      </c>
      <c r="M176" s="31">
        <v>2.3126199999999999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188.85</v>
      </c>
      <c r="D177" s="36">
        <v>188.08666666666667</v>
      </c>
      <c r="E177" s="36">
        <v>186.17333333333335</v>
      </c>
      <c r="F177" s="36">
        <v>183.49666666666667</v>
      </c>
      <c r="G177" s="36">
        <v>181.58333333333334</v>
      </c>
      <c r="H177" s="36">
        <v>190.76333333333335</v>
      </c>
      <c r="I177" s="36">
        <v>192.6766666666667</v>
      </c>
      <c r="J177" s="36">
        <v>195.35333333333335</v>
      </c>
      <c r="K177" s="31">
        <v>190</v>
      </c>
      <c r="L177" s="31">
        <v>185.41</v>
      </c>
      <c r="M177" s="31">
        <v>113.19557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26019.65</v>
      </c>
      <c r="D178" s="36">
        <v>25907.433333333334</v>
      </c>
      <c r="E178" s="36">
        <v>25735.26666666667</v>
      </c>
      <c r="F178" s="36">
        <v>25450.883333333335</v>
      </c>
      <c r="G178" s="36">
        <v>25278.716666666671</v>
      </c>
      <c r="H178" s="36">
        <v>26191.816666666669</v>
      </c>
      <c r="I178" s="36">
        <v>26363.983333333334</v>
      </c>
      <c r="J178" s="36">
        <v>26648.366666666669</v>
      </c>
      <c r="K178" s="31">
        <v>26079.599999999999</v>
      </c>
      <c r="L178" s="31">
        <v>25623.05</v>
      </c>
      <c r="M178" s="31">
        <v>0.20307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3400.75</v>
      </c>
      <c r="D179" s="36">
        <v>3369.5666666666671</v>
      </c>
      <c r="E179" s="36">
        <v>3326.733333333334</v>
      </c>
      <c r="F179" s="36">
        <v>3252.7166666666672</v>
      </c>
      <c r="G179" s="36">
        <v>3209.8833333333341</v>
      </c>
      <c r="H179" s="36">
        <v>3443.5833333333339</v>
      </c>
      <c r="I179" s="36">
        <v>3486.416666666667</v>
      </c>
      <c r="J179" s="36">
        <v>3560.4333333333338</v>
      </c>
      <c r="K179" s="31">
        <v>3412.4</v>
      </c>
      <c r="L179" s="31">
        <v>3295.55</v>
      </c>
      <c r="M179" s="31">
        <v>18.32723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6654.4</v>
      </c>
      <c r="D180" s="36">
        <v>6633.3666666666659</v>
      </c>
      <c r="E180" s="36">
        <v>6602.7833333333319</v>
      </c>
      <c r="F180" s="36">
        <v>6551.1666666666661</v>
      </c>
      <c r="G180" s="36">
        <v>6520.5833333333321</v>
      </c>
      <c r="H180" s="36">
        <v>6684.9833333333318</v>
      </c>
      <c r="I180" s="36">
        <v>6715.5666666666657</v>
      </c>
      <c r="J180" s="36">
        <v>6767.1833333333316</v>
      </c>
      <c r="K180" s="31">
        <v>6663.95</v>
      </c>
      <c r="L180" s="31">
        <v>6581.75</v>
      </c>
      <c r="M180" s="31">
        <v>1.5444800000000001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726.05</v>
      </c>
      <c r="D181" s="36">
        <v>727.58333333333337</v>
      </c>
      <c r="E181" s="36">
        <v>717.36666666666679</v>
      </c>
      <c r="F181" s="36">
        <v>708.68333333333339</v>
      </c>
      <c r="G181" s="36">
        <v>698.46666666666681</v>
      </c>
      <c r="H181" s="36">
        <v>736.26666666666677</v>
      </c>
      <c r="I181" s="36">
        <v>746.48333333333323</v>
      </c>
      <c r="J181" s="36">
        <v>755.16666666666674</v>
      </c>
      <c r="K181" s="31">
        <v>737.8</v>
      </c>
      <c r="L181" s="31">
        <v>718.9</v>
      </c>
      <c r="M181" s="31">
        <v>13.73502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787.75</v>
      </c>
      <c r="D182" s="36">
        <v>783.4666666666667</v>
      </c>
      <c r="E182" s="36">
        <v>777.03333333333342</v>
      </c>
      <c r="F182" s="36">
        <v>766.31666666666672</v>
      </c>
      <c r="G182" s="36">
        <v>759.88333333333344</v>
      </c>
      <c r="H182" s="36">
        <v>794.18333333333339</v>
      </c>
      <c r="I182" s="36">
        <v>800.61666666666679</v>
      </c>
      <c r="J182" s="36">
        <v>811.33333333333337</v>
      </c>
      <c r="K182" s="31">
        <v>789.9</v>
      </c>
      <c r="L182" s="31">
        <v>772.75</v>
      </c>
      <c r="M182" s="31">
        <v>175.78963999999999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130.69</v>
      </c>
      <c r="D183" s="36">
        <v>129.55333333333331</v>
      </c>
      <c r="E183" s="36">
        <v>128.03666666666663</v>
      </c>
      <c r="F183" s="36">
        <v>125.38333333333333</v>
      </c>
      <c r="G183" s="36">
        <v>123.86666666666665</v>
      </c>
      <c r="H183" s="36">
        <v>132.20666666666662</v>
      </c>
      <c r="I183" s="36">
        <v>133.72333333333333</v>
      </c>
      <c r="J183" s="36">
        <v>136.37666666666661</v>
      </c>
      <c r="K183" s="31">
        <v>131.07</v>
      </c>
      <c r="L183" s="31">
        <v>126.9</v>
      </c>
      <c r="M183" s="31">
        <v>192.64974000000001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1865.4</v>
      </c>
      <c r="D184" s="36">
        <v>1859.1000000000001</v>
      </c>
      <c r="E184" s="36">
        <v>1846.7000000000003</v>
      </c>
      <c r="F184" s="36">
        <v>1828.0000000000002</v>
      </c>
      <c r="G184" s="36">
        <v>1815.6000000000004</v>
      </c>
      <c r="H184" s="36">
        <v>1877.8000000000002</v>
      </c>
      <c r="I184" s="36">
        <v>1890.2000000000003</v>
      </c>
      <c r="J184" s="36">
        <v>1908.9</v>
      </c>
      <c r="K184" s="31">
        <v>1871.5</v>
      </c>
      <c r="L184" s="31">
        <v>1840.4</v>
      </c>
      <c r="M184" s="31">
        <v>27.4407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808.95</v>
      </c>
      <c r="D185" s="36">
        <v>806.13333333333321</v>
      </c>
      <c r="E185" s="36">
        <v>799.61666666666645</v>
      </c>
      <c r="F185" s="36">
        <v>790.28333333333319</v>
      </c>
      <c r="G185" s="36">
        <v>783.76666666666642</v>
      </c>
      <c r="H185" s="36">
        <v>815.46666666666647</v>
      </c>
      <c r="I185" s="36">
        <v>821.98333333333335</v>
      </c>
      <c r="J185" s="36">
        <v>831.31666666666649</v>
      </c>
      <c r="K185" s="31">
        <v>812.65</v>
      </c>
      <c r="L185" s="31">
        <v>796.8</v>
      </c>
      <c r="M185" s="31">
        <v>3.5016600000000002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917.15</v>
      </c>
      <c r="D186" s="36">
        <v>919.80000000000007</v>
      </c>
      <c r="E186" s="36">
        <v>905.60000000000014</v>
      </c>
      <c r="F186" s="36">
        <v>894.05000000000007</v>
      </c>
      <c r="G186" s="36">
        <v>879.85000000000014</v>
      </c>
      <c r="H186" s="36">
        <v>931.35000000000014</v>
      </c>
      <c r="I186" s="36">
        <v>945.55000000000018</v>
      </c>
      <c r="J186" s="36">
        <v>957.10000000000014</v>
      </c>
      <c r="K186" s="31">
        <v>934</v>
      </c>
      <c r="L186" s="31">
        <v>908.25</v>
      </c>
      <c r="M186" s="31">
        <v>2.81419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2822.85</v>
      </c>
      <c r="D187" s="36">
        <v>2805.4</v>
      </c>
      <c r="E187" s="36">
        <v>2782.8</v>
      </c>
      <c r="F187" s="36">
        <v>2742.75</v>
      </c>
      <c r="G187" s="36">
        <v>2720.15</v>
      </c>
      <c r="H187" s="36">
        <v>2845.4500000000003</v>
      </c>
      <c r="I187" s="36">
        <v>2868.0499999999997</v>
      </c>
      <c r="J187" s="36">
        <v>2908.1000000000004</v>
      </c>
      <c r="K187" s="31">
        <v>2828</v>
      </c>
      <c r="L187" s="31">
        <v>2765.35</v>
      </c>
      <c r="M187" s="31">
        <v>6.4029800000000003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1043.6500000000001</v>
      </c>
      <c r="D188" s="36">
        <v>1038.05</v>
      </c>
      <c r="E188" s="36">
        <v>1030.5999999999999</v>
      </c>
      <c r="F188" s="36">
        <v>1017.55</v>
      </c>
      <c r="G188" s="36">
        <v>1010.0999999999999</v>
      </c>
      <c r="H188" s="36">
        <v>1051.0999999999999</v>
      </c>
      <c r="I188" s="36">
        <v>1058.5500000000002</v>
      </c>
      <c r="J188" s="36">
        <v>1071.5999999999999</v>
      </c>
      <c r="K188" s="31">
        <v>1045.5</v>
      </c>
      <c r="L188" s="31">
        <v>1025</v>
      </c>
      <c r="M188" s="31">
        <v>6.2243000000000004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2021.45</v>
      </c>
      <c r="D189" s="36">
        <v>2011.55</v>
      </c>
      <c r="E189" s="36">
        <v>1990.8999999999999</v>
      </c>
      <c r="F189" s="36">
        <v>1960.35</v>
      </c>
      <c r="G189" s="36">
        <v>1939.6999999999998</v>
      </c>
      <c r="H189" s="36">
        <v>2042.1</v>
      </c>
      <c r="I189" s="36">
        <v>2062.75</v>
      </c>
      <c r="J189" s="36">
        <v>2093.3000000000002</v>
      </c>
      <c r="K189" s="31">
        <v>2032.2</v>
      </c>
      <c r="L189" s="31">
        <v>1981</v>
      </c>
      <c r="M189" s="31">
        <v>14.918290000000001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4517.7</v>
      </c>
      <c r="D190" s="36">
        <v>4493.8666666666659</v>
      </c>
      <c r="E190" s="36">
        <v>4455.1333333333314</v>
      </c>
      <c r="F190" s="36">
        <v>4392.5666666666657</v>
      </c>
      <c r="G190" s="36">
        <v>4353.8333333333312</v>
      </c>
      <c r="H190" s="36">
        <v>4556.4333333333316</v>
      </c>
      <c r="I190" s="36">
        <v>4595.166666666667</v>
      </c>
      <c r="J190" s="36">
        <v>4657.7333333333318</v>
      </c>
      <c r="K190" s="31">
        <v>4532.6000000000004</v>
      </c>
      <c r="L190" s="31">
        <v>4431.3</v>
      </c>
      <c r="M190" s="31">
        <v>27.422160000000002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1222.75</v>
      </c>
      <c r="D191" s="36">
        <v>1216.0166666666667</v>
      </c>
      <c r="E191" s="36">
        <v>1206.0833333333333</v>
      </c>
      <c r="F191" s="36">
        <v>1189.4166666666665</v>
      </c>
      <c r="G191" s="36">
        <v>1179.4833333333331</v>
      </c>
      <c r="H191" s="36">
        <v>1232.6833333333334</v>
      </c>
      <c r="I191" s="36">
        <v>1242.6166666666668</v>
      </c>
      <c r="J191" s="36">
        <v>1259.2833333333335</v>
      </c>
      <c r="K191" s="31">
        <v>1225.95</v>
      </c>
      <c r="L191" s="31">
        <v>1199.3499999999999</v>
      </c>
      <c r="M191" s="31">
        <v>26.354030000000002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7788.4</v>
      </c>
      <c r="D192" s="36">
        <v>7803.4666666666672</v>
      </c>
      <c r="E192" s="36">
        <v>7736.9333333333343</v>
      </c>
      <c r="F192" s="36">
        <v>7685.4666666666672</v>
      </c>
      <c r="G192" s="36">
        <v>7618.9333333333343</v>
      </c>
      <c r="H192" s="36">
        <v>7854.9333333333343</v>
      </c>
      <c r="I192" s="36">
        <v>7921.4666666666672</v>
      </c>
      <c r="J192" s="36">
        <v>7972.9333333333343</v>
      </c>
      <c r="K192" s="31">
        <v>7870</v>
      </c>
      <c r="L192" s="31">
        <v>7752</v>
      </c>
      <c r="M192" s="31">
        <v>1.5250999999999999</v>
      </c>
      <c r="N192" s="1"/>
      <c r="O192" s="1"/>
    </row>
    <row r="193" spans="1:15" ht="12.75" customHeight="1">
      <c r="A193" s="51">
        <v>188</v>
      </c>
      <c r="B193" s="53" t="s">
        <v>965</v>
      </c>
      <c r="C193" s="31" t="e">
        <v>#N/A</v>
      </c>
      <c r="D193" s="36" t="e">
        <v>#N/A</v>
      </c>
      <c r="E193" s="36" t="e">
        <v>#N/A</v>
      </c>
      <c r="F193" s="36" t="e">
        <v>#N/A</v>
      </c>
      <c r="G193" s="36" t="e">
        <v>#N/A</v>
      </c>
      <c r="H193" s="36" t="e">
        <v>#N/A</v>
      </c>
      <c r="I193" s="36" t="e">
        <v>#N/A</v>
      </c>
      <c r="J193" s="36" t="e">
        <v>#N/A</v>
      </c>
      <c r="K193" s="31" t="e">
        <v>#N/A</v>
      </c>
      <c r="L193" s="31" t="e">
        <v>#N/A</v>
      </c>
      <c r="M193" s="31" t="e">
        <v>#N/A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986.15</v>
      </c>
      <c r="D194" s="36">
        <v>977.38333333333333</v>
      </c>
      <c r="E194" s="36">
        <v>966.76666666666665</v>
      </c>
      <c r="F194" s="36">
        <v>947.38333333333333</v>
      </c>
      <c r="G194" s="36">
        <v>936.76666666666665</v>
      </c>
      <c r="H194" s="36">
        <v>996.76666666666665</v>
      </c>
      <c r="I194" s="36">
        <v>1007.3833333333332</v>
      </c>
      <c r="J194" s="36">
        <v>1026.7666666666667</v>
      </c>
      <c r="K194" s="31">
        <v>988</v>
      </c>
      <c r="L194" s="31">
        <v>958</v>
      </c>
      <c r="M194" s="31">
        <v>256.75835999999998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439.9</v>
      </c>
      <c r="D195" s="36">
        <v>439.8</v>
      </c>
      <c r="E195" s="36">
        <v>436.20000000000005</v>
      </c>
      <c r="F195" s="36">
        <v>432.50000000000006</v>
      </c>
      <c r="G195" s="36">
        <v>428.90000000000009</v>
      </c>
      <c r="H195" s="36">
        <v>443.5</v>
      </c>
      <c r="I195" s="36">
        <v>447.1</v>
      </c>
      <c r="J195" s="36">
        <v>450.79999999999995</v>
      </c>
      <c r="K195" s="31">
        <v>443.4</v>
      </c>
      <c r="L195" s="31">
        <v>436.1</v>
      </c>
      <c r="M195" s="31">
        <v>87.294409999999999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151.74</v>
      </c>
      <c r="D196" s="36">
        <v>150.97666666666666</v>
      </c>
      <c r="E196" s="36">
        <v>149.51333333333332</v>
      </c>
      <c r="F196" s="36">
        <v>147.28666666666666</v>
      </c>
      <c r="G196" s="36">
        <v>145.82333333333332</v>
      </c>
      <c r="H196" s="36">
        <v>153.20333333333332</v>
      </c>
      <c r="I196" s="36">
        <v>154.66666666666663</v>
      </c>
      <c r="J196" s="36">
        <v>156.89333333333332</v>
      </c>
      <c r="K196" s="31">
        <v>152.44</v>
      </c>
      <c r="L196" s="31">
        <v>148.75</v>
      </c>
      <c r="M196" s="31">
        <v>731.91476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1643.25</v>
      </c>
      <c r="D197" s="36">
        <v>1632.95</v>
      </c>
      <c r="E197" s="36">
        <v>1616.3000000000002</v>
      </c>
      <c r="F197" s="36">
        <v>1589.3500000000001</v>
      </c>
      <c r="G197" s="36">
        <v>1572.7000000000003</v>
      </c>
      <c r="H197" s="36">
        <v>1659.9</v>
      </c>
      <c r="I197" s="36">
        <v>1676.5500000000002</v>
      </c>
      <c r="J197" s="36">
        <v>1703.5</v>
      </c>
      <c r="K197" s="31">
        <v>1649.6</v>
      </c>
      <c r="L197" s="31">
        <v>1606</v>
      </c>
      <c r="M197" s="31">
        <v>23.564219999999999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841.15</v>
      </c>
      <c r="D198" s="36">
        <v>839.4</v>
      </c>
      <c r="E198" s="36">
        <v>834.3</v>
      </c>
      <c r="F198" s="36">
        <v>827.44999999999993</v>
      </c>
      <c r="G198" s="36">
        <v>822.34999999999991</v>
      </c>
      <c r="H198" s="36">
        <v>846.25</v>
      </c>
      <c r="I198" s="36">
        <v>851.35000000000014</v>
      </c>
      <c r="J198" s="36">
        <v>858.2</v>
      </c>
      <c r="K198" s="31">
        <v>844.5</v>
      </c>
      <c r="L198" s="31">
        <v>832.55</v>
      </c>
      <c r="M198" s="31">
        <v>6.4934399999999997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3764.25</v>
      </c>
      <c r="D199" s="36">
        <v>3749.7833333333333</v>
      </c>
      <c r="E199" s="36">
        <v>3725.5666666666666</v>
      </c>
      <c r="F199" s="36">
        <v>3686.8833333333332</v>
      </c>
      <c r="G199" s="36">
        <v>3662.6666666666665</v>
      </c>
      <c r="H199" s="36">
        <v>3788.4666666666667</v>
      </c>
      <c r="I199" s="36">
        <v>3812.6833333333329</v>
      </c>
      <c r="J199" s="36">
        <v>3851.3666666666668</v>
      </c>
      <c r="K199" s="31">
        <v>3774</v>
      </c>
      <c r="L199" s="31">
        <v>3711.1</v>
      </c>
      <c r="M199" s="31">
        <v>13.37327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3461.45</v>
      </c>
      <c r="D200" s="36">
        <v>3478.9166666666665</v>
      </c>
      <c r="E200" s="36">
        <v>3432.833333333333</v>
      </c>
      <c r="F200" s="36">
        <v>3404.2166666666667</v>
      </c>
      <c r="G200" s="36">
        <v>3358.1333333333332</v>
      </c>
      <c r="H200" s="36">
        <v>3507.5333333333328</v>
      </c>
      <c r="I200" s="36">
        <v>3553.6166666666659</v>
      </c>
      <c r="J200" s="36">
        <v>3582.2333333333327</v>
      </c>
      <c r="K200" s="31">
        <v>3525</v>
      </c>
      <c r="L200" s="31">
        <v>3450.3</v>
      </c>
      <c r="M200" s="31">
        <v>3.8892600000000002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1725.85</v>
      </c>
      <c r="D201" s="36">
        <v>1725</v>
      </c>
      <c r="E201" s="36">
        <v>1708</v>
      </c>
      <c r="F201" s="36">
        <v>1690.15</v>
      </c>
      <c r="G201" s="36">
        <v>1673.15</v>
      </c>
      <c r="H201" s="36">
        <v>1742.85</v>
      </c>
      <c r="I201" s="36">
        <v>1759.85</v>
      </c>
      <c r="J201" s="36">
        <v>1777.6999999999998</v>
      </c>
      <c r="K201" s="31">
        <v>1742</v>
      </c>
      <c r="L201" s="31">
        <v>1707.15</v>
      </c>
      <c r="M201" s="31">
        <v>4.5794600000000001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7210.5</v>
      </c>
      <c r="D202" s="36">
        <v>7220.7833333333328</v>
      </c>
      <c r="E202" s="36">
        <v>7132.5666666666657</v>
      </c>
      <c r="F202" s="36">
        <v>7054.6333333333332</v>
      </c>
      <c r="G202" s="36">
        <v>6966.4166666666661</v>
      </c>
      <c r="H202" s="36">
        <v>7298.7166666666653</v>
      </c>
      <c r="I202" s="36">
        <v>7386.9333333333325</v>
      </c>
      <c r="J202" s="36">
        <v>7464.866666666665</v>
      </c>
      <c r="K202" s="31">
        <v>7309</v>
      </c>
      <c r="L202" s="31">
        <v>7142.85</v>
      </c>
      <c r="M202" s="31">
        <v>5.7235699999999996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3945.05</v>
      </c>
      <c r="D203" s="36">
        <v>3942.7166666666667</v>
      </c>
      <c r="E203" s="36">
        <v>3918.4333333333334</v>
      </c>
      <c r="F203" s="36">
        <v>3891.8166666666666</v>
      </c>
      <c r="G203" s="36">
        <v>3867.5333333333333</v>
      </c>
      <c r="H203" s="36">
        <v>3969.3333333333335</v>
      </c>
      <c r="I203" s="36">
        <v>3993.6166666666672</v>
      </c>
      <c r="J203" s="36">
        <v>4020.2333333333336</v>
      </c>
      <c r="K203" s="31">
        <v>3967</v>
      </c>
      <c r="L203" s="31">
        <v>3916.1</v>
      </c>
      <c r="M203" s="31">
        <v>3.99505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614.85</v>
      </c>
      <c r="D204" s="36">
        <v>613.33333333333337</v>
      </c>
      <c r="E204" s="36">
        <v>610.2166666666667</v>
      </c>
      <c r="F204" s="36">
        <v>605.58333333333337</v>
      </c>
      <c r="G204" s="36">
        <v>602.4666666666667</v>
      </c>
      <c r="H204" s="36">
        <v>617.9666666666667</v>
      </c>
      <c r="I204" s="36">
        <v>621.08333333333326</v>
      </c>
      <c r="J204" s="36">
        <v>625.7166666666667</v>
      </c>
      <c r="K204" s="31">
        <v>616.45000000000005</v>
      </c>
      <c r="L204" s="31">
        <v>608.70000000000005</v>
      </c>
      <c r="M204" s="31">
        <v>17.073910000000001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11710.25</v>
      </c>
      <c r="D205" s="36">
        <v>11629.166666666666</v>
      </c>
      <c r="E205" s="36">
        <v>11523.333333333332</v>
      </c>
      <c r="F205" s="36">
        <v>11336.416666666666</v>
      </c>
      <c r="G205" s="36">
        <v>11230.583333333332</v>
      </c>
      <c r="H205" s="36">
        <v>11816.083333333332</v>
      </c>
      <c r="I205" s="36">
        <v>11921.916666666664</v>
      </c>
      <c r="J205" s="36">
        <v>12108.833333333332</v>
      </c>
      <c r="K205" s="31">
        <v>11735</v>
      </c>
      <c r="L205" s="31">
        <v>11442.25</v>
      </c>
      <c r="M205" s="31">
        <v>4.5593399999999997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118.21</v>
      </c>
      <c r="D206" s="36">
        <v>119.13666666666667</v>
      </c>
      <c r="E206" s="36">
        <v>116.87333333333333</v>
      </c>
      <c r="F206" s="36">
        <v>115.53666666666666</v>
      </c>
      <c r="G206" s="36">
        <v>113.27333333333333</v>
      </c>
      <c r="H206" s="36">
        <v>120.47333333333334</v>
      </c>
      <c r="I206" s="36">
        <v>122.73666666666669</v>
      </c>
      <c r="J206" s="36">
        <v>124.07333333333335</v>
      </c>
      <c r="K206" s="31">
        <v>121.4</v>
      </c>
      <c r="L206" s="31">
        <v>117.8</v>
      </c>
      <c r="M206" s="31">
        <v>75.104550000000003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2083.1</v>
      </c>
      <c r="D207" s="36">
        <v>2080.6833333333334</v>
      </c>
      <c r="E207" s="36">
        <v>2066.4666666666667</v>
      </c>
      <c r="F207" s="36">
        <v>2049.8333333333335</v>
      </c>
      <c r="G207" s="36">
        <v>2035.6166666666668</v>
      </c>
      <c r="H207" s="36">
        <v>2097.3166666666666</v>
      </c>
      <c r="I207" s="36">
        <v>2111.5333333333338</v>
      </c>
      <c r="J207" s="36">
        <v>2128.1666666666665</v>
      </c>
      <c r="K207" s="31">
        <v>2094.9</v>
      </c>
      <c r="L207" s="31">
        <v>2064.0500000000002</v>
      </c>
      <c r="M207" s="31">
        <v>1.0242599999999999</v>
      </c>
      <c r="N207" s="1"/>
      <c r="O207" s="1"/>
    </row>
    <row r="208" spans="1:15" ht="12.75" customHeight="1">
      <c r="A208" s="51">
        <v>203</v>
      </c>
      <c r="B208" s="53" t="s">
        <v>874</v>
      </c>
      <c r="C208" s="31">
        <v>1529.2</v>
      </c>
      <c r="D208" s="36">
        <v>1528.6166666666668</v>
      </c>
      <c r="E208" s="36">
        <v>1520.2833333333335</v>
      </c>
      <c r="F208" s="36">
        <v>1511.3666666666668</v>
      </c>
      <c r="G208" s="36">
        <v>1503.0333333333335</v>
      </c>
      <c r="H208" s="36">
        <v>1537.5333333333335</v>
      </c>
      <c r="I208" s="36">
        <v>1545.8666666666666</v>
      </c>
      <c r="J208" s="36">
        <v>1554.7833333333335</v>
      </c>
      <c r="K208" s="31">
        <v>1536.95</v>
      </c>
      <c r="L208" s="31">
        <v>1519.7</v>
      </c>
      <c r="M208" s="31">
        <v>4.7527699999999999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645.6</v>
      </c>
      <c r="D209" s="36">
        <v>648.61666666666667</v>
      </c>
      <c r="E209" s="36">
        <v>632.23333333333335</v>
      </c>
      <c r="F209" s="36">
        <v>618.86666666666667</v>
      </c>
      <c r="G209" s="36">
        <v>602.48333333333335</v>
      </c>
      <c r="H209" s="36">
        <v>661.98333333333335</v>
      </c>
      <c r="I209" s="36">
        <v>678.36666666666679</v>
      </c>
      <c r="J209" s="36">
        <v>691.73333333333335</v>
      </c>
      <c r="K209" s="31">
        <v>665</v>
      </c>
      <c r="L209" s="31">
        <v>635.25</v>
      </c>
      <c r="M209" s="31">
        <v>72.547150000000002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441.7</v>
      </c>
      <c r="D210" s="36">
        <v>438.01666666666665</v>
      </c>
      <c r="E210" s="36">
        <v>432.48333333333329</v>
      </c>
      <c r="F210" s="36">
        <v>423.26666666666665</v>
      </c>
      <c r="G210" s="36">
        <v>417.73333333333329</v>
      </c>
      <c r="H210" s="36">
        <v>447.23333333333329</v>
      </c>
      <c r="I210" s="36">
        <v>452.76666666666659</v>
      </c>
      <c r="J210" s="36">
        <v>461.98333333333329</v>
      </c>
      <c r="K210" s="31">
        <v>443.55</v>
      </c>
      <c r="L210" s="31">
        <v>428.8</v>
      </c>
      <c r="M210" s="31">
        <v>130.25897000000001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13.52</v>
      </c>
      <c r="D211" s="36">
        <v>13.333333333333334</v>
      </c>
      <c r="E211" s="36">
        <v>13.016666666666667</v>
      </c>
      <c r="F211" s="36">
        <v>12.513333333333334</v>
      </c>
      <c r="G211" s="36">
        <v>12.196666666666667</v>
      </c>
      <c r="H211" s="36">
        <v>13.836666666666668</v>
      </c>
      <c r="I211" s="36">
        <v>14.153333333333334</v>
      </c>
      <c r="J211" s="36">
        <v>14.656666666666668</v>
      </c>
      <c r="K211" s="31">
        <v>13.65</v>
      </c>
      <c r="L211" s="31">
        <v>12.83</v>
      </c>
      <c r="M211" s="31">
        <v>4083.1440899999998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1852.95</v>
      </c>
      <c r="D212" s="36">
        <v>1848.5166666666667</v>
      </c>
      <c r="E212" s="36">
        <v>1840.1833333333334</v>
      </c>
      <c r="F212" s="36">
        <v>1827.4166666666667</v>
      </c>
      <c r="G212" s="36">
        <v>1819.0833333333335</v>
      </c>
      <c r="H212" s="36">
        <v>1861.2833333333333</v>
      </c>
      <c r="I212" s="36">
        <v>1869.6166666666668</v>
      </c>
      <c r="J212" s="36">
        <v>1882.3833333333332</v>
      </c>
      <c r="K212" s="31">
        <v>1856.85</v>
      </c>
      <c r="L212" s="31">
        <v>1835.75</v>
      </c>
      <c r="M212" s="31">
        <v>8.2912300000000005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530.04999999999995</v>
      </c>
      <c r="D213" s="36">
        <v>526.6</v>
      </c>
      <c r="E213" s="36">
        <v>521.20000000000005</v>
      </c>
      <c r="F213" s="36">
        <v>512.35</v>
      </c>
      <c r="G213" s="36">
        <v>506.95000000000005</v>
      </c>
      <c r="H213" s="36">
        <v>535.45000000000005</v>
      </c>
      <c r="I213" s="36">
        <v>540.84999999999991</v>
      </c>
      <c r="J213" s="36">
        <v>549.70000000000005</v>
      </c>
      <c r="K213" s="31">
        <v>532</v>
      </c>
      <c r="L213" s="31">
        <v>517.75</v>
      </c>
      <c r="M213" s="31">
        <v>78.897369999999995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23.43</v>
      </c>
      <c r="D214" s="36">
        <v>23.61</v>
      </c>
      <c r="E214" s="36">
        <v>23.2</v>
      </c>
      <c r="F214" s="36">
        <v>22.97</v>
      </c>
      <c r="G214" s="36">
        <v>22.56</v>
      </c>
      <c r="H214" s="36">
        <v>23.84</v>
      </c>
      <c r="I214" s="36">
        <v>24.249999999999996</v>
      </c>
      <c r="J214" s="36">
        <v>24.48</v>
      </c>
      <c r="K214" s="31">
        <v>24.02</v>
      </c>
      <c r="L214" s="31">
        <v>23.38</v>
      </c>
      <c r="M214" s="31">
        <v>956.19835999999998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134.72999999999999</v>
      </c>
      <c r="D215" s="36">
        <v>135.10999999999999</v>
      </c>
      <c r="E215" s="36">
        <v>133.64999999999998</v>
      </c>
      <c r="F215" s="36">
        <v>132.57</v>
      </c>
      <c r="G215" s="36">
        <v>131.10999999999999</v>
      </c>
      <c r="H215" s="36">
        <v>136.18999999999997</v>
      </c>
      <c r="I215" s="36">
        <v>137.64999999999995</v>
      </c>
      <c r="J215" s="36">
        <v>138.72999999999996</v>
      </c>
      <c r="K215" s="31">
        <v>136.57</v>
      </c>
      <c r="L215" s="31">
        <v>134.03</v>
      </c>
      <c r="M215" s="31">
        <v>98.611350000000002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283.89999999999998</v>
      </c>
      <c r="D216" s="36">
        <v>281.40000000000003</v>
      </c>
      <c r="E216" s="36">
        <v>276.80000000000007</v>
      </c>
      <c r="F216" s="36">
        <v>269.70000000000005</v>
      </c>
      <c r="G216" s="36">
        <v>265.10000000000008</v>
      </c>
      <c r="H216" s="36">
        <v>288.50000000000006</v>
      </c>
      <c r="I216" s="36">
        <v>293.10000000000008</v>
      </c>
      <c r="J216" s="36">
        <v>300.20000000000005</v>
      </c>
      <c r="K216" s="31">
        <v>286</v>
      </c>
      <c r="L216" s="31">
        <v>274.3</v>
      </c>
      <c r="M216" s="31">
        <v>1016.91858</v>
      </c>
      <c r="N216" s="1"/>
      <c r="O216" s="1"/>
    </row>
    <row r="217" spans="1:15" ht="12.75" customHeight="1">
      <c r="A217" s="54"/>
      <c r="B217" s="191" t="s">
        <v>236</v>
      </c>
      <c r="C217" s="271">
        <v>1120.0999999999999</v>
      </c>
      <c r="D217" s="271">
        <v>1123.5833333333333</v>
      </c>
      <c r="E217" s="271">
        <v>1112.0666666666666</v>
      </c>
      <c r="F217" s="271">
        <v>1104.0333333333333</v>
      </c>
      <c r="G217" s="271">
        <v>1092.5166666666667</v>
      </c>
      <c r="H217" s="271">
        <v>1131.6166666666666</v>
      </c>
      <c r="I217" s="271">
        <v>1143.1333333333334</v>
      </c>
      <c r="J217" s="271">
        <v>1151.1666666666665</v>
      </c>
      <c r="K217" s="271">
        <v>1135.0999999999999</v>
      </c>
      <c r="L217" s="272">
        <v>1115.55</v>
      </c>
      <c r="M217" s="191">
        <v>13.495290000000001</v>
      </c>
      <c r="N217" s="191"/>
      <c r="O217" s="191"/>
    </row>
    <row r="218" spans="1:15" ht="12.75" customHeight="1">
      <c r="A218" s="54"/>
      <c r="N218" s="1"/>
      <c r="O218" s="1"/>
    </row>
    <row r="219" spans="1:15" ht="12.75" customHeight="1">
      <c r="A219" s="57" t="s">
        <v>301</v>
      </c>
      <c r="N219" s="1"/>
      <c r="O219" s="1"/>
    </row>
    <row r="220" spans="1:15" ht="12.75" customHeight="1">
      <c r="A220" s="58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59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60" t="s">
        <v>303</v>
      </c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44" t="s">
        <v>237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62"/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1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63" t="s">
        <v>242</v>
      </c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4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56"/>
      <c r="M242" s="1"/>
      <c r="N242" s="1"/>
      <c r="O242" s="1"/>
    </row>
    <row r="243" spans="1:15" ht="12.75" customHeight="1">
      <c r="A243" s="1"/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61"/>
      <c r="D331" s="61"/>
      <c r="E331" s="55"/>
      <c r="F331" s="55"/>
      <c r="G331" s="55"/>
      <c r="H331" s="61"/>
      <c r="I331" s="61"/>
      <c r="J331" s="61"/>
      <c r="K331" s="61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81"/>
      <c r="B1" s="38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45548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5" t="s">
        <v>16</v>
      </c>
      <c r="B9" s="377" t="s">
        <v>18</v>
      </c>
      <c r="C9" s="380" t="s">
        <v>20</v>
      </c>
      <c r="D9" s="380" t="s">
        <v>21</v>
      </c>
      <c r="E9" s="372" t="s">
        <v>22</v>
      </c>
      <c r="F9" s="373"/>
      <c r="G9" s="374"/>
      <c r="H9" s="372" t="s">
        <v>23</v>
      </c>
      <c r="I9" s="373"/>
      <c r="J9" s="374"/>
      <c r="K9" s="26"/>
      <c r="L9" s="27"/>
      <c r="M9" s="48"/>
      <c r="N9" s="1"/>
      <c r="O9" s="1"/>
    </row>
    <row r="10" spans="1:15" ht="42.75" customHeight="1">
      <c r="A10" s="376"/>
      <c r="B10" s="379"/>
      <c r="C10" s="379"/>
      <c r="D10" s="3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1108.1500000000001</v>
      </c>
      <c r="D11" s="36">
        <v>1100.0833333333333</v>
      </c>
      <c r="E11" s="36">
        <v>1088.1666666666665</v>
      </c>
      <c r="F11" s="36">
        <v>1068.1833333333332</v>
      </c>
      <c r="G11" s="36">
        <v>1056.2666666666664</v>
      </c>
      <c r="H11" s="36">
        <v>1120.0666666666666</v>
      </c>
      <c r="I11" s="36">
        <v>1131.9833333333331</v>
      </c>
      <c r="J11" s="36">
        <v>1151.9666666666667</v>
      </c>
      <c r="K11" s="31">
        <v>1112</v>
      </c>
      <c r="L11" s="31">
        <v>1080.0999999999999</v>
      </c>
      <c r="M11" s="31">
        <v>3.9604599999999999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35113.949999999997</v>
      </c>
      <c r="D12" s="36">
        <v>35171.683333333327</v>
      </c>
      <c r="E12" s="36">
        <v>34843.366666666654</v>
      </c>
      <c r="F12" s="36">
        <v>34572.783333333326</v>
      </c>
      <c r="G12" s="36">
        <v>34244.466666666653</v>
      </c>
      <c r="H12" s="36">
        <v>35442.266666666656</v>
      </c>
      <c r="I12" s="36">
        <v>35770.583333333321</v>
      </c>
      <c r="J12" s="36">
        <v>36041.166666666657</v>
      </c>
      <c r="K12" s="31">
        <v>35500</v>
      </c>
      <c r="L12" s="31">
        <v>34901.1</v>
      </c>
      <c r="M12" s="31">
        <v>1.9220000000000001E-2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7720.2</v>
      </c>
      <c r="D13" s="36">
        <v>7697.083333333333</v>
      </c>
      <c r="E13" s="36">
        <v>7638.1666666666661</v>
      </c>
      <c r="F13" s="36">
        <v>7556.1333333333332</v>
      </c>
      <c r="G13" s="36">
        <v>7497.2166666666662</v>
      </c>
      <c r="H13" s="36">
        <v>7779.1166666666659</v>
      </c>
      <c r="I13" s="36">
        <v>7838.0333333333319</v>
      </c>
      <c r="J13" s="36">
        <v>7920.0666666666657</v>
      </c>
      <c r="K13" s="31">
        <v>7756</v>
      </c>
      <c r="L13" s="31">
        <v>7615.05</v>
      </c>
      <c r="M13" s="31">
        <v>2.67442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2467.4</v>
      </c>
      <c r="D14" s="36">
        <v>2455.2666666666664</v>
      </c>
      <c r="E14" s="36">
        <v>2435.5333333333328</v>
      </c>
      <c r="F14" s="36">
        <v>2403.6666666666665</v>
      </c>
      <c r="G14" s="36">
        <v>2383.9333333333329</v>
      </c>
      <c r="H14" s="36">
        <v>2487.1333333333328</v>
      </c>
      <c r="I14" s="36">
        <v>2506.8666666666663</v>
      </c>
      <c r="J14" s="36">
        <v>2538.7333333333327</v>
      </c>
      <c r="K14" s="31">
        <v>2475</v>
      </c>
      <c r="L14" s="31">
        <v>2423.4</v>
      </c>
      <c r="M14" s="31">
        <v>2.70892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4320.3999999999996</v>
      </c>
      <c r="D15" s="36">
        <v>4321.9000000000005</v>
      </c>
      <c r="E15" s="36">
        <v>4280.8000000000011</v>
      </c>
      <c r="F15" s="36">
        <v>4241.2000000000007</v>
      </c>
      <c r="G15" s="36">
        <v>4200.1000000000013</v>
      </c>
      <c r="H15" s="36">
        <v>4361.5000000000009</v>
      </c>
      <c r="I15" s="36">
        <v>4402.6000000000013</v>
      </c>
      <c r="J15" s="36">
        <v>4442.2000000000007</v>
      </c>
      <c r="K15" s="31">
        <v>4363</v>
      </c>
      <c r="L15" s="31">
        <v>4282.3</v>
      </c>
      <c r="M15" s="31">
        <v>2.4199299999999999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1422.4</v>
      </c>
      <c r="D16" s="36">
        <v>1425.1000000000001</v>
      </c>
      <c r="E16" s="36">
        <v>1408.4500000000003</v>
      </c>
      <c r="F16" s="36">
        <v>1394.5000000000002</v>
      </c>
      <c r="G16" s="36">
        <v>1377.8500000000004</v>
      </c>
      <c r="H16" s="36">
        <v>1439.0500000000002</v>
      </c>
      <c r="I16" s="36">
        <v>1455.7000000000003</v>
      </c>
      <c r="J16" s="36">
        <v>1469.65</v>
      </c>
      <c r="K16" s="31">
        <v>1441.75</v>
      </c>
      <c r="L16" s="31">
        <v>1411.15</v>
      </c>
      <c r="M16" s="31">
        <v>2.5829800000000001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720.5</v>
      </c>
      <c r="D17" s="36">
        <v>722.04999999999984</v>
      </c>
      <c r="E17" s="36">
        <v>716.24999999999966</v>
      </c>
      <c r="F17" s="36">
        <v>711.99999999999977</v>
      </c>
      <c r="G17" s="36">
        <v>706.19999999999959</v>
      </c>
      <c r="H17" s="36">
        <v>726.29999999999973</v>
      </c>
      <c r="I17" s="36">
        <v>732.09999999999991</v>
      </c>
      <c r="J17" s="36">
        <v>736.3499999999998</v>
      </c>
      <c r="K17" s="31">
        <v>727.85</v>
      </c>
      <c r="L17" s="31">
        <v>717.8</v>
      </c>
      <c r="M17" s="31">
        <v>9.6918000000000006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568.04999999999995</v>
      </c>
      <c r="D18" s="36">
        <v>570.13333333333333</v>
      </c>
      <c r="E18" s="36">
        <v>563.91666666666663</v>
      </c>
      <c r="F18" s="36">
        <v>559.7833333333333</v>
      </c>
      <c r="G18" s="36">
        <v>553.56666666666661</v>
      </c>
      <c r="H18" s="36">
        <v>574.26666666666665</v>
      </c>
      <c r="I18" s="36">
        <v>580.48333333333335</v>
      </c>
      <c r="J18" s="36">
        <v>584.61666666666667</v>
      </c>
      <c r="K18" s="31">
        <v>576.35</v>
      </c>
      <c r="L18" s="31">
        <v>566</v>
      </c>
      <c r="M18" s="31">
        <v>20.762820000000001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1799</v>
      </c>
      <c r="D19" s="36">
        <v>1795</v>
      </c>
      <c r="E19" s="36">
        <v>1779</v>
      </c>
      <c r="F19" s="36">
        <v>1759</v>
      </c>
      <c r="G19" s="36">
        <v>1743</v>
      </c>
      <c r="H19" s="36">
        <v>1815</v>
      </c>
      <c r="I19" s="36">
        <v>1831</v>
      </c>
      <c r="J19" s="36">
        <v>1851</v>
      </c>
      <c r="K19" s="31">
        <v>1811</v>
      </c>
      <c r="L19" s="31">
        <v>1775</v>
      </c>
      <c r="M19" s="31">
        <v>1.4578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29690.65</v>
      </c>
      <c r="D20" s="36">
        <v>29652.683333333334</v>
      </c>
      <c r="E20" s="36">
        <v>29427.51666666667</v>
      </c>
      <c r="F20" s="36">
        <v>29164.383333333335</v>
      </c>
      <c r="G20" s="36">
        <v>28939.216666666671</v>
      </c>
      <c r="H20" s="36">
        <v>29915.816666666669</v>
      </c>
      <c r="I20" s="36">
        <v>30140.983333333334</v>
      </c>
      <c r="J20" s="36">
        <v>30404.116666666669</v>
      </c>
      <c r="K20" s="31">
        <v>29877.85</v>
      </c>
      <c r="L20" s="31">
        <v>29389.55</v>
      </c>
      <c r="M20" s="31">
        <v>0.13721</v>
      </c>
      <c r="N20" s="1"/>
      <c r="O20" s="1"/>
    </row>
    <row r="21" spans="1:15" ht="12" customHeight="1">
      <c r="A21" s="33">
        <v>11</v>
      </c>
      <c r="B21" s="53" t="s">
        <v>777</v>
      </c>
      <c r="C21" s="31">
        <v>1248.25</v>
      </c>
      <c r="D21" s="36">
        <v>1253.75</v>
      </c>
      <c r="E21" s="36">
        <v>1239.5</v>
      </c>
      <c r="F21" s="36">
        <v>1230.75</v>
      </c>
      <c r="G21" s="36">
        <v>1216.5</v>
      </c>
      <c r="H21" s="36">
        <v>1262.5</v>
      </c>
      <c r="I21" s="36">
        <v>1276.75</v>
      </c>
      <c r="J21" s="36">
        <v>1285.5</v>
      </c>
      <c r="K21" s="31">
        <v>1268</v>
      </c>
      <c r="L21" s="31">
        <v>1245</v>
      </c>
      <c r="M21" s="31">
        <v>1.15737</v>
      </c>
      <c r="N21" s="1"/>
      <c r="O21" s="1"/>
    </row>
    <row r="22" spans="1:15" ht="12" customHeight="1">
      <c r="A22" s="33">
        <v>12</v>
      </c>
      <c r="B22" s="53" t="s">
        <v>816</v>
      </c>
      <c r="C22" s="31">
        <v>1008.2</v>
      </c>
      <c r="D22" s="36">
        <v>1003.4</v>
      </c>
      <c r="E22" s="36">
        <v>994.8</v>
      </c>
      <c r="F22" s="36">
        <v>981.4</v>
      </c>
      <c r="G22" s="36">
        <v>972.8</v>
      </c>
      <c r="H22" s="36">
        <v>1016.8</v>
      </c>
      <c r="I22" s="36">
        <v>1025.4000000000001</v>
      </c>
      <c r="J22" s="36">
        <v>1038.8</v>
      </c>
      <c r="K22" s="31">
        <v>1012</v>
      </c>
      <c r="L22" s="31">
        <v>990</v>
      </c>
      <c r="M22" s="31">
        <v>6.92258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2991</v>
      </c>
      <c r="D23" s="36">
        <v>2969.3833333333332</v>
      </c>
      <c r="E23" s="36">
        <v>2938.7666666666664</v>
      </c>
      <c r="F23" s="36">
        <v>2886.5333333333333</v>
      </c>
      <c r="G23" s="36">
        <v>2855.9166666666665</v>
      </c>
      <c r="H23" s="36">
        <v>3021.6166666666663</v>
      </c>
      <c r="I23" s="36">
        <v>3052.2333333333331</v>
      </c>
      <c r="J23" s="36">
        <v>3104.4666666666662</v>
      </c>
      <c r="K23" s="31">
        <v>3000</v>
      </c>
      <c r="L23" s="31">
        <v>2917.15</v>
      </c>
      <c r="M23" s="31">
        <v>13.141730000000001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1811.9</v>
      </c>
      <c r="D24" s="36">
        <v>1817.3666666666668</v>
      </c>
      <c r="E24" s="36">
        <v>1799.8333333333335</v>
      </c>
      <c r="F24" s="36">
        <v>1787.7666666666667</v>
      </c>
      <c r="G24" s="36">
        <v>1770.2333333333333</v>
      </c>
      <c r="H24" s="36">
        <v>1829.4333333333336</v>
      </c>
      <c r="I24" s="36">
        <v>1846.9666666666669</v>
      </c>
      <c r="J24" s="36">
        <v>1859.0333333333338</v>
      </c>
      <c r="K24" s="31">
        <v>1834.9</v>
      </c>
      <c r="L24" s="31">
        <v>1805.3</v>
      </c>
      <c r="M24" s="31">
        <v>4.5605000000000002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1472.6</v>
      </c>
      <c r="D25" s="36">
        <v>1462.6000000000001</v>
      </c>
      <c r="E25" s="36">
        <v>1450.2000000000003</v>
      </c>
      <c r="F25" s="36">
        <v>1427.8000000000002</v>
      </c>
      <c r="G25" s="36">
        <v>1415.4000000000003</v>
      </c>
      <c r="H25" s="36">
        <v>1485.0000000000002</v>
      </c>
      <c r="I25" s="36">
        <v>1497.4000000000003</v>
      </c>
      <c r="J25" s="36">
        <v>1519.8000000000002</v>
      </c>
      <c r="K25" s="31">
        <v>1475</v>
      </c>
      <c r="L25" s="31">
        <v>1440.2</v>
      </c>
      <c r="M25" s="31">
        <v>40.036740000000002</v>
      </c>
      <c r="N25" s="1"/>
      <c r="O25" s="1"/>
    </row>
    <row r="26" spans="1:15" ht="12.75" customHeight="1">
      <c r="A26" s="33">
        <v>16</v>
      </c>
      <c r="B26" s="53" t="s">
        <v>784</v>
      </c>
      <c r="C26" s="31">
        <v>651.1</v>
      </c>
      <c r="D26" s="36">
        <v>643.0333333333333</v>
      </c>
      <c r="E26" s="36">
        <v>631.06666666666661</v>
      </c>
      <c r="F26" s="36">
        <v>611.0333333333333</v>
      </c>
      <c r="G26" s="36">
        <v>599.06666666666661</v>
      </c>
      <c r="H26" s="36">
        <v>663.06666666666661</v>
      </c>
      <c r="I26" s="36">
        <v>675.0333333333333</v>
      </c>
      <c r="J26" s="36">
        <v>695.06666666666661</v>
      </c>
      <c r="K26" s="31">
        <v>655</v>
      </c>
      <c r="L26" s="31">
        <v>623</v>
      </c>
      <c r="M26" s="31">
        <v>55.080370000000002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805.8</v>
      </c>
      <c r="D27" s="36">
        <v>805.9</v>
      </c>
      <c r="E27" s="36">
        <v>797.9</v>
      </c>
      <c r="F27" s="36">
        <v>790</v>
      </c>
      <c r="G27" s="36">
        <v>782</v>
      </c>
      <c r="H27" s="36">
        <v>813.8</v>
      </c>
      <c r="I27" s="36">
        <v>821.8</v>
      </c>
      <c r="J27" s="36">
        <v>829.69999999999993</v>
      </c>
      <c r="K27" s="31">
        <v>813.9</v>
      </c>
      <c r="L27" s="31">
        <v>798</v>
      </c>
      <c r="M27" s="31">
        <v>5.31081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362.05</v>
      </c>
      <c r="D28" s="36">
        <v>360.81666666666666</v>
      </c>
      <c r="E28" s="36">
        <v>358.23333333333335</v>
      </c>
      <c r="F28" s="36">
        <v>354.41666666666669</v>
      </c>
      <c r="G28" s="36">
        <v>351.83333333333337</v>
      </c>
      <c r="H28" s="36">
        <v>364.63333333333333</v>
      </c>
      <c r="I28" s="36">
        <v>367.2166666666667</v>
      </c>
      <c r="J28" s="36">
        <v>371.0333333333333</v>
      </c>
      <c r="K28" s="31">
        <v>363.4</v>
      </c>
      <c r="L28" s="31">
        <v>357</v>
      </c>
      <c r="M28" s="31">
        <v>15.299239999999999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220.49</v>
      </c>
      <c r="D29" s="36">
        <v>218.98666666666668</v>
      </c>
      <c r="E29" s="36">
        <v>216.33333333333337</v>
      </c>
      <c r="F29" s="36">
        <v>212.1766666666667</v>
      </c>
      <c r="G29" s="36">
        <v>209.5233333333334</v>
      </c>
      <c r="H29" s="36">
        <v>223.14333333333335</v>
      </c>
      <c r="I29" s="36">
        <v>225.79666666666665</v>
      </c>
      <c r="J29" s="36">
        <v>229.95333333333332</v>
      </c>
      <c r="K29" s="31">
        <v>221.64</v>
      </c>
      <c r="L29" s="31">
        <v>214.83</v>
      </c>
      <c r="M29" s="31">
        <v>35.693089999999998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326.39999999999998</v>
      </c>
      <c r="D30" s="36">
        <v>323.14999999999998</v>
      </c>
      <c r="E30" s="36">
        <v>318.89999999999998</v>
      </c>
      <c r="F30" s="36">
        <v>311.39999999999998</v>
      </c>
      <c r="G30" s="36">
        <v>307.14999999999998</v>
      </c>
      <c r="H30" s="36">
        <v>330.65</v>
      </c>
      <c r="I30" s="36">
        <v>334.9</v>
      </c>
      <c r="J30" s="36">
        <v>342.4</v>
      </c>
      <c r="K30" s="31">
        <v>327.39999999999998</v>
      </c>
      <c r="L30" s="31">
        <v>315.64999999999998</v>
      </c>
      <c r="M30" s="31">
        <v>79.886110000000002</v>
      </c>
      <c r="N30" s="1"/>
      <c r="O30" s="1"/>
    </row>
    <row r="31" spans="1:15" ht="12.75" customHeight="1">
      <c r="A31" s="33">
        <v>21</v>
      </c>
      <c r="B31" s="53" t="s">
        <v>875</v>
      </c>
      <c r="C31" s="31">
        <v>837.05</v>
      </c>
      <c r="D31" s="36">
        <v>839.43333333333339</v>
      </c>
      <c r="E31" s="36">
        <v>823.61666666666679</v>
      </c>
      <c r="F31" s="36">
        <v>810.18333333333339</v>
      </c>
      <c r="G31" s="36">
        <v>794.36666666666679</v>
      </c>
      <c r="H31" s="36">
        <v>852.86666666666679</v>
      </c>
      <c r="I31" s="36">
        <v>868.68333333333339</v>
      </c>
      <c r="J31" s="36">
        <v>882.11666666666679</v>
      </c>
      <c r="K31" s="31">
        <v>855.25</v>
      </c>
      <c r="L31" s="31">
        <v>826</v>
      </c>
      <c r="M31" s="31">
        <v>1.80623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1008.05</v>
      </c>
      <c r="D32" s="36">
        <v>1005.6666666666666</v>
      </c>
      <c r="E32" s="36">
        <v>992.93333333333328</v>
      </c>
      <c r="F32" s="36">
        <v>977.81666666666661</v>
      </c>
      <c r="G32" s="36">
        <v>965.08333333333326</v>
      </c>
      <c r="H32" s="36">
        <v>1020.7833333333333</v>
      </c>
      <c r="I32" s="36">
        <v>1033.5166666666667</v>
      </c>
      <c r="J32" s="36">
        <v>1048.6333333333332</v>
      </c>
      <c r="K32" s="31">
        <v>1018.4</v>
      </c>
      <c r="L32" s="31">
        <v>990.55</v>
      </c>
      <c r="M32" s="31">
        <v>1.93394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1559</v>
      </c>
      <c r="D33" s="36">
        <v>1561.0333333333335</v>
      </c>
      <c r="E33" s="36">
        <v>1543.0666666666671</v>
      </c>
      <c r="F33" s="36">
        <v>1527.1333333333334</v>
      </c>
      <c r="G33" s="36">
        <v>1509.166666666667</v>
      </c>
      <c r="H33" s="36">
        <v>1576.9666666666672</v>
      </c>
      <c r="I33" s="36">
        <v>1594.9333333333338</v>
      </c>
      <c r="J33" s="36">
        <v>1610.8666666666672</v>
      </c>
      <c r="K33" s="31">
        <v>1579</v>
      </c>
      <c r="L33" s="31">
        <v>1545.1</v>
      </c>
      <c r="M33" s="31">
        <v>1.19713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3391.2</v>
      </c>
      <c r="D34" s="36">
        <v>3418.9500000000003</v>
      </c>
      <c r="E34" s="36">
        <v>3352.9000000000005</v>
      </c>
      <c r="F34" s="36">
        <v>3314.6000000000004</v>
      </c>
      <c r="G34" s="36">
        <v>3248.5500000000006</v>
      </c>
      <c r="H34" s="36">
        <v>3457.2500000000005</v>
      </c>
      <c r="I34" s="36">
        <v>3523.3000000000006</v>
      </c>
      <c r="J34" s="36">
        <v>3561.6000000000004</v>
      </c>
      <c r="K34" s="31">
        <v>3485</v>
      </c>
      <c r="L34" s="31">
        <v>3380.65</v>
      </c>
      <c r="M34" s="31">
        <v>1.3869400000000001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1216.8499999999999</v>
      </c>
      <c r="D35" s="36">
        <v>1235.3166666666666</v>
      </c>
      <c r="E35" s="36">
        <v>1192.6333333333332</v>
      </c>
      <c r="F35" s="36">
        <v>1168.4166666666665</v>
      </c>
      <c r="G35" s="36">
        <v>1125.7333333333331</v>
      </c>
      <c r="H35" s="36">
        <v>1259.5333333333333</v>
      </c>
      <c r="I35" s="36">
        <v>1302.2166666666667</v>
      </c>
      <c r="J35" s="36">
        <v>1326.4333333333334</v>
      </c>
      <c r="K35" s="31">
        <v>1278</v>
      </c>
      <c r="L35" s="31">
        <v>1211.0999999999999</v>
      </c>
      <c r="M35" s="31">
        <v>3.9519000000000002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6347.85</v>
      </c>
      <c r="D36" s="36">
        <v>6352.7333333333336</v>
      </c>
      <c r="E36" s="36">
        <v>6276.5666666666675</v>
      </c>
      <c r="F36" s="36">
        <v>6205.2833333333338</v>
      </c>
      <c r="G36" s="36">
        <v>6129.1166666666677</v>
      </c>
      <c r="H36" s="36">
        <v>6424.0166666666673</v>
      </c>
      <c r="I36" s="36">
        <v>6500.1833333333334</v>
      </c>
      <c r="J36" s="36">
        <v>6571.4666666666672</v>
      </c>
      <c r="K36" s="31">
        <v>6428.9</v>
      </c>
      <c r="L36" s="31">
        <v>6281.45</v>
      </c>
      <c r="M36" s="31">
        <v>2.9289399999999999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2257.85</v>
      </c>
      <c r="D37" s="36">
        <v>2259.75</v>
      </c>
      <c r="E37" s="36">
        <v>2231.5</v>
      </c>
      <c r="F37" s="36">
        <v>2205.15</v>
      </c>
      <c r="G37" s="36">
        <v>2176.9</v>
      </c>
      <c r="H37" s="36">
        <v>2286.1</v>
      </c>
      <c r="I37" s="36">
        <v>2314.35</v>
      </c>
      <c r="J37" s="36">
        <v>2340.6999999999998</v>
      </c>
      <c r="K37" s="31">
        <v>2288</v>
      </c>
      <c r="L37" s="31">
        <v>2233.4</v>
      </c>
      <c r="M37" s="31">
        <v>0.60638999999999998</v>
      </c>
      <c r="N37" s="1"/>
      <c r="O37" s="1"/>
    </row>
    <row r="38" spans="1:15" ht="12.75" customHeight="1">
      <c r="A38" s="33">
        <v>28</v>
      </c>
      <c r="B38" s="53" t="s">
        <v>732</v>
      </c>
      <c r="C38" s="31">
        <v>67.53</v>
      </c>
      <c r="D38" s="36">
        <v>68.053333333333327</v>
      </c>
      <c r="E38" s="36">
        <v>66.856666666666655</v>
      </c>
      <c r="F38" s="36">
        <v>66.183333333333323</v>
      </c>
      <c r="G38" s="36">
        <v>64.98666666666665</v>
      </c>
      <c r="H38" s="36">
        <v>68.726666666666659</v>
      </c>
      <c r="I38" s="36">
        <v>69.923333333333346</v>
      </c>
      <c r="J38" s="36">
        <v>70.596666666666664</v>
      </c>
      <c r="K38" s="31">
        <v>69.25</v>
      </c>
      <c r="L38" s="31">
        <v>67.38</v>
      </c>
      <c r="M38" s="31">
        <v>27.980619999999998</v>
      </c>
      <c r="N38" s="1"/>
      <c r="O38" s="1"/>
    </row>
    <row r="39" spans="1:15" ht="12.75" customHeight="1">
      <c r="A39" s="33">
        <v>29</v>
      </c>
      <c r="B39" s="53" t="s">
        <v>817</v>
      </c>
      <c r="C39" s="31">
        <v>26.05</v>
      </c>
      <c r="D39" s="36">
        <v>26.176666666666666</v>
      </c>
      <c r="E39" s="36">
        <v>25.873333333333331</v>
      </c>
      <c r="F39" s="36">
        <v>25.696666666666665</v>
      </c>
      <c r="G39" s="36">
        <v>25.393333333333331</v>
      </c>
      <c r="H39" s="36">
        <v>26.353333333333332</v>
      </c>
      <c r="I39" s="36">
        <v>26.656666666666666</v>
      </c>
      <c r="J39" s="36">
        <v>26.833333333333332</v>
      </c>
      <c r="K39" s="31">
        <v>26.48</v>
      </c>
      <c r="L39" s="31">
        <v>26</v>
      </c>
      <c r="M39" s="31">
        <v>128.58315999999999</v>
      </c>
      <c r="N39" s="1"/>
      <c r="O39" s="1"/>
    </row>
    <row r="40" spans="1:15" ht="12.75" customHeight="1">
      <c r="A40" s="33">
        <v>30</v>
      </c>
      <c r="B40" s="53" t="s">
        <v>807</v>
      </c>
      <c r="C40" s="31">
        <v>1402.45</v>
      </c>
      <c r="D40" s="36">
        <v>1402.1499999999999</v>
      </c>
      <c r="E40" s="36">
        <v>1389.2999999999997</v>
      </c>
      <c r="F40" s="36">
        <v>1376.1499999999999</v>
      </c>
      <c r="G40" s="36">
        <v>1363.2999999999997</v>
      </c>
      <c r="H40" s="36">
        <v>1415.2999999999997</v>
      </c>
      <c r="I40" s="36">
        <v>1428.1499999999996</v>
      </c>
      <c r="J40" s="36">
        <v>1441.2999999999997</v>
      </c>
      <c r="K40" s="31">
        <v>1415</v>
      </c>
      <c r="L40" s="31">
        <v>1389</v>
      </c>
      <c r="M40" s="31">
        <v>4.8743999999999996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4501.7</v>
      </c>
      <c r="D41" s="36">
        <v>4479.2166666666662</v>
      </c>
      <c r="E41" s="36">
        <v>4433.0833333333321</v>
      </c>
      <c r="F41" s="36">
        <v>4364.4666666666662</v>
      </c>
      <c r="G41" s="36">
        <v>4318.3333333333321</v>
      </c>
      <c r="H41" s="36">
        <v>4547.8333333333321</v>
      </c>
      <c r="I41" s="36">
        <v>4593.9666666666653</v>
      </c>
      <c r="J41" s="36">
        <v>4662.5833333333321</v>
      </c>
      <c r="K41" s="31">
        <v>4525.3500000000004</v>
      </c>
      <c r="L41" s="31">
        <v>4410.6000000000004</v>
      </c>
      <c r="M41" s="31">
        <v>0.64417000000000002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628.15</v>
      </c>
      <c r="D42" s="36">
        <v>626.15</v>
      </c>
      <c r="E42" s="36">
        <v>622.59999999999991</v>
      </c>
      <c r="F42" s="36">
        <v>617.04999999999995</v>
      </c>
      <c r="G42" s="36">
        <v>613.49999999999989</v>
      </c>
      <c r="H42" s="36">
        <v>631.69999999999993</v>
      </c>
      <c r="I42" s="36">
        <v>635.24999999999989</v>
      </c>
      <c r="J42" s="36">
        <v>640.79999999999995</v>
      </c>
      <c r="K42" s="31">
        <v>629.70000000000005</v>
      </c>
      <c r="L42" s="31">
        <v>620.6</v>
      </c>
      <c r="M42" s="31">
        <v>10.526339999999999</v>
      </c>
      <c r="N42" s="1"/>
      <c r="O42" s="1"/>
    </row>
    <row r="43" spans="1:15" ht="12.75" customHeight="1">
      <c r="A43" s="33">
        <v>33</v>
      </c>
      <c r="B43" s="53" t="s">
        <v>842</v>
      </c>
      <c r="C43" s="31">
        <v>3900.1</v>
      </c>
      <c r="D43" s="36">
        <v>3908.9833333333336</v>
      </c>
      <c r="E43" s="36">
        <v>3867.9666666666672</v>
      </c>
      <c r="F43" s="36">
        <v>3835.8333333333335</v>
      </c>
      <c r="G43" s="36">
        <v>3794.8166666666671</v>
      </c>
      <c r="H43" s="36">
        <v>3941.1166666666672</v>
      </c>
      <c r="I43" s="36">
        <v>3982.1333333333337</v>
      </c>
      <c r="J43" s="36">
        <v>4014.2666666666673</v>
      </c>
      <c r="K43" s="31">
        <v>3950</v>
      </c>
      <c r="L43" s="31">
        <v>3876.85</v>
      </c>
      <c r="M43" s="31">
        <v>0.24221000000000001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2412.1999999999998</v>
      </c>
      <c r="D44" s="36">
        <v>2412.7000000000003</v>
      </c>
      <c r="E44" s="36">
        <v>2371.4000000000005</v>
      </c>
      <c r="F44" s="36">
        <v>2330.6000000000004</v>
      </c>
      <c r="G44" s="36">
        <v>2289.3000000000006</v>
      </c>
      <c r="H44" s="36">
        <v>2453.5000000000005</v>
      </c>
      <c r="I44" s="36">
        <v>2494.8000000000006</v>
      </c>
      <c r="J44" s="36">
        <v>2535.6000000000004</v>
      </c>
      <c r="K44" s="31">
        <v>2454</v>
      </c>
      <c r="L44" s="31">
        <v>2371.9</v>
      </c>
      <c r="M44" s="31">
        <v>4.9854000000000003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770.4</v>
      </c>
      <c r="D45" s="36">
        <v>769.6</v>
      </c>
      <c r="E45" s="36">
        <v>764.2</v>
      </c>
      <c r="F45" s="36">
        <v>758</v>
      </c>
      <c r="G45" s="36">
        <v>752.6</v>
      </c>
      <c r="H45" s="36">
        <v>775.80000000000007</v>
      </c>
      <c r="I45" s="36">
        <v>781.19999999999993</v>
      </c>
      <c r="J45" s="36">
        <v>787.40000000000009</v>
      </c>
      <c r="K45" s="31">
        <v>775</v>
      </c>
      <c r="L45" s="31">
        <v>763.4</v>
      </c>
      <c r="M45" s="31">
        <v>0.55127000000000004</v>
      </c>
      <c r="N45" s="1"/>
      <c r="O45" s="1"/>
    </row>
    <row r="46" spans="1:15" ht="12.75" customHeight="1">
      <c r="A46" s="33">
        <v>36</v>
      </c>
      <c r="B46" s="53" t="s">
        <v>786</v>
      </c>
      <c r="C46" s="31">
        <v>10094.35</v>
      </c>
      <c r="D46" s="36">
        <v>10128.5</v>
      </c>
      <c r="E46" s="36">
        <v>9826.75</v>
      </c>
      <c r="F46" s="36">
        <v>9559.15</v>
      </c>
      <c r="G46" s="36">
        <v>9257.4</v>
      </c>
      <c r="H46" s="36">
        <v>10396.1</v>
      </c>
      <c r="I46" s="36">
        <v>10697.85</v>
      </c>
      <c r="J46" s="36">
        <v>10965.45</v>
      </c>
      <c r="K46" s="31">
        <v>10430.25</v>
      </c>
      <c r="L46" s="31">
        <v>9860.9</v>
      </c>
      <c r="M46" s="31">
        <v>2.33772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7061.8</v>
      </c>
      <c r="D47" s="36">
        <v>7024.416666666667</v>
      </c>
      <c r="E47" s="36">
        <v>6952.3833333333341</v>
      </c>
      <c r="F47" s="36">
        <v>6842.9666666666672</v>
      </c>
      <c r="G47" s="36">
        <v>6770.9333333333343</v>
      </c>
      <c r="H47" s="36">
        <v>7133.8333333333339</v>
      </c>
      <c r="I47" s="36">
        <v>7205.8666666666668</v>
      </c>
      <c r="J47" s="36">
        <v>7315.2833333333338</v>
      </c>
      <c r="K47" s="31">
        <v>7096.45</v>
      </c>
      <c r="L47" s="31">
        <v>6915</v>
      </c>
      <c r="M47" s="31">
        <v>8.3115199999999998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518.04999999999995</v>
      </c>
      <c r="D48" s="36">
        <v>520.75</v>
      </c>
      <c r="E48" s="36">
        <v>513</v>
      </c>
      <c r="F48" s="36">
        <v>507.95000000000005</v>
      </c>
      <c r="G48" s="36">
        <v>500.20000000000005</v>
      </c>
      <c r="H48" s="36">
        <v>525.79999999999995</v>
      </c>
      <c r="I48" s="36">
        <v>533.54999999999995</v>
      </c>
      <c r="J48" s="36">
        <v>538.59999999999991</v>
      </c>
      <c r="K48" s="31">
        <v>528.5</v>
      </c>
      <c r="L48" s="31">
        <v>515.70000000000005</v>
      </c>
      <c r="M48" s="31">
        <v>16.527470000000001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323.64999999999998</v>
      </c>
      <c r="D49" s="36">
        <v>322.41666666666669</v>
      </c>
      <c r="E49" s="36">
        <v>320.33333333333337</v>
      </c>
      <c r="F49" s="36">
        <v>317.01666666666671</v>
      </c>
      <c r="G49" s="36">
        <v>314.93333333333339</v>
      </c>
      <c r="H49" s="36">
        <v>325.73333333333335</v>
      </c>
      <c r="I49" s="36">
        <v>327.81666666666672</v>
      </c>
      <c r="J49" s="36">
        <v>331.13333333333333</v>
      </c>
      <c r="K49" s="31">
        <v>324.5</v>
      </c>
      <c r="L49" s="31">
        <v>319.10000000000002</v>
      </c>
      <c r="M49" s="31">
        <v>4.22065</v>
      </c>
      <c r="N49" s="1"/>
      <c r="O49" s="1"/>
    </row>
    <row r="50" spans="1:15" ht="12.75" customHeight="1">
      <c r="A50" s="33">
        <v>40</v>
      </c>
      <c r="B50" s="53" t="s">
        <v>785</v>
      </c>
      <c r="C50" s="31">
        <v>710.15</v>
      </c>
      <c r="D50" s="36">
        <v>711.69999999999993</v>
      </c>
      <c r="E50" s="36">
        <v>703.04999999999984</v>
      </c>
      <c r="F50" s="36">
        <v>695.94999999999993</v>
      </c>
      <c r="G50" s="36">
        <v>687.29999999999984</v>
      </c>
      <c r="H50" s="36">
        <v>718.79999999999984</v>
      </c>
      <c r="I50" s="36">
        <v>727.44999999999993</v>
      </c>
      <c r="J50" s="36">
        <v>734.54999999999984</v>
      </c>
      <c r="K50" s="31">
        <v>720.35</v>
      </c>
      <c r="L50" s="31">
        <v>704.6</v>
      </c>
      <c r="M50" s="31">
        <v>2.7263199999999999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678.45</v>
      </c>
      <c r="D51" s="36">
        <v>682.16666666666663</v>
      </c>
      <c r="E51" s="36">
        <v>671.33333333333326</v>
      </c>
      <c r="F51" s="36">
        <v>664.21666666666658</v>
      </c>
      <c r="G51" s="36">
        <v>653.38333333333321</v>
      </c>
      <c r="H51" s="36">
        <v>689.2833333333333</v>
      </c>
      <c r="I51" s="36">
        <v>700.11666666666656</v>
      </c>
      <c r="J51" s="36">
        <v>707.23333333333335</v>
      </c>
      <c r="K51" s="31">
        <v>693</v>
      </c>
      <c r="L51" s="31">
        <v>675.05</v>
      </c>
      <c r="M51" s="31">
        <v>0.81455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246.15</v>
      </c>
      <c r="D52" s="36">
        <v>245.35</v>
      </c>
      <c r="E52" s="36">
        <v>242.79999999999998</v>
      </c>
      <c r="F52" s="36">
        <v>239.45</v>
      </c>
      <c r="G52" s="36">
        <v>236.89999999999998</v>
      </c>
      <c r="H52" s="36">
        <v>248.7</v>
      </c>
      <c r="I52" s="36">
        <v>251.25</v>
      </c>
      <c r="J52" s="36">
        <v>254.6</v>
      </c>
      <c r="K52" s="31">
        <v>247.9</v>
      </c>
      <c r="L52" s="31">
        <v>242</v>
      </c>
      <c r="M52" s="31">
        <v>99.143600000000006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3383.25</v>
      </c>
      <c r="D53" s="36">
        <v>3372.1833333333329</v>
      </c>
      <c r="E53" s="36">
        <v>3351.3666666666659</v>
      </c>
      <c r="F53" s="36">
        <v>3319.4833333333331</v>
      </c>
      <c r="G53" s="36">
        <v>3298.6666666666661</v>
      </c>
      <c r="H53" s="36">
        <v>3404.0666666666657</v>
      </c>
      <c r="I53" s="36">
        <v>3424.8833333333323</v>
      </c>
      <c r="J53" s="36">
        <v>3456.7666666666655</v>
      </c>
      <c r="K53" s="31">
        <v>3393</v>
      </c>
      <c r="L53" s="31">
        <v>3340.3</v>
      </c>
      <c r="M53" s="31">
        <v>16.435359999999999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417</v>
      </c>
      <c r="D54" s="36">
        <v>415.91666666666669</v>
      </c>
      <c r="E54" s="36">
        <v>410.83333333333337</v>
      </c>
      <c r="F54" s="36">
        <v>404.66666666666669</v>
      </c>
      <c r="G54" s="36">
        <v>399.58333333333337</v>
      </c>
      <c r="H54" s="36">
        <v>422.08333333333337</v>
      </c>
      <c r="I54" s="36">
        <v>427.16666666666674</v>
      </c>
      <c r="J54" s="36">
        <v>433.33333333333337</v>
      </c>
      <c r="K54" s="31">
        <v>421</v>
      </c>
      <c r="L54" s="31">
        <v>409.75</v>
      </c>
      <c r="M54" s="31">
        <v>17.076450000000001</v>
      </c>
      <c r="N54" s="1"/>
      <c r="O54" s="1"/>
    </row>
    <row r="55" spans="1:15" ht="12.75" customHeight="1">
      <c r="A55" s="33">
        <v>45</v>
      </c>
      <c r="B55" s="53" t="s">
        <v>843</v>
      </c>
      <c r="C55" s="31">
        <v>6827.9</v>
      </c>
      <c r="D55" s="36">
        <v>6865.2166666666672</v>
      </c>
      <c r="E55" s="36">
        <v>6764.0333333333347</v>
      </c>
      <c r="F55" s="36">
        <v>6700.1666666666679</v>
      </c>
      <c r="G55" s="36">
        <v>6598.9833333333354</v>
      </c>
      <c r="H55" s="36">
        <v>6929.0833333333339</v>
      </c>
      <c r="I55" s="36">
        <v>7030.2666666666664</v>
      </c>
      <c r="J55" s="36">
        <v>7094.1333333333332</v>
      </c>
      <c r="K55" s="31">
        <v>6966.4</v>
      </c>
      <c r="L55" s="31">
        <v>6801.35</v>
      </c>
      <c r="M55" s="31">
        <v>0.10019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1939.7</v>
      </c>
      <c r="D56" s="36">
        <v>1938.25</v>
      </c>
      <c r="E56" s="36">
        <v>1928.1</v>
      </c>
      <c r="F56" s="36">
        <v>1916.5</v>
      </c>
      <c r="G56" s="36">
        <v>1906.35</v>
      </c>
      <c r="H56" s="36">
        <v>1949.85</v>
      </c>
      <c r="I56" s="36">
        <v>1960</v>
      </c>
      <c r="J56" s="36">
        <v>1971.6</v>
      </c>
      <c r="K56" s="31">
        <v>1948.4</v>
      </c>
      <c r="L56" s="31">
        <v>1926.65</v>
      </c>
      <c r="M56" s="31">
        <v>5.1053300000000004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7994</v>
      </c>
      <c r="D57" s="36">
        <v>7973.1166666666659</v>
      </c>
      <c r="E57" s="36">
        <v>7929.2833333333319</v>
      </c>
      <c r="F57" s="36">
        <v>7864.5666666666657</v>
      </c>
      <c r="G57" s="36">
        <v>7820.7333333333318</v>
      </c>
      <c r="H57" s="36">
        <v>8037.8333333333321</v>
      </c>
      <c r="I57" s="36">
        <v>8081.6666666666661</v>
      </c>
      <c r="J57" s="36">
        <v>8146.3833333333323</v>
      </c>
      <c r="K57" s="31">
        <v>8016.95</v>
      </c>
      <c r="L57" s="31">
        <v>7908.4</v>
      </c>
      <c r="M57" s="31">
        <v>0.48441000000000001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1561.45</v>
      </c>
      <c r="D58" s="36">
        <v>1553.6499999999999</v>
      </c>
      <c r="E58" s="36">
        <v>1529.2999999999997</v>
      </c>
      <c r="F58" s="36">
        <v>1497.1499999999999</v>
      </c>
      <c r="G58" s="36">
        <v>1472.7999999999997</v>
      </c>
      <c r="H58" s="36">
        <v>1585.7999999999997</v>
      </c>
      <c r="I58" s="36">
        <v>1610.1499999999996</v>
      </c>
      <c r="J58" s="36">
        <v>1642.2999999999997</v>
      </c>
      <c r="K58" s="31">
        <v>1578</v>
      </c>
      <c r="L58" s="31">
        <v>1521.5</v>
      </c>
      <c r="M58" s="31">
        <v>40.677630000000001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674.75</v>
      </c>
      <c r="D59" s="36">
        <v>676.69999999999993</v>
      </c>
      <c r="E59" s="36">
        <v>666.94999999999982</v>
      </c>
      <c r="F59" s="36">
        <v>659.14999999999986</v>
      </c>
      <c r="G59" s="36">
        <v>649.39999999999975</v>
      </c>
      <c r="H59" s="36">
        <v>684.49999999999989</v>
      </c>
      <c r="I59" s="36">
        <v>694.25000000000011</v>
      </c>
      <c r="J59" s="36">
        <v>702.05</v>
      </c>
      <c r="K59" s="31">
        <v>686.45</v>
      </c>
      <c r="L59" s="31">
        <v>668.9</v>
      </c>
      <c r="M59" s="31">
        <v>2.79833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5238.55</v>
      </c>
      <c r="D60" s="36">
        <v>5277.166666666667</v>
      </c>
      <c r="E60" s="36">
        <v>5178.2833333333338</v>
      </c>
      <c r="F60" s="36">
        <v>5118.0166666666664</v>
      </c>
      <c r="G60" s="36">
        <v>5019.1333333333332</v>
      </c>
      <c r="H60" s="36">
        <v>5337.4333333333343</v>
      </c>
      <c r="I60" s="36">
        <v>5436.3166666666675</v>
      </c>
      <c r="J60" s="36">
        <v>5496.5833333333348</v>
      </c>
      <c r="K60" s="31">
        <v>5376.05</v>
      </c>
      <c r="L60" s="31">
        <v>5216.8999999999996</v>
      </c>
      <c r="M60" s="31">
        <v>3.8059099999999999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1203.3499999999999</v>
      </c>
      <c r="D61" s="36">
        <v>1195.2666666666667</v>
      </c>
      <c r="E61" s="36">
        <v>1184.8333333333333</v>
      </c>
      <c r="F61" s="36">
        <v>1166.3166666666666</v>
      </c>
      <c r="G61" s="36">
        <v>1155.8833333333332</v>
      </c>
      <c r="H61" s="36">
        <v>1213.7833333333333</v>
      </c>
      <c r="I61" s="36">
        <v>1224.2166666666667</v>
      </c>
      <c r="J61" s="36">
        <v>1242.7333333333333</v>
      </c>
      <c r="K61" s="31">
        <v>1205.7</v>
      </c>
      <c r="L61" s="31">
        <v>1176.75</v>
      </c>
      <c r="M61" s="31">
        <v>75.928709999999995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3939.7</v>
      </c>
      <c r="D62" s="36">
        <v>3931.5333333333333</v>
      </c>
      <c r="E62" s="36">
        <v>3907.6666666666665</v>
      </c>
      <c r="F62" s="36">
        <v>3875.6333333333332</v>
      </c>
      <c r="G62" s="36">
        <v>3851.7666666666664</v>
      </c>
      <c r="H62" s="36">
        <v>3963.5666666666666</v>
      </c>
      <c r="I62" s="36">
        <v>3987.4333333333334</v>
      </c>
      <c r="J62" s="36">
        <v>4019.4666666666667</v>
      </c>
      <c r="K62" s="31">
        <v>3955.4</v>
      </c>
      <c r="L62" s="31">
        <v>3899.5</v>
      </c>
      <c r="M62" s="31">
        <v>1.45655</v>
      </c>
      <c r="N62" s="1"/>
      <c r="O62" s="1"/>
    </row>
    <row r="63" spans="1:15" ht="12.75" customHeight="1">
      <c r="A63" s="33">
        <v>53</v>
      </c>
      <c r="B63" s="53" t="s">
        <v>788</v>
      </c>
      <c r="C63" s="31">
        <v>457.25</v>
      </c>
      <c r="D63" s="36">
        <v>453.38333333333338</v>
      </c>
      <c r="E63" s="36">
        <v>442.86666666666679</v>
      </c>
      <c r="F63" s="36">
        <v>428.48333333333341</v>
      </c>
      <c r="G63" s="36">
        <v>417.96666666666681</v>
      </c>
      <c r="H63" s="36">
        <v>467.76666666666677</v>
      </c>
      <c r="I63" s="36">
        <v>478.2833333333333</v>
      </c>
      <c r="J63" s="36">
        <v>492.66666666666674</v>
      </c>
      <c r="K63" s="31">
        <v>463.9</v>
      </c>
      <c r="L63" s="31">
        <v>439</v>
      </c>
      <c r="M63" s="31">
        <v>70.219350000000006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2869</v>
      </c>
      <c r="D64" s="36">
        <v>2868.5833333333335</v>
      </c>
      <c r="E64" s="36">
        <v>2832.166666666667</v>
      </c>
      <c r="F64" s="36">
        <v>2795.3333333333335</v>
      </c>
      <c r="G64" s="36">
        <v>2758.916666666667</v>
      </c>
      <c r="H64" s="36">
        <v>2905.416666666667</v>
      </c>
      <c r="I64" s="36">
        <v>2941.8333333333339</v>
      </c>
      <c r="J64" s="36">
        <v>2978.666666666667</v>
      </c>
      <c r="K64" s="31">
        <v>2905</v>
      </c>
      <c r="L64" s="31">
        <v>2831.75</v>
      </c>
      <c r="M64" s="31">
        <v>3.8463599999999998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11723.5</v>
      </c>
      <c r="D65" s="36">
        <v>11648.699999999999</v>
      </c>
      <c r="E65" s="36">
        <v>11518.149999999998</v>
      </c>
      <c r="F65" s="36">
        <v>11312.8</v>
      </c>
      <c r="G65" s="36">
        <v>11182.249999999998</v>
      </c>
      <c r="H65" s="36">
        <v>11854.049999999997</v>
      </c>
      <c r="I65" s="36">
        <v>11984.599999999997</v>
      </c>
      <c r="J65" s="36">
        <v>12189.949999999997</v>
      </c>
      <c r="K65" s="31">
        <v>11779.25</v>
      </c>
      <c r="L65" s="31">
        <v>11443.35</v>
      </c>
      <c r="M65" s="31">
        <v>14.09151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7428.3</v>
      </c>
      <c r="D66" s="36">
        <v>7388.3</v>
      </c>
      <c r="E66" s="36">
        <v>7336.6</v>
      </c>
      <c r="F66" s="36">
        <v>7244.9000000000005</v>
      </c>
      <c r="G66" s="36">
        <v>7193.2000000000007</v>
      </c>
      <c r="H66" s="36">
        <v>7480</v>
      </c>
      <c r="I66" s="36">
        <v>7531.6999999999989</v>
      </c>
      <c r="J66" s="36">
        <v>7623.4</v>
      </c>
      <c r="K66" s="31">
        <v>7440</v>
      </c>
      <c r="L66" s="31">
        <v>7296.6</v>
      </c>
      <c r="M66" s="31">
        <v>14.467639999999999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1854.85</v>
      </c>
      <c r="D67" s="36">
        <v>1843.8833333333332</v>
      </c>
      <c r="E67" s="36">
        <v>1827.7666666666664</v>
      </c>
      <c r="F67" s="36">
        <v>1800.6833333333332</v>
      </c>
      <c r="G67" s="36">
        <v>1784.5666666666664</v>
      </c>
      <c r="H67" s="36">
        <v>1870.9666666666665</v>
      </c>
      <c r="I67" s="36">
        <v>1887.0833333333333</v>
      </c>
      <c r="J67" s="36">
        <v>1914.1666666666665</v>
      </c>
      <c r="K67" s="31">
        <v>1860</v>
      </c>
      <c r="L67" s="31">
        <v>1816.8</v>
      </c>
      <c r="M67" s="31">
        <v>20.403860000000002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10393.799999999999</v>
      </c>
      <c r="D68" s="36">
        <v>10379.366666666667</v>
      </c>
      <c r="E68" s="36">
        <v>10277.383333333333</v>
      </c>
      <c r="F68" s="36">
        <v>10160.966666666667</v>
      </c>
      <c r="G68" s="36">
        <v>10058.983333333334</v>
      </c>
      <c r="H68" s="36">
        <v>10495.783333333333</v>
      </c>
      <c r="I68" s="36">
        <v>10597.766666666666</v>
      </c>
      <c r="J68" s="36">
        <v>10714.183333333332</v>
      </c>
      <c r="K68" s="31">
        <v>10481.35</v>
      </c>
      <c r="L68" s="31">
        <v>10262.950000000001</v>
      </c>
      <c r="M68" s="31">
        <v>0.81547999999999998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2266.5500000000002</v>
      </c>
      <c r="D69" s="36">
        <v>2279.85</v>
      </c>
      <c r="E69" s="36">
        <v>2241.6999999999998</v>
      </c>
      <c r="F69" s="36">
        <v>2216.85</v>
      </c>
      <c r="G69" s="36">
        <v>2178.6999999999998</v>
      </c>
      <c r="H69" s="36">
        <v>2304.6999999999998</v>
      </c>
      <c r="I69" s="36">
        <v>2342.8500000000004</v>
      </c>
      <c r="J69" s="36">
        <v>2367.6999999999998</v>
      </c>
      <c r="K69" s="31">
        <v>2318</v>
      </c>
      <c r="L69" s="31">
        <v>2255</v>
      </c>
      <c r="M69" s="31">
        <v>0.34806999999999999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3110.2</v>
      </c>
      <c r="D70" s="36">
        <v>3096.5333333333333</v>
      </c>
      <c r="E70" s="36">
        <v>3079.0666666666666</v>
      </c>
      <c r="F70" s="36">
        <v>3047.9333333333334</v>
      </c>
      <c r="G70" s="36">
        <v>3030.4666666666667</v>
      </c>
      <c r="H70" s="36">
        <v>3127.6666666666665</v>
      </c>
      <c r="I70" s="36">
        <v>3145.1333333333328</v>
      </c>
      <c r="J70" s="36">
        <v>3176.2666666666664</v>
      </c>
      <c r="K70" s="31">
        <v>3114</v>
      </c>
      <c r="L70" s="31">
        <v>3065.4</v>
      </c>
      <c r="M70" s="31">
        <v>1.46885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572.75</v>
      </c>
      <c r="D71" s="36">
        <v>567.91666666666663</v>
      </c>
      <c r="E71" s="36">
        <v>559.83333333333326</v>
      </c>
      <c r="F71" s="36">
        <v>546.91666666666663</v>
      </c>
      <c r="G71" s="36">
        <v>538.83333333333326</v>
      </c>
      <c r="H71" s="36">
        <v>580.83333333333326</v>
      </c>
      <c r="I71" s="36">
        <v>588.91666666666652</v>
      </c>
      <c r="J71" s="36">
        <v>601.83333333333326</v>
      </c>
      <c r="K71" s="31">
        <v>576</v>
      </c>
      <c r="L71" s="31">
        <v>555</v>
      </c>
      <c r="M71" s="31">
        <v>21.975090000000002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196.98</v>
      </c>
      <c r="D72" s="36">
        <v>196.67</v>
      </c>
      <c r="E72" s="36">
        <v>195.60999999999999</v>
      </c>
      <c r="F72" s="36">
        <v>194.24</v>
      </c>
      <c r="G72" s="36">
        <v>193.18</v>
      </c>
      <c r="H72" s="36">
        <v>198.03999999999996</v>
      </c>
      <c r="I72" s="36">
        <v>199.09999999999997</v>
      </c>
      <c r="J72" s="36">
        <v>200.46999999999994</v>
      </c>
      <c r="K72" s="31">
        <v>197.73</v>
      </c>
      <c r="L72" s="31">
        <v>195.3</v>
      </c>
      <c r="M72" s="31">
        <v>84.492940000000004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237.1</v>
      </c>
      <c r="D73" s="36">
        <v>236.06666666666669</v>
      </c>
      <c r="E73" s="36">
        <v>234.23333333333338</v>
      </c>
      <c r="F73" s="36">
        <v>231.36666666666667</v>
      </c>
      <c r="G73" s="36">
        <v>229.53333333333336</v>
      </c>
      <c r="H73" s="36">
        <v>238.93333333333339</v>
      </c>
      <c r="I73" s="36">
        <v>240.76666666666671</v>
      </c>
      <c r="J73" s="36">
        <v>243.63333333333341</v>
      </c>
      <c r="K73" s="31">
        <v>237.9</v>
      </c>
      <c r="L73" s="31">
        <v>233.2</v>
      </c>
      <c r="M73" s="31">
        <v>82.870670000000004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110.86</v>
      </c>
      <c r="D74" s="36">
        <v>111.19</v>
      </c>
      <c r="E74" s="36">
        <v>109.89</v>
      </c>
      <c r="F74" s="36">
        <v>108.92</v>
      </c>
      <c r="G74" s="36">
        <v>107.62</v>
      </c>
      <c r="H74" s="36">
        <v>112.16</v>
      </c>
      <c r="I74" s="36">
        <v>113.46000000000001</v>
      </c>
      <c r="J74" s="36">
        <v>114.42999999999999</v>
      </c>
      <c r="K74" s="31">
        <v>112.49</v>
      </c>
      <c r="L74" s="31">
        <v>110.22</v>
      </c>
      <c r="M74" s="31">
        <v>54.39526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58.72</v>
      </c>
      <c r="D75" s="36">
        <v>58.859999999999992</v>
      </c>
      <c r="E75" s="36">
        <v>58.359999999999985</v>
      </c>
      <c r="F75" s="36">
        <v>57.999999999999993</v>
      </c>
      <c r="G75" s="36">
        <v>57.499999999999986</v>
      </c>
      <c r="H75" s="36">
        <v>59.219999999999985</v>
      </c>
      <c r="I75" s="36">
        <v>59.72</v>
      </c>
      <c r="J75" s="36">
        <v>60.079999999999984</v>
      </c>
      <c r="K75" s="31">
        <v>59.36</v>
      </c>
      <c r="L75" s="31">
        <v>58.5</v>
      </c>
      <c r="M75" s="31">
        <v>50.703949999999999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1428.8</v>
      </c>
      <c r="D76" s="36">
        <v>1426.8333333333333</v>
      </c>
      <c r="E76" s="36">
        <v>1421.9166666666665</v>
      </c>
      <c r="F76" s="36">
        <v>1415.0333333333333</v>
      </c>
      <c r="G76" s="36">
        <v>1410.1166666666666</v>
      </c>
      <c r="H76" s="36">
        <v>1433.7166666666665</v>
      </c>
      <c r="I76" s="36">
        <v>1438.633333333333</v>
      </c>
      <c r="J76" s="36">
        <v>1445.5166666666664</v>
      </c>
      <c r="K76" s="31">
        <v>1431.75</v>
      </c>
      <c r="L76" s="31">
        <v>1419.95</v>
      </c>
      <c r="M76" s="31">
        <v>2.8271700000000002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6529.8</v>
      </c>
      <c r="D77" s="36">
        <v>6518.166666666667</v>
      </c>
      <c r="E77" s="36">
        <v>6486.3333333333339</v>
      </c>
      <c r="F77" s="36">
        <v>6442.8666666666668</v>
      </c>
      <c r="G77" s="36">
        <v>6411.0333333333338</v>
      </c>
      <c r="H77" s="36">
        <v>6561.6333333333341</v>
      </c>
      <c r="I77" s="36">
        <v>6593.4666666666681</v>
      </c>
      <c r="J77" s="36">
        <v>6636.9333333333343</v>
      </c>
      <c r="K77" s="31">
        <v>6550</v>
      </c>
      <c r="L77" s="31">
        <v>6474.7</v>
      </c>
      <c r="M77" s="31">
        <v>0.33878999999999998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620.85</v>
      </c>
      <c r="D78" s="36">
        <v>621</v>
      </c>
      <c r="E78" s="36">
        <v>615.1</v>
      </c>
      <c r="F78" s="36">
        <v>609.35</v>
      </c>
      <c r="G78" s="36">
        <v>603.45000000000005</v>
      </c>
      <c r="H78" s="36">
        <v>626.75</v>
      </c>
      <c r="I78" s="36">
        <v>632.65000000000009</v>
      </c>
      <c r="J78" s="36">
        <v>638.4</v>
      </c>
      <c r="K78" s="31">
        <v>626.9</v>
      </c>
      <c r="L78" s="31">
        <v>615.25</v>
      </c>
      <c r="M78" s="31">
        <v>19.233509999999999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1237.3</v>
      </c>
      <c r="D79" s="36">
        <v>1241.0333333333333</v>
      </c>
      <c r="E79" s="36">
        <v>1229.2666666666667</v>
      </c>
      <c r="F79" s="36">
        <v>1221.2333333333333</v>
      </c>
      <c r="G79" s="36">
        <v>1209.4666666666667</v>
      </c>
      <c r="H79" s="36">
        <v>1249.0666666666666</v>
      </c>
      <c r="I79" s="36">
        <v>1260.833333333333</v>
      </c>
      <c r="J79" s="36">
        <v>1268.8666666666666</v>
      </c>
      <c r="K79" s="31">
        <v>1252.8</v>
      </c>
      <c r="L79" s="31">
        <v>1233</v>
      </c>
      <c r="M79" s="31">
        <v>3.6819500000000001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291.7</v>
      </c>
      <c r="D80" s="36">
        <v>291.06666666666666</v>
      </c>
      <c r="E80" s="36">
        <v>289.63333333333333</v>
      </c>
      <c r="F80" s="36">
        <v>287.56666666666666</v>
      </c>
      <c r="G80" s="36">
        <v>286.13333333333333</v>
      </c>
      <c r="H80" s="36">
        <v>293.13333333333333</v>
      </c>
      <c r="I80" s="36">
        <v>294.56666666666661</v>
      </c>
      <c r="J80" s="36">
        <v>296.63333333333333</v>
      </c>
      <c r="K80" s="31">
        <v>292.5</v>
      </c>
      <c r="L80" s="31">
        <v>289</v>
      </c>
      <c r="M80" s="31">
        <v>161.02095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1591</v>
      </c>
      <c r="D81" s="36">
        <v>1583.8</v>
      </c>
      <c r="E81" s="36">
        <v>1573.5</v>
      </c>
      <c r="F81" s="36">
        <v>1556</v>
      </c>
      <c r="G81" s="36">
        <v>1545.7</v>
      </c>
      <c r="H81" s="36">
        <v>1601.3</v>
      </c>
      <c r="I81" s="36">
        <v>1611.5999999999997</v>
      </c>
      <c r="J81" s="36">
        <v>1629.1</v>
      </c>
      <c r="K81" s="31">
        <v>1594.1</v>
      </c>
      <c r="L81" s="31">
        <v>1566.3</v>
      </c>
      <c r="M81" s="31">
        <v>4.4589800000000004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266</v>
      </c>
      <c r="D82" s="36">
        <v>264.05</v>
      </c>
      <c r="E82" s="36">
        <v>261.60000000000002</v>
      </c>
      <c r="F82" s="36">
        <v>257.2</v>
      </c>
      <c r="G82" s="36">
        <v>254.75</v>
      </c>
      <c r="H82" s="36">
        <v>268.45000000000005</v>
      </c>
      <c r="I82" s="36">
        <v>270.89999999999998</v>
      </c>
      <c r="J82" s="36">
        <v>275.30000000000007</v>
      </c>
      <c r="K82" s="31">
        <v>266.5</v>
      </c>
      <c r="L82" s="31">
        <v>259.64999999999998</v>
      </c>
      <c r="M82" s="31">
        <v>121.18164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344.3</v>
      </c>
      <c r="D83" s="36">
        <v>343.63333333333338</v>
      </c>
      <c r="E83" s="36">
        <v>341.06666666666678</v>
      </c>
      <c r="F83" s="36">
        <v>337.83333333333337</v>
      </c>
      <c r="G83" s="36">
        <v>335.26666666666677</v>
      </c>
      <c r="H83" s="36">
        <v>346.86666666666679</v>
      </c>
      <c r="I83" s="36">
        <v>349.43333333333339</v>
      </c>
      <c r="J83" s="36">
        <v>352.6666666666668</v>
      </c>
      <c r="K83" s="31">
        <v>346.2</v>
      </c>
      <c r="L83" s="31">
        <v>340.4</v>
      </c>
      <c r="M83" s="31">
        <v>159.70391000000001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1646.75</v>
      </c>
      <c r="D84" s="36">
        <v>1629.8833333333332</v>
      </c>
      <c r="E84" s="36">
        <v>1606.9666666666665</v>
      </c>
      <c r="F84" s="36">
        <v>1567.1833333333332</v>
      </c>
      <c r="G84" s="36">
        <v>1544.2666666666664</v>
      </c>
      <c r="H84" s="36">
        <v>1669.6666666666665</v>
      </c>
      <c r="I84" s="36">
        <v>1692.5833333333335</v>
      </c>
      <c r="J84" s="36">
        <v>1732.3666666666666</v>
      </c>
      <c r="K84" s="31">
        <v>1652.8</v>
      </c>
      <c r="L84" s="31">
        <v>1590.1</v>
      </c>
      <c r="M84" s="31">
        <v>122.04496</v>
      </c>
      <c r="N84" s="1"/>
      <c r="O84" s="1"/>
    </row>
    <row r="85" spans="1:15" ht="12.75" customHeight="1">
      <c r="A85" s="33">
        <v>75</v>
      </c>
      <c r="B85" s="53" t="s">
        <v>787</v>
      </c>
      <c r="C85" s="31">
        <v>878</v>
      </c>
      <c r="D85" s="36">
        <v>868.36666666666679</v>
      </c>
      <c r="E85" s="36">
        <v>846.5833333333336</v>
      </c>
      <c r="F85" s="36">
        <v>815.16666666666686</v>
      </c>
      <c r="G85" s="36">
        <v>793.38333333333367</v>
      </c>
      <c r="H85" s="36">
        <v>899.78333333333353</v>
      </c>
      <c r="I85" s="36">
        <v>921.56666666666683</v>
      </c>
      <c r="J85" s="36">
        <v>952.98333333333346</v>
      </c>
      <c r="K85" s="31">
        <v>890.15</v>
      </c>
      <c r="L85" s="31">
        <v>836.95</v>
      </c>
      <c r="M85" s="31">
        <v>6.3672300000000002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376.6</v>
      </c>
      <c r="D86" s="36">
        <v>381.76666666666671</v>
      </c>
      <c r="E86" s="36">
        <v>369.68333333333339</v>
      </c>
      <c r="F86" s="36">
        <v>362.76666666666671</v>
      </c>
      <c r="G86" s="36">
        <v>350.68333333333339</v>
      </c>
      <c r="H86" s="36">
        <v>388.68333333333339</v>
      </c>
      <c r="I86" s="36">
        <v>400.76666666666677</v>
      </c>
      <c r="J86" s="36">
        <v>407.68333333333339</v>
      </c>
      <c r="K86" s="31">
        <v>393.85</v>
      </c>
      <c r="L86" s="31">
        <v>374.85</v>
      </c>
      <c r="M86" s="31">
        <v>88.242009999999993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1301.25</v>
      </c>
      <c r="D87" s="36">
        <v>1303.3500000000001</v>
      </c>
      <c r="E87" s="36">
        <v>1267.9000000000003</v>
      </c>
      <c r="F87" s="36">
        <v>1234.5500000000002</v>
      </c>
      <c r="G87" s="36">
        <v>1199.1000000000004</v>
      </c>
      <c r="H87" s="36">
        <v>1336.7000000000003</v>
      </c>
      <c r="I87" s="36">
        <v>1372.15</v>
      </c>
      <c r="J87" s="36">
        <v>1405.5000000000002</v>
      </c>
      <c r="K87" s="31">
        <v>1338.8</v>
      </c>
      <c r="L87" s="31">
        <v>1270</v>
      </c>
      <c r="M87" s="31">
        <v>1.08233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640.29999999999995</v>
      </c>
      <c r="D88" s="36">
        <v>638.65</v>
      </c>
      <c r="E88" s="36">
        <v>633.9</v>
      </c>
      <c r="F88" s="36">
        <v>627.5</v>
      </c>
      <c r="G88" s="36">
        <v>622.75</v>
      </c>
      <c r="H88" s="36">
        <v>645.04999999999995</v>
      </c>
      <c r="I88" s="36">
        <v>649.79999999999995</v>
      </c>
      <c r="J88" s="36">
        <v>656.19999999999993</v>
      </c>
      <c r="K88" s="31">
        <v>643.4</v>
      </c>
      <c r="L88" s="31">
        <v>632.25</v>
      </c>
      <c r="M88" s="31">
        <v>21.0486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8182.4</v>
      </c>
      <c r="D89" s="36">
        <v>8223.3333333333339</v>
      </c>
      <c r="E89" s="36">
        <v>8101.6666666666679</v>
      </c>
      <c r="F89" s="36">
        <v>8020.9333333333343</v>
      </c>
      <c r="G89" s="36">
        <v>7899.2666666666682</v>
      </c>
      <c r="H89" s="36">
        <v>8304.0666666666675</v>
      </c>
      <c r="I89" s="36">
        <v>8425.7333333333354</v>
      </c>
      <c r="J89" s="36">
        <v>8506.4666666666672</v>
      </c>
      <c r="K89" s="31">
        <v>8345</v>
      </c>
      <c r="L89" s="31">
        <v>8142.6</v>
      </c>
      <c r="M89" s="31">
        <v>5.722E-2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1816.65</v>
      </c>
      <c r="D90" s="36">
        <v>1806.3</v>
      </c>
      <c r="E90" s="36">
        <v>1787.6</v>
      </c>
      <c r="F90" s="36">
        <v>1758.55</v>
      </c>
      <c r="G90" s="36">
        <v>1739.85</v>
      </c>
      <c r="H90" s="36">
        <v>1835.35</v>
      </c>
      <c r="I90" s="36">
        <v>1854.0500000000002</v>
      </c>
      <c r="J90" s="36">
        <v>1883.1</v>
      </c>
      <c r="K90" s="31">
        <v>1825</v>
      </c>
      <c r="L90" s="31">
        <v>1777.25</v>
      </c>
      <c r="M90" s="31">
        <v>4.8400800000000004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2673.5</v>
      </c>
      <c r="D91" s="36">
        <v>2688.4333333333334</v>
      </c>
      <c r="E91" s="36">
        <v>2636.8666666666668</v>
      </c>
      <c r="F91" s="36">
        <v>2600.2333333333336</v>
      </c>
      <c r="G91" s="36">
        <v>2548.666666666667</v>
      </c>
      <c r="H91" s="36">
        <v>2725.0666666666666</v>
      </c>
      <c r="I91" s="36">
        <v>2776.6333333333332</v>
      </c>
      <c r="J91" s="36">
        <v>2813.2666666666664</v>
      </c>
      <c r="K91" s="31">
        <v>2740</v>
      </c>
      <c r="L91" s="31">
        <v>2651.8</v>
      </c>
      <c r="M91" s="31">
        <v>0.69676000000000005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511.4</v>
      </c>
      <c r="D92" s="36">
        <v>512.83333333333337</v>
      </c>
      <c r="E92" s="36">
        <v>507.76666666666677</v>
      </c>
      <c r="F92" s="36">
        <v>504.13333333333338</v>
      </c>
      <c r="G92" s="36">
        <v>499.06666666666678</v>
      </c>
      <c r="H92" s="36">
        <v>516.4666666666667</v>
      </c>
      <c r="I92" s="36">
        <v>521.5333333333333</v>
      </c>
      <c r="J92" s="36">
        <v>525.16666666666674</v>
      </c>
      <c r="K92" s="31">
        <v>517.9</v>
      </c>
      <c r="L92" s="31">
        <v>509.2</v>
      </c>
      <c r="M92" s="31">
        <v>2.4147799999999999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34113.9</v>
      </c>
      <c r="D93" s="36">
        <v>33943.933333333327</v>
      </c>
      <c r="E93" s="36">
        <v>33607.866666666654</v>
      </c>
      <c r="F93" s="36">
        <v>33101.833333333328</v>
      </c>
      <c r="G93" s="36">
        <v>32765.766666666656</v>
      </c>
      <c r="H93" s="36">
        <v>34449.966666666653</v>
      </c>
      <c r="I93" s="36">
        <v>34786.033333333318</v>
      </c>
      <c r="J93" s="36">
        <v>35292.066666666651</v>
      </c>
      <c r="K93" s="31">
        <v>34280</v>
      </c>
      <c r="L93" s="31">
        <v>33437.9</v>
      </c>
      <c r="M93" s="31">
        <v>0.38719999999999999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1320.2</v>
      </c>
      <c r="D94" s="36">
        <v>1317.8</v>
      </c>
      <c r="E94" s="36">
        <v>1311.3</v>
      </c>
      <c r="F94" s="36">
        <v>1302.4000000000001</v>
      </c>
      <c r="G94" s="36">
        <v>1295.9000000000001</v>
      </c>
      <c r="H94" s="36">
        <v>1326.6999999999998</v>
      </c>
      <c r="I94" s="36">
        <v>1333.1999999999998</v>
      </c>
      <c r="J94" s="36">
        <v>1342.0999999999997</v>
      </c>
      <c r="K94" s="31">
        <v>1324.3</v>
      </c>
      <c r="L94" s="31">
        <v>1308.9000000000001</v>
      </c>
      <c r="M94" s="31">
        <v>3.8928099999999999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6109.25</v>
      </c>
      <c r="D95" s="36">
        <v>6080.8833333333341</v>
      </c>
      <c r="E95" s="36">
        <v>6033.0666666666684</v>
      </c>
      <c r="F95" s="36">
        <v>5956.8833333333341</v>
      </c>
      <c r="G95" s="36">
        <v>5909.0666666666684</v>
      </c>
      <c r="H95" s="36">
        <v>6157.0666666666684</v>
      </c>
      <c r="I95" s="36">
        <v>6204.8833333333341</v>
      </c>
      <c r="J95" s="36">
        <v>6281.0666666666684</v>
      </c>
      <c r="K95" s="31">
        <v>6128.7</v>
      </c>
      <c r="L95" s="31">
        <v>6004.7</v>
      </c>
      <c r="M95" s="31">
        <v>5.4874499999999999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2083.5500000000002</v>
      </c>
      <c r="D96" s="36">
        <v>2092.75</v>
      </c>
      <c r="E96" s="36">
        <v>2060.8000000000002</v>
      </c>
      <c r="F96" s="36">
        <v>2038.0500000000002</v>
      </c>
      <c r="G96" s="36">
        <v>2006.1000000000004</v>
      </c>
      <c r="H96" s="36">
        <v>2115.5</v>
      </c>
      <c r="I96" s="36">
        <v>2147.4499999999998</v>
      </c>
      <c r="J96" s="36">
        <v>2170.1999999999998</v>
      </c>
      <c r="K96" s="31">
        <v>2124.6999999999998</v>
      </c>
      <c r="L96" s="31">
        <v>2070</v>
      </c>
      <c r="M96" s="31">
        <v>2.69232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738.65</v>
      </c>
      <c r="D97" s="36">
        <v>744.43333333333328</v>
      </c>
      <c r="E97" s="36">
        <v>728.31666666666661</v>
      </c>
      <c r="F97" s="36">
        <v>717.98333333333335</v>
      </c>
      <c r="G97" s="36">
        <v>701.86666666666667</v>
      </c>
      <c r="H97" s="36">
        <v>754.76666666666654</v>
      </c>
      <c r="I97" s="36">
        <v>770.8833333333331</v>
      </c>
      <c r="J97" s="36">
        <v>781.21666666666647</v>
      </c>
      <c r="K97" s="31">
        <v>760.55</v>
      </c>
      <c r="L97" s="31">
        <v>734.1</v>
      </c>
      <c r="M97" s="31">
        <v>2.41215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195</v>
      </c>
      <c r="D98" s="36">
        <v>194.45000000000002</v>
      </c>
      <c r="E98" s="36">
        <v>191.20000000000005</v>
      </c>
      <c r="F98" s="36">
        <v>187.40000000000003</v>
      </c>
      <c r="G98" s="36">
        <v>184.15000000000006</v>
      </c>
      <c r="H98" s="36">
        <v>198.25000000000003</v>
      </c>
      <c r="I98" s="36">
        <v>201.49999999999997</v>
      </c>
      <c r="J98" s="36">
        <v>205.3</v>
      </c>
      <c r="K98" s="31">
        <v>197.7</v>
      </c>
      <c r="L98" s="31">
        <v>190.65</v>
      </c>
      <c r="M98" s="31">
        <v>58.466360000000002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729.15</v>
      </c>
      <c r="D99" s="36">
        <v>720.25</v>
      </c>
      <c r="E99" s="36">
        <v>701.5</v>
      </c>
      <c r="F99" s="36">
        <v>673.85</v>
      </c>
      <c r="G99" s="36">
        <v>655.1</v>
      </c>
      <c r="H99" s="36">
        <v>747.9</v>
      </c>
      <c r="I99" s="36">
        <v>766.65</v>
      </c>
      <c r="J99" s="36">
        <v>794.3</v>
      </c>
      <c r="K99" s="31">
        <v>739</v>
      </c>
      <c r="L99" s="31">
        <v>692.6</v>
      </c>
      <c r="M99" s="31">
        <v>99.968590000000006</v>
      </c>
      <c r="N99" s="1"/>
      <c r="O99" s="1"/>
    </row>
    <row r="100" spans="1:15" ht="12.75" customHeight="1">
      <c r="A100" s="33">
        <v>90</v>
      </c>
      <c r="B100" s="53" t="s">
        <v>783</v>
      </c>
      <c r="C100" s="31">
        <v>560.29999999999995</v>
      </c>
      <c r="D100" s="36">
        <v>558.36666666666667</v>
      </c>
      <c r="E100" s="36">
        <v>549.73333333333335</v>
      </c>
      <c r="F100" s="36">
        <v>539.16666666666663</v>
      </c>
      <c r="G100" s="36">
        <v>530.5333333333333</v>
      </c>
      <c r="H100" s="36">
        <v>568.93333333333339</v>
      </c>
      <c r="I100" s="36">
        <v>577.56666666666683</v>
      </c>
      <c r="J100" s="36">
        <v>588.13333333333344</v>
      </c>
      <c r="K100" s="31">
        <v>567</v>
      </c>
      <c r="L100" s="31">
        <v>547.79999999999995</v>
      </c>
      <c r="M100" s="31">
        <v>6.1881700000000004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4674.1000000000004</v>
      </c>
      <c r="D101" s="36">
        <v>4654.9000000000005</v>
      </c>
      <c r="E101" s="36">
        <v>4628.2000000000007</v>
      </c>
      <c r="F101" s="36">
        <v>4582.3</v>
      </c>
      <c r="G101" s="36">
        <v>4555.6000000000004</v>
      </c>
      <c r="H101" s="36">
        <v>4700.8000000000011</v>
      </c>
      <c r="I101" s="36">
        <v>4727.5</v>
      </c>
      <c r="J101" s="36">
        <v>4773.4000000000015</v>
      </c>
      <c r="K101" s="31">
        <v>4681.6000000000004</v>
      </c>
      <c r="L101" s="31">
        <v>4609</v>
      </c>
      <c r="M101" s="31">
        <v>0.13589000000000001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325.05</v>
      </c>
      <c r="D102" s="36">
        <v>327.46666666666664</v>
      </c>
      <c r="E102" s="36">
        <v>319.98333333333329</v>
      </c>
      <c r="F102" s="36">
        <v>314.91666666666663</v>
      </c>
      <c r="G102" s="36">
        <v>307.43333333333328</v>
      </c>
      <c r="H102" s="36">
        <v>332.5333333333333</v>
      </c>
      <c r="I102" s="36">
        <v>340.01666666666665</v>
      </c>
      <c r="J102" s="36">
        <v>345.08333333333331</v>
      </c>
      <c r="K102" s="31">
        <v>334.95</v>
      </c>
      <c r="L102" s="31">
        <v>322.39999999999998</v>
      </c>
      <c r="M102" s="31">
        <v>1.91418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315.10000000000002</v>
      </c>
      <c r="D103" s="36">
        <v>310.96666666666664</v>
      </c>
      <c r="E103" s="36">
        <v>303.0333333333333</v>
      </c>
      <c r="F103" s="36">
        <v>290.96666666666664</v>
      </c>
      <c r="G103" s="36">
        <v>283.0333333333333</v>
      </c>
      <c r="H103" s="36">
        <v>323.0333333333333</v>
      </c>
      <c r="I103" s="36">
        <v>330.96666666666658</v>
      </c>
      <c r="J103" s="36">
        <v>343.0333333333333</v>
      </c>
      <c r="K103" s="31">
        <v>318.89999999999998</v>
      </c>
      <c r="L103" s="31">
        <v>298.89999999999998</v>
      </c>
      <c r="M103" s="31">
        <v>43.501469999999998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908.35</v>
      </c>
      <c r="D104" s="36">
        <v>898.46666666666658</v>
      </c>
      <c r="E104" s="36">
        <v>882.93333333333317</v>
      </c>
      <c r="F104" s="36">
        <v>857.51666666666654</v>
      </c>
      <c r="G104" s="36">
        <v>841.98333333333312</v>
      </c>
      <c r="H104" s="36">
        <v>923.88333333333321</v>
      </c>
      <c r="I104" s="36">
        <v>939.41666666666674</v>
      </c>
      <c r="J104" s="36">
        <v>964.83333333333326</v>
      </c>
      <c r="K104" s="31">
        <v>914</v>
      </c>
      <c r="L104" s="31">
        <v>873.05</v>
      </c>
      <c r="M104" s="31">
        <v>17.94537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103.99</v>
      </c>
      <c r="D105" s="36">
        <v>103.40333333333332</v>
      </c>
      <c r="E105" s="36">
        <v>102.50666666666665</v>
      </c>
      <c r="F105" s="36">
        <v>101.02333333333333</v>
      </c>
      <c r="G105" s="36">
        <v>100.12666666666665</v>
      </c>
      <c r="H105" s="36">
        <v>104.88666666666664</v>
      </c>
      <c r="I105" s="36">
        <v>105.78333333333332</v>
      </c>
      <c r="J105" s="36">
        <v>107.26666666666664</v>
      </c>
      <c r="K105" s="31">
        <v>104.3</v>
      </c>
      <c r="L105" s="31">
        <v>101.92</v>
      </c>
      <c r="M105" s="31">
        <v>236.73742999999999</v>
      </c>
      <c r="N105" s="1"/>
      <c r="O105" s="1"/>
    </row>
    <row r="106" spans="1:15" ht="12.75" customHeight="1">
      <c r="A106" s="33">
        <v>96</v>
      </c>
      <c r="B106" s="53" t="s">
        <v>805</v>
      </c>
      <c r="C106" s="31">
        <v>1965.85</v>
      </c>
      <c r="D106" s="36">
        <v>1980.3</v>
      </c>
      <c r="E106" s="36">
        <v>1940.6</v>
      </c>
      <c r="F106" s="36">
        <v>1915.35</v>
      </c>
      <c r="G106" s="36">
        <v>1875.6499999999999</v>
      </c>
      <c r="H106" s="36">
        <v>2005.55</v>
      </c>
      <c r="I106" s="36">
        <v>2045.2500000000002</v>
      </c>
      <c r="J106" s="36">
        <v>2070.5</v>
      </c>
      <c r="K106" s="31">
        <v>2020</v>
      </c>
      <c r="L106" s="31">
        <v>1955.05</v>
      </c>
      <c r="M106" s="31">
        <v>1.71784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213.03</v>
      </c>
      <c r="D107" s="36">
        <v>211.94333333333336</v>
      </c>
      <c r="E107" s="36">
        <v>210.0866666666667</v>
      </c>
      <c r="F107" s="36">
        <v>207.14333333333335</v>
      </c>
      <c r="G107" s="36">
        <v>205.28666666666669</v>
      </c>
      <c r="H107" s="36">
        <v>214.88666666666671</v>
      </c>
      <c r="I107" s="36">
        <v>216.74333333333334</v>
      </c>
      <c r="J107" s="36">
        <v>219.68666666666672</v>
      </c>
      <c r="K107" s="31">
        <v>213.8</v>
      </c>
      <c r="L107" s="31">
        <v>209</v>
      </c>
      <c r="M107" s="31">
        <v>1.6232200000000001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1524.6</v>
      </c>
      <c r="D108" s="36">
        <v>1524.8166666666668</v>
      </c>
      <c r="E108" s="36">
        <v>1515.4333333333336</v>
      </c>
      <c r="F108" s="36">
        <v>1506.2666666666669</v>
      </c>
      <c r="G108" s="36">
        <v>1496.8833333333337</v>
      </c>
      <c r="H108" s="36">
        <v>1533.9833333333336</v>
      </c>
      <c r="I108" s="36">
        <v>1543.3666666666668</v>
      </c>
      <c r="J108" s="36">
        <v>1552.5333333333335</v>
      </c>
      <c r="K108" s="31">
        <v>1534.2</v>
      </c>
      <c r="L108" s="31">
        <v>1515.65</v>
      </c>
      <c r="M108" s="31">
        <v>0.58509999999999995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260.5</v>
      </c>
      <c r="D109" s="36">
        <v>260.2166666666667</v>
      </c>
      <c r="E109" s="36">
        <v>256.98333333333341</v>
      </c>
      <c r="F109" s="36">
        <v>253.4666666666667</v>
      </c>
      <c r="G109" s="36">
        <v>250.23333333333341</v>
      </c>
      <c r="H109" s="36">
        <v>263.73333333333341</v>
      </c>
      <c r="I109" s="36">
        <v>266.96666666666675</v>
      </c>
      <c r="J109" s="36">
        <v>270.48333333333341</v>
      </c>
      <c r="K109" s="31">
        <v>263.45</v>
      </c>
      <c r="L109" s="31">
        <v>256.7</v>
      </c>
      <c r="M109" s="31">
        <v>41.471170000000001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2882.55</v>
      </c>
      <c r="D110" s="36">
        <v>2873.0166666666669</v>
      </c>
      <c r="E110" s="36">
        <v>2851.6333333333337</v>
      </c>
      <c r="F110" s="36">
        <v>2820.7166666666667</v>
      </c>
      <c r="G110" s="36">
        <v>2799.3333333333335</v>
      </c>
      <c r="H110" s="36">
        <v>2903.9333333333338</v>
      </c>
      <c r="I110" s="36">
        <v>2925.3166666666671</v>
      </c>
      <c r="J110" s="36">
        <v>2956.233333333334</v>
      </c>
      <c r="K110" s="31">
        <v>2894.4</v>
      </c>
      <c r="L110" s="31">
        <v>2842.1</v>
      </c>
      <c r="M110" s="31">
        <v>0.82621</v>
      </c>
      <c r="N110" s="1"/>
      <c r="O110" s="1"/>
    </row>
    <row r="111" spans="1:15" ht="12.75" customHeight="1">
      <c r="A111" s="33">
        <v>101</v>
      </c>
      <c r="B111" s="53" t="s">
        <v>844</v>
      </c>
      <c r="C111" s="31">
        <v>920.1</v>
      </c>
      <c r="D111" s="36">
        <v>913.2166666666667</v>
      </c>
      <c r="E111" s="36">
        <v>902.08333333333337</v>
      </c>
      <c r="F111" s="36">
        <v>884.06666666666672</v>
      </c>
      <c r="G111" s="36">
        <v>872.93333333333339</v>
      </c>
      <c r="H111" s="36">
        <v>931.23333333333335</v>
      </c>
      <c r="I111" s="36">
        <v>942.36666666666656</v>
      </c>
      <c r="J111" s="36">
        <v>960.38333333333333</v>
      </c>
      <c r="K111" s="31">
        <v>924.35</v>
      </c>
      <c r="L111" s="31">
        <v>895.2</v>
      </c>
      <c r="M111" s="31">
        <v>1.4486399999999999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58.63</v>
      </c>
      <c r="D112" s="36">
        <v>58.873333333333335</v>
      </c>
      <c r="E112" s="36">
        <v>58.256666666666668</v>
      </c>
      <c r="F112" s="36">
        <v>57.883333333333333</v>
      </c>
      <c r="G112" s="36">
        <v>57.266666666666666</v>
      </c>
      <c r="H112" s="36">
        <v>59.24666666666667</v>
      </c>
      <c r="I112" s="36">
        <v>59.863333333333344</v>
      </c>
      <c r="J112" s="36">
        <v>60.236666666666672</v>
      </c>
      <c r="K112" s="31">
        <v>59.49</v>
      </c>
      <c r="L112" s="31">
        <v>58.5</v>
      </c>
      <c r="M112" s="31">
        <v>24.053789999999999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1378.25</v>
      </c>
      <c r="D113" s="36">
        <v>1376.75</v>
      </c>
      <c r="E113" s="36">
        <v>1367.5</v>
      </c>
      <c r="F113" s="36">
        <v>1356.75</v>
      </c>
      <c r="G113" s="36">
        <v>1347.5</v>
      </c>
      <c r="H113" s="36">
        <v>1387.5</v>
      </c>
      <c r="I113" s="36">
        <v>1396.75</v>
      </c>
      <c r="J113" s="36">
        <v>1407.5</v>
      </c>
      <c r="K113" s="31">
        <v>1386</v>
      </c>
      <c r="L113" s="31">
        <v>1366</v>
      </c>
      <c r="M113" s="31">
        <v>14.24053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801.15</v>
      </c>
      <c r="D114" s="36">
        <v>799.94999999999993</v>
      </c>
      <c r="E114" s="36">
        <v>793.24999999999989</v>
      </c>
      <c r="F114" s="36">
        <v>785.34999999999991</v>
      </c>
      <c r="G114" s="36">
        <v>778.64999999999986</v>
      </c>
      <c r="H114" s="36">
        <v>807.84999999999991</v>
      </c>
      <c r="I114" s="36">
        <v>814.55</v>
      </c>
      <c r="J114" s="36">
        <v>822.44999999999993</v>
      </c>
      <c r="K114" s="31">
        <v>806.65</v>
      </c>
      <c r="L114" s="31">
        <v>792.05</v>
      </c>
      <c r="M114" s="31">
        <v>0.76305999999999996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2783.1</v>
      </c>
      <c r="D115" s="36">
        <v>2726.0166666666664</v>
      </c>
      <c r="E115" s="36">
        <v>2627.083333333333</v>
      </c>
      <c r="F115" s="36">
        <v>2471.0666666666666</v>
      </c>
      <c r="G115" s="36">
        <v>2372.1333333333332</v>
      </c>
      <c r="H115" s="36">
        <v>2882.0333333333328</v>
      </c>
      <c r="I115" s="36">
        <v>2980.9666666666662</v>
      </c>
      <c r="J115" s="36">
        <v>3136.9833333333327</v>
      </c>
      <c r="K115" s="31">
        <v>2824.95</v>
      </c>
      <c r="L115" s="31">
        <v>2570</v>
      </c>
      <c r="M115" s="31">
        <v>21.459140000000001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8458.7000000000007</v>
      </c>
      <c r="D116" s="36">
        <v>8521.6166666666668</v>
      </c>
      <c r="E116" s="36">
        <v>8388.0833333333339</v>
      </c>
      <c r="F116" s="36">
        <v>8317.4666666666672</v>
      </c>
      <c r="G116" s="36">
        <v>8183.9333333333343</v>
      </c>
      <c r="H116" s="36">
        <v>8592.2333333333336</v>
      </c>
      <c r="I116" s="36">
        <v>8725.7666666666664</v>
      </c>
      <c r="J116" s="36">
        <v>8796.3833333333332</v>
      </c>
      <c r="K116" s="31">
        <v>8655.15</v>
      </c>
      <c r="L116" s="31">
        <v>8451</v>
      </c>
      <c r="M116" s="31">
        <v>0.19484000000000001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895.45</v>
      </c>
      <c r="D117" s="36">
        <v>889.19999999999993</v>
      </c>
      <c r="E117" s="36">
        <v>878.24999999999989</v>
      </c>
      <c r="F117" s="36">
        <v>861.05</v>
      </c>
      <c r="G117" s="36">
        <v>850.09999999999991</v>
      </c>
      <c r="H117" s="36">
        <v>906.39999999999986</v>
      </c>
      <c r="I117" s="36">
        <v>917.34999999999991</v>
      </c>
      <c r="J117" s="36">
        <v>934.54999999999984</v>
      </c>
      <c r="K117" s="31">
        <v>900.15</v>
      </c>
      <c r="L117" s="31">
        <v>872</v>
      </c>
      <c r="M117" s="31">
        <v>0.85709000000000002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507.7</v>
      </c>
      <c r="D118" s="36">
        <v>506.65000000000003</v>
      </c>
      <c r="E118" s="36">
        <v>502.30000000000007</v>
      </c>
      <c r="F118" s="36">
        <v>496.90000000000003</v>
      </c>
      <c r="G118" s="36">
        <v>492.55000000000007</v>
      </c>
      <c r="H118" s="36">
        <v>512.05000000000007</v>
      </c>
      <c r="I118" s="36">
        <v>516.40000000000009</v>
      </c>
      <c r="J118" s="36">
        <v>521.80000000000007</v>
      </c>
      <c r="K118" s="31">
        <v>511</v>
      </c>
      <c r="L118" s="31">
        <v>501.25</v>
      </c>
      <c r="M118" s="31">
        <v>10.52408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490.6</v>
      </c>
      <c r="D119" s="36">
        <v>492.3</v>
      </c>
      <c r="E119" s="36">
        <v>485.75</v>
      </c>
      <c r="F119" s="36">
        <v>480.9</v>
      </c>
      <c r="G119" s="36">
        <v>474.34999999999997</v>
      </c>
      <c r="H119" s="36">
        <v>497.15000000000003</v>
      </c>
      <c r="I119" s="36">
        <v>503.7000000000001</v>
      </c>
      <c r="J119" s="36">
        <v>508.55000000000007</v>
      </c>
      <c r="K119" s="31">
        <v>498.85</v>
      </c>
      <c r="L119" s="31">
        <v>487.45</v>
      </c>
      <c r="M119" s="31">
        <v>0.90756000000000003</v>
      </c>
      <c r="N119" s="1"/>
      <c r="O119" s="1"/>
    </row>
    <row r="120" spans="1:15" ht="12.75" customHeight="1">
      <c r="A120" s="33">
        <v>110</v>
      </c>
      <c r="B120" s="53" t="s">
        <v>845</v>
      </c>
      <c r="C120" s="31">
        <v>881.2</v>
      </c>
      <c r="D120" s="36">
        <v>879.4</v>
      </c>
      <c r="E120" s="36">
        <v>871.8</v>
      </c>
      <c r="F120" s="36">
        <v>862.4</v>
      </c>
      <c r="G120" s="36">
        <v>854.8</v>
      </c>
      <c r="H120" s="36">
        <v>888.8</v>
      </c>
      <c r="I120" s="36">
        <v>896.40000000000009</v>
      </c>
      <c r="J120" s="36">
        <v>905.8</v>
      </c>
      <c r="K120" s="31">
        <v>887</v>
      </c>
      <c r="L120" s="31">
        <v>870</v>
      </c>
      <c r="M120" s="31">
        <v>5.9358399999999998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1857.5</v>
      </c>
      <c r="D121" s="36">
        <v>1835.9833333333333</v>
      </c>
      <c r="E121" s="36">
        <v>1805.1166666666668</v>
      </c>
      <c r="F121" s="36">
        <v>1752.7333333333333</v>
      </c>
      <c r="G121" s="36">
        <v>1721.8666666666668</v>
      </c>
      <c r="H121" s="36">
        <v>1888.3666666666668</v>
      </c>
      <c r="I121" s="36">
        <v>1919.2333333333331</v>
      </c>
      <c r="J121" s="36">
        <v>1971.6166666666668</v>
      </c>
      <c r="K121" s="31">
        <v>1866.85</v>
      </c>
      <c r="L121" s="31">
        <v>1783.6</v>
      </c>
      <c r="M121" s="31">
        <v>4.8396100000000004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1575.55</v>
      </c>
      <c r="D122" s="36">
        <v>1565.3833333333332</v>
      </c>
      <c r="E122" s="36">
        <v>1551.7666666666664</v>
      </c>
      <c r="F122" s="36">
        <v>1527.9833333333331</v>
      </c>
      <c r="G122" s="36">
        <v>1514.3666666666663</v>
      </c>
      <c r="H122" s="36">
        <v>1589.1666666666665</v>
      </c>
      <c r="I122" s="36">
        <v>1602.7833333333333</v>
      </c>
      <c r="J122" s="36">
        <v>1626.5666666666666</v>
      </c>
      <c r="K122" s="31">
        <v>1579</v>
      </c>
      <c r="L122" s="31">
        <v>1541.6</v>
      </c>
      <c r="M122" s="31">
        <v>26.89481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1657.25</v>
      </c>
      <c r="D123" s="36">
        <v>1649.2666666666667</v>
      </c>
      <c r="E123" s="36">
        <v>1638.5333333333333</v>
      </c>
      <c r="F123" s="36">
        <v>1619.8166666666666</v>
      </c>
      <c r="G123" s="36">
        <v>1609.0833333333333</v>
      </c>
      <c r="H123" s="36">
        <v>1667.9833333333333</v>
      </c>
      <c r="I123" s="36">
        <v>1678.7166666666665</v>
      </c>
      <c r="J123" s="36">
        <v>1697.4333333333334</v>
      </c>
      <c r="K123" s="31">
        <v>1660</v>
      </c>
      <c r="L123" s="31">
        <v>1630.55</v>
      </c>
      <c r="M123" s="31">
        <v>17.282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165.66</v>
      </c>
      <c r="D124" s="36">
        <v>165.76666666666665</v>
      </c>
      <c r="E124" s="36">
        <v>164.04333333333329</v>
      </c>
      <c r="F124" s="36">
        <v>162.42666666666665</v>
      </c>
      <c r="G124" s="36">
        <v>160.70333333333329</v>
      </c>
      <c r="H124" s="36">
        <v>167.3833333333333</v>
      </c>
      <c r="I124" s="36">
        <v>169.10666666666665</v>
      </c>
      <c r="J124" s="36">
        <v>170.7233333333333</v>
      </c>
      <c r="K124" s="31">
        <v>167.49</v>
      </c>
      <c r="L124" s="31">
        <v>164.15</v>
      </c>
      <c r="M124" s="31">
        <v>32.20711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1571.95</v>
      </c>
      <c r="D125" s="36">
        <v>1566.7</v>
      </c>
      <c r="E125" s="36">
        <v>1553.75</v>
      </c>
      <c r="F125" s="36">
        <v>1535.55</v>
      </c>
      <c r="G125" s="36">
        <v>1522.6</v>
      </c>
      <c r="H125" s="36">
        <v>1584.9</v>
      </c>
      <c r="I125" s="36">
        <v>1597.8500000000004</v>
      </c>
      <c r="J125" s="36">
        <v>1616.0500000000002</v>
      </c>
      <c r="K125" s="31">
        <v>1579.65</v>
      </c>
      <c r="L125" s="31">
        <v>1548.5</v>
      </c>
      <c r="M125" s="31">
        <v>1.12832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495.65</v>
      </c>
      <c r="D126" s="36">
        <v>491.7166666666667</v>
      </c>
      <c r="E126" s="36">
        <v>486.18333333333339</v>
      </c>
      <c r="F126" s="36">
        <v>476.7166666666667</v>
      </c>
      <c r="G126" s="36">
        <v>471.18333333333339</v>
      </c>
      <c r="H126" s="36">
        <v>501.18333333333339</v>
      </c>
      <c r="I126" s="36">
        <v>506.7166666666667</v>
      </c>
      <c r="J126" s="36">
        <v>516.18333333333339</v>
      </c>
      <c r="K126" s="31">
        <v>497.25</v>
      </c>
      <c r="L126" s="31">
        <v>482.25</v>
      </c>
      <c r="M126" s="31">
        <v>120.58489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1812.65</v>
      </c>
      <c r="D127" s="36">
        <v>1807.1166666666668</v>
      </c>
      <c r="E127" s="36">
        <v>1790.5333333333335</v>
      </c>
      <c r="F127" s="36">
        <v>1768.4166666666667</v>
      </c>
      <c r="G127" s="36">
        <v>1751.8333333333335</v>
      </c>
      <c r="H127" s="36">
        <v>1829.2333333333336</v>
      </c>
      <c r="I127" s="36">
        <v>1845.8166666666666</v>
      </c>
      <c r="J127" s="36">
        <v>1867.9333333333336</v>
      </c>
      <c r="K127" s="31">
        <v>1823.7</v>
      </c>
      <c r="L127" s="31">
        <v>1785</v>
      </c>
      <c r="M127" s="31">
        <v>12.28858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6876.5</v>
      </c>
      <c r="D128" s="36">
        <v>6871.8499999999995</v>
      </c>
      <c r="E128" s="36">
        <v>6814.6999999999989</v>
      </c>
      <c r="F128" s="36">
        <v>6752.9</v>
      </c>
      <c r="G128" s="36">
        <v>6695.7499999999991</v>
      </c>
      <c r="H128" s="36">
        <v>6933.6499999999987</v>
      </c>
      <c r="I128" s="36">
        <v>6990.7999999999984</v>
      </c>
      <c r="J128" s="36">
        <v>7052.5999999999985</v>
      </c>
      <c r="K128" s="31">
        <v>6929</v>
      </c>
      <c r="L128" s="31">
        <v>6810.05</v>
      </c>
      <c r="M128" s="31">
        <v>2.9296500000000001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3642.95</v>
      </c>
      <c r="D129" s="36">
        <v>3650.1833333333329</v>
      </c>
      <c r="E129" s="36">
        <v>3625.016666666666</v>
      </c>
      <c r="F129" s="36">
        <v>3607.083333333333</v>
      </c>
      <c r="G129" s="36">
        <v>3581.9166666666661</v>
      </c>
      <c r="H129" s="36">
        <v>3668.1166666666659</v>
      </c>
      <c r="I129" s="36">
        <v>3693.2833333333328</v>
      </c>
      <c r="J129" s="36">
        <v>3711.2166666666658</v>
      </c>
      <c r="K129" s="31">
        <v>3675.35</v>
      </c>
      <c r="L129" s="31">
        <v>3632.25</v>
      </c>
      <c r="M129" s="31">
        <v>5.0392799999999998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4411.1000000000004</v>
      </c>
      <c r="D130" s="36">
        <v>4403.3666666666668</v>
      </c>
      <c r="E130" s="36">
        <v>4382.7333333333336</v>
      </c>
      <c r="F130" s="36">
        <v>4354.3666666666668</v>
      </c>
      <c r="G130" s="36">
        <v>4333.7333333333336</v>
      </c>
      <c r="H130" s="36">
        <v>4431.7333333333336</v>
      </c>
      <c r="I130" s="36">
        <v>4452.3666666666668</v>
      </c>
      <c r="J130" s="36">
        <v>4480.7333333333336</v>
      </c>
      <c r="K130" s="31">
        <v>4424</v>
      </c>
      <c r="L130" s="31">
        <v>4375</v>
      </c>
      <c r="M130" s="31">
        <v>1.2232000000000001</v>
      </c>
      <c r="N130" s="1"/>
      <c r="O130" s="1"/>
    </row>
    <row r="131" spans="1:15" ht="12.75" customHeight="1">
      <c r="A131" s="33">
        <v>121</v>
      </c>
      <c r="B131" s="53" t="s">
        <v>818</v>
      </c>
      <c r="C131" s="31">
        <v>2004.75</v>
      </c>
      <c r="D131" s="36">
        <v>1997.9666666666665</v>
      </c>
      <c r="E131" s="36">
        <v>1932.8833333333328</v>
      </c>
      <c r="F131" s="36">
        <v>1861.0166666666662</v>
      </c>
      <c r="G131" s="36">
        <v>1795.9333333333325</v>
      </c>
      <c r="H131" s="36">
        <v>2069.833333333333</v>
      </c>
      <c r="I131" s="36">
        <v>2134.9166666666665</v>
      </c>
      <c r="J131" s="36">
        <v>2206.7833333333333</v>
      </c>
      <c r="K131" s="31">
        <v>2063.0500000000002</v>
      </c>
      <c r="L131" s="31">
        <v>1926.1</v>
      </c>
      <c r="M131" s="31">
        <v>1.74125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951.3</v>
      </c>
      <c r="D132" s="36">
        <v>947.80000000000007</v>
      </c>
      <c r="E132" s="36">
        <v>941.60000000000014</v>
      </c>
      <c r="F132" s="36">
        <v>931.90000000000009</v>
      </c>
      <c r="G132" s="36">
        <v>925.70000000000016</v>
      </c>
      <c r="H132" s="36">
        <v>957.50000000000011</v>
      </c>
      <c r="I132" s="36">
        <v>963.70000000000016</v>
      </c>
      <c r="J132" s="36">
        <v>973.40000000000009</v>
      </c>
      <c r="K132" s="31">
        <v>954</v>
      </c>
      <c r="L132" s="31">
        <v>938.1</v>
      </c>
      <c r="M132" s="31">
        <v>12.743029999999999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1692.35</v>
      </c>
      <c r="D133" s="36">
        <v>1697.5</v>
      </c>
      <c r="E133" s="36">
        <v>1681.6</v>
      </c>
      <c r="F133" s="36">
        <v>1670.85</v>
      </c>
      <c r="G133" s="36">
        <v>1654.9499999999998</v>
      </c>
      <c r="H133" s="36">
        <v>1708.25</v>
      </c>
      <c r="I133" s="36">
        <v>1724.15</v>
      </c>
      <c r="J133" s="36">
        <v>1734.9</v>
      </c>
      <c r="K133" s="31">
        <v>1713.4</v>
      </c>
      <c r="L133" s="31">
        <v>1686.75</v>
      </c>
      <c r="M133" s="31">
        <v>2.8515199999999998</v>
      </c>
      <c r="N133" s="1"/>
      <c r="O133" s="1"/>
    </row>
    <row r="134" spans="1:15" ht="12.75" customHeight="1">
      <c r="A134" s="33">
        <v>124</v>
      </c>
      <c r="B134" s="53" t="s">
        <v>789</v>
      </c>
      <c r="C134" s="31">
        <v>6112.45</v>
      </c>
      <c r="D134" s="36">
        <v>6080.8</v>
      </c>
      <c r="E134" s="36">
        <v>6011.6500000000005</v>
      </c>
      <c r="F134" s="36">
        <v>5910.85</v>
      </c>
      <c r="G134" s="36">
        <v>5841.7000000000007</v>
      </c>
      <c r="H134" s="36">
        <v>6181.6</v>
      </c>
      <c r="I134" s="36">
        <v>6250.75</v>
      </c>
      <c r="J134" s="36">
        <v>6351.55</v>
      </c>
      <c r="K134" s="31">
        <v>6149.95</v>
      </c>
      <c r="L134" s="31">
        <v>5980</v>
      </c>
      <c r="M134" s="31">
        <v>0.40221000000000001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1253.6500000000001</v>
      </c>
      <c r="D135" s="36">
        <v>1242.8833333333334</v>
      </c>
      <c r="E135" s="36">
        <v>1219.0166666666669</v>
      </c>
      <c r="F135" s="36">
        <v>1184.3833333333334</v>
      </c>
      <c r="G135" s="36">
        <v>1160.5166666666669</v>
      </c>
      <c r="H135" s="36">
        <v>1277.5166666666669</v>
      </c>
      <c r="I135" s="36">
        <v>1301.3833333333332</v>
      </c>
      <c r="J135" s="36">
        <v>1336.0166666666669</v>
      </c>
      <c r="K135" s="31">
        <v>1266.75</v>
      </c>
      <c r="L135" s="31">
        <v>1208.25</v>
      </c>
      <c r="M135" s="31">
        <v>8.7632300000000001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459</v>
      </c>
      <c r="D136" s="36">
        <v>460.9666666666667</v>
      </c>
      <c r="E136" s="36">
        <v>454.28333333333342</v>
      </c>
      <c r="F136" s="36">
        <v>449.56666666666672</v>
      </c>
      <c r="G136" s="36">
        <v>442.88333333333344</v>
      </c>
      <c r="H136" s="36">
        <v>465.68333333333339</v>
      </c>
      <c r="I136" s="36">
        <v>472.36666666666667</v>
      </c>
      <c r="J136" s="36">
        <v>477.08333333333337</v>
      </c>
      <c r="K136" s="31">
        <v>467.65</v>
      </c>
      <c r="L136" s="31">
        <v>456.25</v>
      </c>
      <c r="M136" s="31">
        <v>32.239179999999998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3822.85</v>
      </c>
      <c r="D137" s="36">
        <v>3801.6666666666665</v>
      </c>
      <c r="E137" s="36">
        <v>3771.1833333333329</v>
      </c>
      <c r="F137" s="36">
        <v>3719.5166666666664</v>
      </c>
      <c r="G137" s="36">
        <v>3689.0333333333328</v>
      </c>
      <c r="H137" s="36">
        <v>3853.333333333333</v>
      </c>
      <c r="I137" s="36">
        <v>3883.8166666666666</v>
      </c>
      <c r="J137" s="36">
        <v>3935.4833333333331</v>
      </c>
      <c r="K137" s="31">
        <v>3832.15</v>
      </c>
      <c r="L137" s="31">
        <v>3750</v>
      </c>
      <c r="M137" s="31">
        <v>6.7663900000000003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2118.4</v>
      </c>
      <c r="D138" s="36">
        <v>2108.0166666666664</v>
      </c>
      <c r="E138" s="36">
        <v>2079.5333333333328</v>
      </c>
      <c r="F138" s="36">
        <v>2040.6666666666665</v>
      </c>
      <c r="G138" s="36">
        <v>2012.1833333333329</v>
      </c>
      <c r="H138" s="36">
        <v>2146.8833333333328</v>
      </c>
      <c r="I138" s="36">
        <v>2175.3666666666663</v>
      </c>
      <c r="J138" s="36">
        <v>2214.2333333333327</v>
      </c>
      <c r="K138" s="31">
        <v>2136.5</v>
      </c>
      <c r="L138" s="31">
        <v>2069.15</v>
      </c>
      <c r="M138" s="31">
        <v>4.2998599999999998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1099.3</v>
      </c>
      <c r="D139" s="36">
        <v>1099.3833333333332</v>
      </c>
      <c r="E139" s="36">
        <v>1090.9166666666665</v>
      </c>
      <c r="F139" s="36">
        <v>1082.5333333333333</v>
      </c>
      <c r="G139" s="36">
        <v>1074.0666666666666</v>
      </c>
      <c r="H139" s="36">
        <v>1107.7666666666664</v>
      </c>
      <c r="I139" s="36">
        <v>1116.2333333333331</v>
      </c>
      <c r="J139" s="36">
        <v>1124.6166666666663</v>
      </c>
      <c r="K139" s="31">
        <v>1107.8499999999999</v>
      </c>
      <c r="L139" s="31">
        <v>1091</v>
      </c>
      <c r="M139" s="31">
        <v>0.39860000000000001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835.9</v>
      </c>
      <c r="D140" s="36">
        <v>833.41666666666663</v>
      </c>
      <c r="E140" s="36">
        <v>829.7833333333333</v>
      </c>
      <c r="F140" s="36">
        <v>823.66666666666663</v>
      </c>
      <c r="G140" s="36">
        <v>820.0333333333333</v>
      </c>
      <c r="H140" s="36">
        <v>839.5333333333333</v>
      </c>
      <c r="I140" s="36">
        <v>843.16666666666674</v>
      </c>
      <c r="J140" s="36">
        <v>849.2833333333333</v>
      </c>
      <c r="K140" s="31">
        <v>837.05</v>
      </c>
      <c r="L140" s="31">
        <v>827.3</v>
      </c>
      <c r="M140" s="31">
        <v>13.108919999999999</v>
      </c>
      <c r="N140" s="1"/>
      <c r="O140" s="1"/>
    </row>
    <row r="141" spans="1:15" ht="12.75" customHeight="1">
      <c r="A141" s="33">
        <v>131</v>
      </c>
      <c r="B141" s="53" t="s">
        <v>846</v>
      </c>
      <c r="C141" s="31">
        <v>2810.85</v>
      </c>
      <c r="D141" s="36">
        <v>2803.2833333333333</v>
      </c>
      <c r="E141" s="36">
        <v>2747.5666666666666</v>
      </c>
      <c r="F141" s="36">
        <v>2684.2833333333333</v>
      </c>
      <c r="G141" s="36">
        <v>2628.5666666666666</v>
      </c>
      <c r="H141" s="36">
        <v>2866.5666666666666</v>
      </c>
      <c r="I141" s="36">
        <v>2922.2833333333328</v>
      </c>
      <c r="J141" s="36">
        <v>2985.5666666666666</v>
      </c>
      <c r="K141" s="31">
        <v>2859</v>
      </c>
      <c r="L141" s="31">
        <v>2740</v>
      </c>
      <c r="M141" s="31">
        <v>1.6140399999999999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664.75</v>
      </c>
      <c r="D142" s="36">
        <v>665.75</v>
      </c>
      <c r="E142" s="36">
        <v>662</v>
      </c>
      <c r="F142" s="36">
        <v>659.25</v>
      </c>
      <c r="G142" s="36">
        <v>655.5</v>
      </c>
      <c r="H142" s="36">
        <v>668.5</v>
      </c>
      <c r="I142" s="36">
        <v>672.25</v>
      </c>
      <c r="J142" s="36">
        <v>675</v>
      </c>
      <c r="K142" s="31">
        <v>669.5</v>
      </c>
      <c r="L142" s="31">
        <v>663</v>
      </c>
      <c r="M142" s="31">
        <v>22.22824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1887.35</v>
      </c>
      <c r="D143" s="36">
        <v>1889.1333333333332</v>
      </c>
      <c r="E143" s="36">
        <v>1873.2666666666664</v>
      </c>
      <c r="F143" s="36">
        <v>1859.1833333333332</v>
      </c>
      <c r="G143" s="36">
        <v>1843.3166666666664</v>
      </c>
      <c r="H143" s="36">
        <v>1903.2166666666665</v>
      </c>
      <c r="I143" s="36">
        <v>1919.0833333333333</v>
      </c>
      <c r="J143" s="36">
        <v>1933.1666666666665</v>
      </c>
      <c r="K143" s="31">
        <v>1905</v>
      </c>
      <c r="L143" s="31">
        <v>1875.05</v>
      </c>
      <c r="M143" s="31">
        <v>1.0831900000000001</v>
      </c>
      <c r="N143" s="1"/>
      <c r="O143" s="1"/>
    </row>
    <row r="144" spans="1:15" ht="12.75" customHeight="1">
      <c r="A144" s="33">
        <v>134</v>
      </c>
      <c r="B144" s="53" t="s">
        <v>790</v>
      </c>
      <c r="C144" s="31">
        <v>2687.05</v>
      </c>
      <c r="D144" s="36">
        <v>2692.4</v>
      </c>
      <c r="E144" s="36">
        <v>2660.8500000000004</v>
      </c>
      <c r="F144" s="36">
        <v>2634.65</v>
      </c>
      <c r="G144" s="36">
        <v>2603.1000000000004</v>
      </c>
      <c r="H144" s="36">
        <v>2718.6000000000004</v>
      </c>
      <c r="I144" s="36">
        <v>2750.1500000000005</v>
      </c>
      <c r="J144" s="36">
        <v>2776.3500000000004</v>
      </c>
      <c r="K144" s="31">
        <v>2723.95</v>
      </c>
      <c r="L144" s="31">
        <v>2666.2</v>
      </c>
      <c r="M144" s="31">
        <v>1.61496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1009.5</v>
      </c>
      <c r="D145" s="36">
        <v>1017.9499999999999</v>
      </c>
      <c r="E145" s="36">
        <v>990.55</v>
      </c>
      <c r="F145" s="36">
        <v>971.6</v>
      </c>
      <c r="G145" s="36">
        <v>944.2</v>
      </c>
      <c r="H145" s="36">
        <v>1036.8999999999999</v>
      </c>
      <c r="I145" s="36">
        <v>1064.2999999999997</v>
      </c>
      <c r="J145" s="36">
        <v>1083.2499999999998</v>
      </c>
      <c r="K145" s="31">
        <v>1045.3499999999999</v>
      </c>
      <c r="L145" s="31">
        <v>999</v>
      </c>
      <c r="M145" s="31">
        <v>7.15672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2923.05</v>
      </c>
      <c r="D146" s="36">
        <v>2928.2166666666667</v>
      </c>
      <c r="E146" s="36">
        <v>2904.9333333333334</v>
      </c>
      <c r="F146" s="36">
        <v>2886.8166666666666</v>
      </c>
      <c r="G146" s="36">
        <v>2863.5333333333333</v>
      </c>
      <c r="H146" s="36">
        <v>2946.3333333333335</v>
      </c>
      <c r="I146" s="36">
        <v>2969.6166666666672</v>
      </c>
      <c r="J146" s="36">
        <v>2987.7333333333336</v>
      </c>
      <c r="K146" s="31">
        <v>2951.5</v>
      </c>
      <c r="L146" s="31">
        <v>2910.1</v>
      </c>
      <c r="M146" s="31">
        <v>1.0027299999999999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418.05</v>
      </c>
      <c r="D147" s="36">
        <v>416.25</v>
      </c>
      <c r="E147" s="36">
        <v>413.5</v>
      </c>
      <c r="F147" s="36">
        <v>408.95</v>
      </c>
      <c r="G147" s="36">
        <v>406.2</v>
      </c>
      <c r="H147" s="36">
        <v>420.8</v>
      </c>
      <c r="I147" s="36">
        <v>423.55</v>
      </c>
      <c r="J147" s="36">
        <v>428.1</v>
      </c>
      <c r="K147" s="31">
        <v>419</v>
      </c>
      <c r="L147" s="31">
        <v>411.7</v>
      </c>
      <c r="M147" s="31">
        <v>16.023409999999998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186.68</v>
      </c>
      <c r="D148" s="36">
        <v>187.13333333333333</v>
      </c>
      <c r="E148" s="36">
        <v>183.81666666666666</v>
      </c>
      <c r="F148" s="36">
        <v>180.95333333333335</v>
      </c>
      <c r="G148" s="36">
        <v>177.63666666666668</v>
      </c>
      <c r="H148" s="36">
        <v>189.99666666666664</v>
      </c>
      <c r="I148" s="36">
        <v>193.3133333333333</v>
      </c>
      <c r="J148" s="36">
        <v>196.17666666666662</v>
      </c>
      <c r="K148" s="31">
        <v>190.45</v>
      </c>
      <c r="L148" s="31">
        <v>184.27</v>
      </c>
      <c r="M148" s="31">
        <v>21.521940000000001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5482.8</v>
      </c>
      <c r="D149" s="36">
        <v>5464</v>
      </c>
      <c r="E149" s="36">
        <v>5415</v>
      </c>
      <c r="F149" s="36">
        <v>5347.2</v>
      </c>
      <c r="G149" s="36">
        <v>5298.2</v>
      </c>
      <c r="H149" s="36">
        <v>5531.8</v>
      </c>
      <c r="I149" s="36">
        <v>5580.8</v>
      </c>
      <c r="J149" s="36">
        <v>5648.6</v>
      </c>
      <c r="K149" s="31">
        <v>5513</v>
      </c>
      <c r="L149" s="31">
        <v>5396.2</v>
      </c>
      <c r="M149" s="31">
        <v>7.6377100000000002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12852.6</v>
      </c>
      <c r="D150" s="36">
        <v>12911.416666666666</v>
      </c>
      <c r="E150" s="36">
        <v>12722.833333333332</v>
      </c>
      <c r="F150" s="36">
        <v>12593.066666666666</v>
      </c>
      <c r="G150" s="36">
        <v>12404.483333333332</v>
      </c>
      <c r="H150" s="36">
        <v>13041.183333333332</v>
      </c>
      <c r="I150" s="36">
        <v>13229.766666666665</v>
      </c>
      <c r="J150" s="36">
        <v>13359.533333333333</v>
      </c>
      <c r="K150" s="31">
        <v>13100</v>
      </c>
      <c r="L150" s="31">
        <v>12781.65</v>
      </c>
      <c r="M150" s="31">
        <v>4.1026499999999997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3416.8</v>
      </c>
      <c r="D151" s="36">
        <v>3419.3333333333335</v>
      </c>
      <c r="E151" s="36">
        <v>3402.5666666666671</v>
      </c>
      <c r="F151" s="36">
        <v>3388.3333333333335</v>
      </c>
      <c r="G151" s="36">
        <v>3371.5666666666671</v>
      </c>
      <c r="H151" s="36">
        <v>3433.5666666666671</v>
      </c>
      <c r="I151" s="36">
        <v>3450.3333333333335</v>
      </c>
      <c r="J151" s="36">
        <v>3464.5666666666671</v>
      </c>
      <c r="K151" s="31">
        <v>3436.1</v>
      </c>
      <c r="L151" s="31">
        <v>3405.1</v>
      </c>
      <c r="M151" s="31">
        <v>1.85449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6683.85</v>
      </c>
      <c r="D152" s="36">
        <v>6658.7833333333328</v>
      </c>
      <c r="E152" s="36">
        <v>6605.3666666666659</v>
      </c>
      <c r="F152" s="36">
        <v>6526.8833333333332</v>
      </c>
      <c r="G152" s="36">
        <v>6473.4666666666662</v>
      </c>
      <c r="H152" s="36">
        <v>6737.2666666666655</v>
      </c>
      <c r="I152" s="36">
        <v>6790.6833333333334</v>
      </c>
      <c r="J152" s="36">
        <v>6869.1666666666652</v>
      </c>
      <c r="K152" s="31">
        <v>6712.2</v>
      </c>
      <c r="L152" s="31">
        <v>6580.3</v>
      </c>
      <c r="M152" s="31">
        <v>5.3267100000000003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808.75</v>
      </c>
      <c r="D153" s="36">
        <v>811.15</v>
      </c>
      <c r="E153" s="36">
        <v>797.9</v>
      </c>
      <c r="F153" s="36">
        <v>787.05</v>
      </c>
      <c r="G153" s="36">
        <v>773.8</v>
      </c>
      <c r="H153" s="36">
        <v>822</v>
      </c>
      <c r="I153" s="36">
        <v>835.25</v>
      </c>
      <c r="J153" s="36">
        <v>846.1</v>
      </c>
      <c r="K153" s="31">
        <v>824.4</v>
      </c>
      <c r="L153" s="31">
        <v>800.3</v>
      </c>
      <c r="M153" s="31">
        <v>3.43059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383.8</v>
      </c>
      <c r="D154" s="36">
        <v>383.13333333333338</v>
      </c>
      <c r="E154" s="36">
        <v>379.46666666666675</v>
      </c>
      <c r="F154" s="36">
        <v>375.13333333333338</v>
      </c>
      <c r="G154" s="36">
        <v>371.46666666666675</v>
      </c>
      <c r="H154" s="36">
        <v>387.46666666666675</v>
      </c>
      <c r="I154" s="36">
        <v>391.13333333333338</v>
      </c>
      <c r="J154" s="36">
        <v>395.46666666666675</v>
      </c>
      <c r="K154" s="31">
        <v>386.8</v>
      </c>
      <c r="L154" s="31">
        <v>378.8</v>
      </c>
      <c r="M154" s="31">
        <v>2.83508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248.81</v>
      </c>
      <c r="D155" s="36">
        <v>248.45666666666668</v>
      </c>
      <c r="E155" s="36">
        <v>242.65333333333336</v>
      </c>
      <c r="F155" s="36">
        <v>236.4966666666667</v>
      </c>
      <c r="G155" s="36">
        <v>230.69333333333338</v>
      </c>
      <c r="H155" s="36">
        <v>254.61333333333334</v>
      </c>
      <c r="I155" s="36">
        <v>260.41666666666669</v>
      </c>
      <c r="J155" s="36">
        <v>266.57333333333332</v>
      </c>
      <c r="K155" s="31">
        <v>254.26</v>
      </c>
      <c r="L155" s="31">
        <v>242.3</v>
      </c>
      <c r="M155" s="31">
        <v>124.50825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41.09</v>
      </c>
      <c r="D156" s="36">
        <v>41.093333333333334</v>
      </c>
      <c r="E156" s="36">
        <v>40.096666666666664</v>
      </c>
      <c r="F156" s="36">
        <v>39.103333333333332</v>
      </c>
      <c r="G156" s="36">
        <v>38.106666666666662</v>
      </c>
      <c r="H156" s="36">
        <v>42.086666666666666</v>
      </c>
      <c r="I156" s="36">
        <v>43.083333333333336</v>
      </c>
      <c r="J156" s="36">
        <v>44.076666666666668</v>
      </c>
      <c r="K156" s="31">
        <v>42.09</v>
      </c>
      <c r="L156" s="31">
        <v>40.1</v>
      </c>
      <c r="M156" s="31">
        <v>101.60966000000001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4875</v>
      </c>
      <c r="D157" s="36">
        <v>4829.2333333333336</v>
      </c>
      <c r="E157" s="36">
        <v>4763.4666666666672</v>
      </c>
      <c r="F157" s="36">
        <v>4651.9333333333334</v>
      </c>
      <c r="G157" s="36">
        <v>4586.166666666667</v>
      </c>
      <c r="H157" s="36">
        <v>4940.7666666666673</v>
      </c>
      <c r="I157" s="36">
        <v>5006.5333333333338</v>
      </c>
      <c r="J157" s="36">
        <v>5118.0666666666675</v>
      </c>
      <c r="K157" s="31">
        <v>4895</v>
      </c>
      <c r="L157" s="31">
        <v>4717.7</v>
      </c>
      <c r="M157" s="31">
        <v>7.5731700000000002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622.65</v>
      </c>
      <c r="D158" s="36">
        <v>621.13333333333333</v>
      </c>
      <c r="E158" s="36">
        <v>615.56666666666661</v>
      </c>
      <c r="F158" s="36">
        <v>608.48333333333323</v>
      </c>
      <c r="G158" s="36">
        <v>602.91666666666652</v>
      </c>
      <c r="H158" s="36">
        <v>628.2166666666667</v>
      </c>
      <c r="I158" s="36">
        <v>633.78333333333353</v>
      </c>
      <c r="J158" s="36">
        <v>640.86666666666679</v>
      </c>
      <c r="K158" s="31">
        <v>626.70000000000005</v>
      </c>
      <c r="L158" s="31">
        <v>614.04999999999995</v>
      </c>
      <c r="M158" s="31">
        <v>1.4591799999999999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729.6</v>
      </c>
      <c r="D159" s="36">
        <v>731.04999999999984</v>
      </c>
      <c r="E159" s="36">
        <v>722.09999999999968</v>
      </c>
      <c r="F159" s="36">
        <v>714.5999999999998</v>
      </c>
      <c r="G159" s="36">
        <v>705.64999999999964</v>
      </c>
      <c r="H159" s="36">
        <v>738.54999999999973</v>
      </c>
      <c r="I159" s="36">
        <v>747.49999999999977</v>
      </c>
      <c r="J159" s="36">
        <v>754.99999999999977</v>
      </c>
      <c r="K159" s="31">
        <v>740</v>
      </c>
      <c r="L159" s="31">
        <v>723.55</v>
      </c>
      <c r="M159" s="31">
        <v>7.2466299999999997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809.7</v>
      </c>
      <c r="D160" s="36">
        <v>812.71666666666658</v>
      </c>
      <c r="E160" s="36">
        <v>802.03333333333319</v>
      </c>
      <c r="F160" s="36">
        <v>794.36666666666656</v>
      </c>
      <c r="G160" s="36">
        <v>783.68333333333317</v>
      </c>
      <c r="H160" s="36">
        <v>820.38333333333321</v>
      </c>
      <c r="I160" s="36">
        <v>831.06666666666661</v>
      </c>
      <c r="J160" s="36">
        <v>838.73333333333323</v>
      </c>
      <c r="K160" s="31">
        <v>823.4</v>
      </c>
      <c r="L160" s="31">
        <v>805.05</v>
      </c>
      <c r="M160" s="31">
        <v>2.42476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2471.15</v>
      </c>
      <c r="D161" s="36">
        <v>2471.3333333333335</v>
      </c>
      <c r="E161" s="36">
        <v>2437.8166666666671</v>
      </c>
      <c r="F161" s="36">
        <v>2404.4833333333336</v>
      </c>
      <c r="G161" s="36">
        <v>2370.9666666666672</v>
      </c>
      <c r="H161" s="36">
        <v>2504.666666666667</v>
      </c>
      <c r="I161" s="36">
        <v>2538.1833333333334</v>
      </c>
      <c r="J161" s="36">
        <v>2571.5166666666669</v>
      </c>
      <c r="K161" s="31">
        <v>2504.85</v>
      </c>
      <c r="L161" s="31">
        <v>2438</v>
      </c>
      <c r="M161" s="31">
        <v>0.91617999999999999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226.91</v>
      </c>
      <c r="D162" s="36">
        <v>222.67</v>
      </c>
      <c r="E162" s="36">
        <v>217.33999999999997</v>
      </c>
      <c r="F162" s="36">
        <v>207.76999999999998</v>
      </c>
      <c r="G162" s="36">
        <v>202.43999999999997</v>
      </c>
      <c r="H162" s="36">
        <v>232.23999999999998</v>
      </c>
      <c r="I162" s="36">
        <v>237.56999999999996</v>
      </c>
      <c r="J162" s="36">
        <v>247.14</v>
      </c>
      <c r="K162" s="31">
        <v>228</v>
      </c>
      <c r="L162" s="31">
        <v>213.1</v>
      </c>
      <c r="M162" s="31">
        <v>265.39643000000001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82.07</v>
      </c>
      <c r="D163" s="36">
        <v>82.123333333333335</v>
      </c>
      <c r="E163" s="36">
        <v>81.446666666666673</v>
      </c>
      <c r="F163" s="36">
        <v>80.823333333333338</v>
      </c>
      <c r="G163" s="36">
        <v>80.146666666666675</v>
      </c>
      <c r="H163" s="36">
        <v>82.74666666666667</v>
      </c>
      <c r="I163" s="36">
        <v>83.423333333333346</v>
      </c>
      <c r="J163" s="36">
        <v>84.046666666666667</v>
      </c>
      <c r="K163" s="31">
        <v>82.8</v>
      </c>
      <c r="L163" s="31">
        <v>81.5</v>
      </c>
      <c r="M163" s="31">
        <v>69.984449999999995</v>
      </c>
      <c r="N163" s="1"/>
      <c r="O163" s="1"/>
    </row>
    <row r="164" spans="1:15" ht="12.75" customHeight="1">
      <c r="A164" s="33">
        <v>154</v>
      </c>
      <c r="B164" s="53" t="s">
        <v>791</v>
      </c>
      <c r="C164" s="31">
        <v>1435.35</v>
      </c>
      <c r="D164" s="36">
        <v>1439.5166666666667</v>
      </c>
      <c r="E164" s="36">
        <v>1416.0333333333333</v>
      </c>
      <c r="F164" s="36">
        <v>1396.7166666666667</v>
      </c>
      <c r="G164" s="36">
        <v>1373.2333333333333</v>
      </c>
      <c r="H164" s="36">
        <v>1458.8333333333333</v>
      </c>
      <c r="I164" s="36">
        <v>1482.3166666666664</v>
      </c>
      <c r="J164" s="36">
        <v>1501.6333333333332</v>
      </c>
      <c r="K164" s="31">
        <v>1463</v>
      </c>
      <c r="L164" s="31">
        <v>1420.2</v>
      </c>
      <c r="M164" s="31">
        <v>0.98868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3791.25</v>
      </c>
      <c r="D165" s="36">
        <v>3780.4500000000003</v>
      </c>
      <c r="E165" s="36">
        <v>3759.3000000000006</v>
      </c>
      <c r="F165" s="36">
        <v>3727.3500000000004</v>
      </c>
      <c r="G165" s="36">
        <v>3706.2000000000007</v>
      </c>
      <c r="H165" s="36">
        <v>3812.4000000000005</v>
      </c>
      <c r="I165" s="36">
        <v>3833.55</v>
      </c>
      <c r="J165" s="36">
        <v>3865.5000000000005</v>
      </c>
      <c r="K165" s="31">
        <v>3801.6</v>
      </c>
      <c r="L165" s="31">
        <v>3748.5</v>
      </c>
      <c r="M165" s="31">
        <v>0.82204999999999995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479.85</v>
      </c>
      <c r="D166" s="36">
        <v>478.58333333333331</v>
      </c>
      <c r="E166" s="36">
        <v>475.46666666666664</v>
      </c>
      <c r="F166" s="36">
        <v>471.08333333333331</v>
      </c>
      <c r="G166" s="36">
        <v>467.96666666666664</v>
      </c>
      <c r="H166" s="36">
        <v>482.96666666666664</v>
      </c>
      <c r="I166" s="36">
        <v>486.08333333333331</v>
      </c>
      <c r="J166" s="36">
        <v>490.46666666666664</v>
      </c>
      <c r="K166" s="31">
        <v>481.7</v>
      </c>
      <c r="L166" s="31">
        <v>474.2</v>
      </c>
      <c r="M166" s="31">
        <v>23.588989999999999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612.65</v>
      </c>
      <c r="D167" s="36">
        <v>618.1</v>
      </c>
      <c r="E167" s="36">
        <v>577.35</v>
      </c>
      <c r="F167" s="36">
        <v>542.04999999999995</v>
      </c>
      <c r="G167" s="36">
        <v>501.29999999999995</v>
      </c>
      <c r="H167" s="36">
        <v>653.40000000000009</v>
      </c>
      <c r="I167" s="36">
        <v>694.15000000000009</v>
      </c>
      <c r="J167" s="36">
        <v>729.45000000000016</v>
      </c>
      <c r="K167" s="31">
        <v>658.85</v>
      </c>
      <c r="L167" s="31">
        <v>582.79999999999995</v>
      </c>
      <c r="M167" s="31">
        <v>225.62742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207.69</v>
      </c>
      <c r="D168" s="36">
        <v>208.89333333333335</v>
      </c>
      <c r="E168" s="36">
        <v>205.59666666666669</v>
      </c>
      <c r="F168" s="36">
        <v>203.50333333333336</v>
      </c>
      <c r="G168" s="36">
        <v>200.20666666666671</v>
      </c>
      <c r="H168" s="36">
        <v>210.98666666666668</v>
      </c>
      <c r="I168" s="36">
        <v>214.28333333333336</v>
      </c>
      <c r="J168" s="36">
        <v>216.37666666666667</v>
      </c>
      <c r="K168" s="31">
        <v>212.19</v>
      </c>
      <c r="L168" s="31">
        <v>206.8</v>
      </c>
      <c r="M168" s="31">
        <v>58.005679999999998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183.58</v>
      </c>
      <c r="D169" s="36">
        <v>183.36666666666667</v>
      </c>
      <c r="E169" s="36">
        <v>181.94333333333336</v>
      </c>
      <c r="F169" s="36">
        <v>180.30666666666667</v>
      </c>
      <c r="G169" s="36">
        <v>178.88333333333335</v>
      </c>
      <c r="H169" s="36">
        <v>185.00333333333336</v>
      </c>
      <c r="I169" s="36">
        <v>186.42666666666665</v>
      </c>
      <c r="J169" s="36">
        <v>188.06333333333336</v>
      </c>
      <c r="K169" s="31">
        <v>184.79</v>
      </c>
      <c r="L169" s="31">
        <v>181.73</v>
      </c>
      <c r="M169" s="31">
        <v>50.592550000000003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994.25</v>
      </c>
      <c r="D170" s="36">
        <v>994.7166666666667</v>
      </c>
      <c r="E170" s="36">
        <v>981.43333333333339</v>
      </c>
      <c r="F170" s="36">
        <v>968.61666666666667</v>
      </c>
      <c r="G170" s="36">
        <v>955.33333333333337</v>
      </c>
      <c r="H170" s="36">
        <v>1007.5333333333334</v>
      </c>
      <c r="I170" s="36">
        <v>1020.8166666666667</v>
      </c>
      <c r="J170" s="36">
        <v>1033.6333333333334</v>
      </c>
      <c r="K170" s="31">
        <v>1008</v>
      </c>
      <c r="L170" s="31">
        <v>981.9</v>
      </c>
      <c r="M170" s="31">
        <v>2.6531699999999998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5278.25</v>
      </c>
      <c r="D171" s="36">
        <v>5293.0666666666666</v>
      </c>
      <c r="E171" s="36">
        <v>5240.1833333333334</v>
      </c>
      <c r="F171" s="36">
        <v>5202.1166666666668</v>
      </c>
      <c r="G171" s="36">
        <v>5149.2333333333336</v>
      </c>
      <c r="H171" s="36">
        <v>5331.1333333333332</v>
      </c>
      <c r="I171" s="36">
        <v>5384.0166666666664</v>
      </c>
      <c r="J171" s="36">
        <v>5422.083333333333</v>
      </c>
      <c r="K171" s="31">
        <v>5345.95</v>
      </c>
      <c r="L171" s="31">
        <v>5255</v>
      </c>
      <c r="M171" s="31">
        <v>0.1099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1413.35</v>
      </c>
      <c r="D172" s="36">
        <v>1403.7666666666667</v>
      </c>
      <c r="E172" s="36">
        <v>1386.5833333333333</v>
      </c>
      <c r="F172" s="36">
        <v>1359.8166666666666</v>
      </c>
      <c r="G172" s="36">
        <v>1342.6333333333332</v>
      </c>
      <c r="H172" s="36">
        <v>1430.5333333333333</v>
      </c>
      <c r="I172" s="36">
        <v>1447.7166666666667</v>
      </c>
      <c r="J172" s="36">
        <v>1474.4833333333333</v>
      </c>
      <c r="K172" s="31">
        <v>1420.95</v>
      </c>
      <c r="L172" s="31">
        <v>1377</v>
      </c>
      <c r="M172" s="31">
        <v>0.99460000000000004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307.75</v>
      </c>
      <c r="D173" s="36">
        <v>309.06666666666666</v>
      </c>
      <c r="E173" s="36">
        <v>305.73333333333335</v>
      </c>
      <c r="F173" s="36">
        <v>303.7166666666667</v>
      </c>
      <c r="G173" s="36">
        <v>300.38333333333338</v>
      </c>
      <c r="H173" s="36">
        <v>311.08333333333331</v>
      </c>
      <c r="I173" s="36">
        <v>314.41666666666669</v>
      </c>
      <c r="J173" s="36">
        <v>316.43333333333328</v>
      </c>
      <c r="K173" s="31">
        <v>312.39999999999998</v>
      </c>
      <c r="L173" s="31">
        <v>307.05</v>
      </c>
      <c r="M173" s="31">
        <v>2.7921499999999999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318.45</v>
      </c>
      <c r="D174" s="36">
        <v>321.26666666666665</v>
      </c>
      <c r="E174" s="36">
        <v>309.83333333333331</v>
      </c>
      <c r="F174" s="36">
        <v>301.21666666666664</v>
      </c>
      <c r="G174" s="36">
        <v>289.7833333333333</v>
      </c>
      <c r="H174" s="36">
        <v>329.88333333333333</v>
      </c>
      <c r="I174" s="36">
        <v>341.31666666666672</v>
      </c>
      <c r="J174" s="36">
        <v>349.93333333333334</v>
      </c>
      <c r="K174" s="31">
        <v>332.7</v>
      </c>
      <c r="L174" s="31">
        <v>312.64999999999998</v>
      </c>
      <c r="M174" s="31">
        <v>49.112670000000001</v>
      </c>
      <c r="N174" s="1"/>
      <c r="O174" s="1"/>
    </row>
    <row r="175" spans="1:15" ht="12.75" customHeight="1">
      <c r="A175" s="33">
        <v>165</v>
      </c>
      <c r="B175" s="53" t="s">
        <v>792</v>
      </c>
      <c r="C175" s="31">
        <v>743</v>
      </c>
      <c r="D175" s="36">
        <v>743.19999999999993</v>
      </c>
      <c r="E175" s="36">
        <v>735.79999999999984</v>
      </c>
      <c r="F175" s="36">
        <v>728.59999999999991</v>
      </c>
      <c r="G175" s="36">
        <v>721.19999999999982</v>
      </c>
      <c r="H175" s="36">
        <v>750.39999999999986</v>
      </c>
      <c r="I175" s="36">
        <v>757.8</v>
      </c>
      <c r="J175" s="36">
        <v>764.99999999999989</v>
      </c>
      <c r="K175" s="31">
        <v>750.6</v>
      </c>
      <c r="L175" s="31">
        <v>736</v>
      </c>
      <c r="M175" s="31">
        <v>3.1818900000000001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576.1</v>
      </c>
      <c r="D176" s="36">
        <v>572.23333333333323</v>
      </c>
      <c r="E176" s="36">
        <v>567.96666666666647</v>
      </c>
      <c r="F176" s="36">
        <v>559.83333333333326</v>
      </c>
      <c r="G176" s="36">
        <v>555.56666666666649</v>
      </c>
      <c r="H176" s="36">
        <v>580.36666666666645</v>
      </c>
      <c r="I176" s="36">
        <v>584.6333333333331</v>
      </c>
      <c r="J176" s="36">
        <v>592.76666666666642</v>
      </c>
      <c r="K176" s="31">
        <v>576.5</v>
      </c>
      <c r="L176" s="31">
        <v>564.1</v>
      </c>
      <c r="M176" s="31">
        <v>6.5481100000000003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220.64</v>
      </c>
      <c r="D177" s="36">
        <v>219.74</v>
      </c>
      <c r="E177" s="36">
        <v>218.51000000000002</v>
      </c>
      <c r="F177" s="36">
        <v>216.38000000000002</v>
      </c>
      <c r="G177" s="36">
        <v>215.15000000000003</v>
      </c>
      <c r="H177" s="36">
        <v>221.87</v>
      </c>
      <c r="I177" s="36">
        <v>223.10000000000002</v>
      </c>
      <c r="J177" s="36">
        <v>225.23</v>
      </c>
      <c r="K177" s="31">
        <v>220.97</v>
      </c>
      <c r="L177" s="31">
        <v>217.61</v>
      </c>
      <c r="M177" s="31">
        <v>92.679289999999995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1410.4</v>
      </c>
      <c r="D178" s="36">
        <v>1415.0333333333335</v>
      </c>
      <c r="E178" s="36">
        <v>1402.366666666667</v>
      </c>
      <c r="F178" s="36">
        <v>1394.3333333333335</v>
      </c>
      <c r="G178" s="36">
        <v>1381.666666666667</v>
      </c>
      <c r="H178" s="36">
        <v>1423.0666666666671</v>
      </c>
      <c r="I178" s="36">
        <v>1435.7333333333336</v>
      </c>
      <c r="J178" s="36">
        <v>1443.7666666666671</v>
      </c>
      <c r="K178" s="31">
        <v>1427.7</v>
      </c>
      <c r="L178" s="31">
        <v>1407</v>
      </c>
      <c r="M178" s="31">
        <v>0.63665000000000005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93.89</v>
      </c>
      <c r="D179" s="36">
        <v>93.63</v>
      </c>
      <c r="E179" s="36">
        <v>92.96</v>
      </c>
      <c r="F179" s="36">
        <v>92.03</v>
      </c>
      <c r="G179" s="36">
        <v>91.36</v>
      </c>
      <c r="H179" s="36">
        <v>94.559999999999988</v>
      </c>
      <c r="I179" s="36">
        <v>95.23</v>
      </c>
      <c r="J179" s="36">
        <v>96.159999999999982</v>
      </c>
      <c r="K179" s="31">
        <v>94.3</v>
      </c>
      <c r="L179" s="31">
        <v>92.7</v>
      </c>
      <c r="M179" s="31">
        <v>135.60570999999999</v>
      </c>
      <c r="N179" s="1"/>
      <c r="O179" s="1"/>
    </row>
    <row r="180" spans="1:15" ht="12.75" customHeight="1">
      <c r="A180" s="33">
        <v>170</v>
      </c>
      <c r="B180" s="53" t="s">
        <v>779</v>
      </c>
      <c r="C180" s="31">
        <v>1750.7</v>
      </c>
      <c r="D180" s="36">
        <v>1758.6499999999999</v>
      </c>
      <c r="E180" s="36">
        <v>1735.0999999999997</v>
      </c>
      <c r="F180" s="36">
        <v>1719.4999999999998</v>
      </c>
      <c r="G180" s="36">
        <v>1695.9499999999996</v>
      </c>
      <c r="H180" s="36">
        <v>1774.2499999999998</v>
      </c>
      <c r="I180" s="36">
        <v>1797.8</v>
      </c>
      <c r="J180" s="36">
        <v>1813.3999999999999</v>
      </c>
      <c r="K180" s="31">
        <v>1782.2</v>
      </c>
      <c r="L180" s="31">
        <v>1743.05</v>
      </c>
      <c r="M180" s="31">
        <v>4.65123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392.9</v>
      </c>
      <c r="D181" s="36">
        <v>391.4666666666667</v>
      </c>
      <c r="E181" s="36">
        <v>387.43333333333339</v>
      </c>
      <c r="F181" s="36">
        <v>381.9666666666667</v>
      </c>
      <c r="G181" s="36">
        <v>377.93333333333339</v>
      </c>
      <c r="H181" s="36">
        <v>396.93333333333339</v>
      </c>
      <c r="I181" s="36">
        <v>400.9666666666667</v>
      </c>
      <c r="J181" s="36">
        <v>406.43333333333339</v>
      </c>
      <c r="K181" s="31">
        <v>395.5</v>
      </c>
      <c r="L181" s="31">
        <v>386</v>
      </c>
      <c r="M181" s="31">
        <v>11.996779999999999</v>
      </c>
      <c r="N181" s="1"/>
      <c r="O181" s="1"/>
    </row>
    <row r="182" spans="1:15" ht="12.75" customHeight="1">
      <c r="A182" s="33">
        <v>172</v>
      </c>
      <c r="B182" s="53" t="s">
        <v>819</v>
      </c>
      <c r="C182" s="31">
        <v>8898.9500000000007</v>
      </c>
      <c r="D182" s="36">
        <v>8906.3166666666675</v>
      </c>
      <c r="E182" s="36">
        <v>8852.633333333335</v>
      </c>
      <c r="F182" s="36">
        <v>8806.3166666666675</v>
      </c>
      <c r="G182" s="36">
        <v>8752.633333333335</v>
      </c>
      <c r="H182" s="36">
        <v>8952.633333333335</v>
      </c>
      <c r="I182" s="36">
        <v>9006.3166666666657</v>
      </c>
      <c r="J182" s="36">
        <v>9052.633333333335</v>
      </c>
      <c r="K182" s="31">
        <v>8960</v>
      </c>
      <c r="L182" s="31">
        <v>8860</v>
      </c>
      <c r="M182" s="31">
        <v>0.21546999999999999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1890.75</v>
      </c>
      <c r="D183" s="36">
        <v>1890.6000000000001</v>
      </c>
      <c r="E183" s="36">
        <v>1873.2000000000003</v>
      </c>
      <c r="F183" s="36">
        <v>1855.65</v>
      </c>
      <c r="G183" s="36">
        <v>1838.2500000000002</v>
      </c>
      <c r="H183" s="36">
        <v>1908.1500000000003</v>
      </c>
      <c r="I183" s="36">
        <v>1925.5500000000004</v>
      </c>
      <c r="J183" s="36">
        <v>1943.1000000000004</v>
      </c>
      <c r="K183" s="31">
        <v>1908</v>
      </c>
      <c r="L183" s="31">
        <v>1873.05</v>
      </c>
      <c r="M183" s="31">
        <v>1.39001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2861.75</v>
      </c>
      <c r="D184" s="36">
        <v>2860.8166666666671</v>
      </c>
      <c r="E184" s="36">
        <v>2831.733333333334</v>
      </c>
      <c r="F184" s="36">
        <v>2801.7166666666672</v>
      </c>
      <c r="G184" s="36">
        <v>2772.6333333333341</v>
      </c>
      <c r="H184" s="36">
        <v>2890.8333333333339</v>
      </c>
      <c r="I184" s="36">
        <v>2919.916666666667</v>
      </c>
      <c r="J184" s="36">
        <v>2949.9333333333338</v>
      </c>
      <c r="K184" s="31">
        <v>2889.9</v>
      </c>
      <c r="L184" s="31">
        <v>2830.8</v>
      </c>
      <c r="M184" s="31">
        <v>0.62672000000000005</v>
      </c>
      <c r="N184" s="1"/>
      <c r="O184" s="1"/>
    </row>
    <row r="185" spans="1:15" ht="12.75" customHeight="1">
      <c r="A185" s="33">
        <v>175</v>
      </c>
      <c r="B185" s="53" t="s">
        <v>820</v>
      </c>
      <c r="C185" s="31">
        <v>1305.95</v>
      </c>
      <c r="D185" s="36">
        <v>1290.6166666666668</v>
      </c>
      <c r="E185" s="36">
        <v>1267.3833333333337</v>
      </c>
      <c r="F185" s="36">
        <v>1228.8166666666668</v>
      </c>
      <c r="G185" s="36">
        <v>1205.5833333333337</v>
      </c>
      <c r="H185" s="36">
        <v>1329.1833333333336</v>
      </c>
      <c r="I185" s="36">
        <v>1352.4166666666667</v>
      </c>
      <c r="J185" s="36">
        <v>1390.9833333333336</v>
      </c>
      <c r="K185" s="31">
        <v>1313.85</v>
      </c>
      <c r="L185" s="31">
        <v>1252.05</v>
      </c>
      <c r="M185" s="31">
        <v>3.3516400000000002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1747.95</v>
      </c>
      <c r="D186" s="36">
        <v>1744.0833333333333</v>
      </c>
      <c r="E186" s="36">
        <v>1733.8166666666666</v>
      </c>
      <c r="F186" s="36">
        <v>1719.6833333333334</v>
      </c>
      <c r="G186" s="36">
        <v>1709.4166666666667</v>
      </c>
      <c r="H186" s="36">
        <v>1758.2166666666665</v>
      </c>
      <c r="I186" s="36">
        <v>1768.4833333333333</v>
      </c>
      <c r="J186" s="36">
        <v>1782.6166666666663</v>
      </c>
      <c r="K186" s="31">
        <v>1754.35</v>
      </c>
      <c r="L186" s="31">
        <v>1729.95</v>
      </c>
      <c r="M186" s="31">
        <v>10.721170000000001</v>
      </c>
      <c r="N186" s="1"/>
      <c r="O186" s="1"/>
    </row>
    <row r="187" spans="1:15" ht="12.75" customHeight="1">
      <c r="A187" s="33">
        <v>177</v>
      </c>
      <c r="B187" s="53" t="s">
        <v>795</v>
      </c>
      <c r="C187" s="31">
        <v>1118.5999999999999</v>
      </c>
      <c r="D187" s="36">
        <v>1115.6833333333334</v>
      </c>
      <c r="E187" s="36">
        <v>1095.1166666666668</v>
      </c>
      <c r="F187" s="36">
        <v>1071.6333333333334</v>
      </c>
      <c r="G187" s="36">
        <v>1051.0666666666668</v>
      </c>
      <c r="H187" s="36">
        <v>1139.1666666666667</v>
      </c>
      <c r="I187" s="36">
        <v>1159.7333333333333</v>
      </c>
      <c r="J187" s="36">
        <v>1183.2166666666667</v>
      </c>
      <c r="K187" s="31">
        <v>1136.25</v>
      </c>
      <c r="L187" s="31">
        <v>1092.2</v>
      </c>
      <c r="M187" s="31">
        <v>6.2623199999999999</v>
      </c>
      <c r="N187" s="1"/>
      <c r="O187" s="1"/>
    </row>
    <row r="188" spans="1:15" ht="12.75" customHeight="1">
      <c r="A188" s="33">
        <v>178</v>
      </c>
      <c r="B188" s="53" t="s">
        <v>821</v>
      </c>
      <c r="C188" s="31">
        <v>913.85</v>
      </c>
      <c r="D188" s="36">
        <v>912.86666666666667</v>
      </c>
      <c r="E188" s="36">
        <v>904.13333333333333</v>
      </c>
      <c r="F188" s="36">
        <v>894.41666666666663</v>
      </c>
      <c r="G188" s="36">
        <v>885.68333333333328</v>
      </c>
      <c r="H188" s="36">
        <v>922.58333333333337</v>
      </c>
      <c r="I188" s="36">
        <v>931.31666666666672</v>
      </c>
      <c r="J188" s="36">
        <v>941.03333333333342</v>
      </c>
      <c r="K188" s="31">
        <v>921.6</v>
      </c>
      <c r="L188" s="31">
        <v>903.15</v>
      </c>
      <c r="M188" s="31">
        <v>2.2668499999999998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6638.1</v>
      </c>
      <c r="D189" s="36">
        <v>6692.7</v>
      </c>
      <c r="E189" s="36">
        <v>6546.9</v>
      </c>
      <c r="F189" s="36">
        <v>6455.7</v>
      </c>
      <c r="G189" s="36">
        <v>6309.9</v>
      </c>
      <c r="H189" s="36">
        <v>6783.9</v>
      </c>
      <c r="I189" s="36">
        <v>6929.7000000000007</v>
      </c>
      <c r="J189" s="36">
        <v>7020.9</v>
      </c>
      <c r="K189" s="31">
        <v>6838.5</v>
      </c>
      <c r="L189" s="31">
        <v>6601.5</v>
      </c>
      <c r="M189" s="31">
        <v>1.1648799999999999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1513.45</v>
      </c>
      <c r="D190" s="36">
        <v>1516.6499999999999</v>
      </c>
      <c r="E190" s="36">
        <v>1498.2999999999997</v>
      </c>
      <c r="F190" s="36">
        <v>1483.1499999999999</v>
      </c>
      <c r="G190" s="36">
        <v>1464.7999999999997</v>
      </c>
      <c r="H190" s="36">
        <v>1531.7999999999997</v>
      </c>
      <c r="I190" s="36">
        <v>1550.1499999999996</v>
      </c>
      <c r="J190" s="36">
        <v>1565.2999999999997</v>
      </c>
      <c r="K190" s="31">
        <v>1535</v>
      </c>
      <c r="L190" s="31">
        <v>1501.5</v>
      </c>
      <c r="M190" s="31">
        <v>13.970789999999999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1204.25</v>
      </c>
      <c r="D191" s="36">
        <v>1206.4166666666667</v>
      </c>
      <c r="E191" s="36">
        <v>1192.2333333333336</v>
      </c>
      <c r="F191" s="36">
        <v>1180.2166666666669</v>
      </c>
      <c r="G191" s="36">
        <v>1166.0333333333338</v>
      </c>
      <c r="H191" s="36">
        <v>1218.4333333333334</v>
      </c>
      <c r="I191" s="36">
        <v>1232.6166666666663</v>
      </c>
      <c r="J191" s="36">
        <v>1244.6333333333332</v>
      </c>
      <c r="K191" s="31">
        <v>1220.5999999999999</v>
      </c>
      <c r="L191" s="31">
        <v>1194.4000000000001</v>
      </c>
      <c r="M191" s="31">
        <v>2.5973099999999998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2879.9</v>
      </c>
      <c r="D192" s="36">
        <v>2863.1</v>
      </c>
      <c r="E192" s="36">
        <v>2839.2</v>
      </c>
      <c r="F192" s="36">
        <v>2798.5</v>
      </c>
      <c r="G192" s="36">
        <v>2774.6</v>
      </c>
      <c r="H192" s="36">
        <v>2903.7999999999997</v>
      </c>
      <c r="I192" s="36">
        <v>2927.7000000000003</v>
      </c>
      <c r="J192" s="36">
        <v>2968.3999999999996</v>
      </c>
      <c r="K192" s="31">
        <v>2887</v>
      </c>
      <c r="L192" s="31">
        <v>2822.4</v>
      </c>
      <c r="M192" s="31">
        <v>3.4335100000000001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564.9</v>
      </c>
      <c r="D193" s="36">
        <v>605.66666666666663</v>
      </c>
      <c r="E193" s="36">
        <v>521.33333333333326</v>
      </c>
      <c r="F193" s="36">
        <v>477.76666666666665</v>
      </c>
      <c r="G193" s="36">
        <v>393.43333333333328</v>
      </c>
      <c r="H193" s="36">
        <v>649.23333333333323</v>
      </c>
      <c r="I193" s="36">
        <v>733.56666666666649</v>
      </c>
      <c r="J193" s="36">
        <v>777.13333333333321</v>
      </c>
      <c r="K193" s="31">
        <v>690</v>
      </c>
      <c r="L193" s="31">
        <v>562.1</v>
      </c>
      <c r="M193" s="31">
        <v>381.40474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513.25</v>
      </c>
      <c r="D194" s="36">
        <v>508.91666666666669</v>
      </c>
      <c r="E194" s="36">
        <v>501.83333333333337</v>
      </c>
      <c r="F194" s="36">
        <v>490.41666666666669</v>
      </c>
      <c r="G194" s="36">
        <v>483.33333333333337</v>
      </c>
      <c r="H194" s="36">
        <v>520.33333333333337</v>
      </c>
      <c r="I194" s="36">
        <v>527.41666666666674</v>
      </c>
      <c r="J194" s="36">
        <v>538.83333333333337</v>
      </c>
      <c r="K194" s="31">
        <v>516</v>
      </c>
      <c r="L194" s="31">
        <v>497.5</v>
      </c>
      <c r="M194" s="31">
        <v>7.4285100000000002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2757.1</v>
      </c>
      <c r="D195" s="36">
        <v>2733.6166666666668</v>
      </c>
      <c r="E195" s="36">
        <v>2702.2333333333336</v>
      </c>
      <c r="F195" s="36">
        <v>2647.3666666666668</v>
      </c>
      <c r="G195" s="36">
        <v>2615.9833333333336</v>
      </c>
      <c r="H195" s="36">
        <v>2788.4833333333336</v>
      </c>
      <c r="I195" s="36">
        <v>2819.8666666666668</v>
      </c>
      <c r="J195" s="36">
        <v>2874.7333333333336</v>
      </c>
      <c r="K195" s="31">
        <v>2765</v>
      </c>
      <c r="L195" s="31">
        <v>2678.75</v>
      </c>
      <c r="M195" s="31">
        <v>9.3981499999999993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1279.2</v>
      </c>
      <c r="D196" s="36">
        <v>1277.1499999999999</v>
      </c>
      <c r="E196" s="36">
        <v>1265.5999999999997</v>
      </c>
      <c r="F196" s="36">
        <v>1251.9999999999998</v>
      </c>
      <c r="G196" s="36">
        <v>1240.4499999999996</v>
      </c>
      <c r="H196" s="36">
        <v>1290.7499999999998</v>
      </c>
      <c r="I196" s="36">
        <v>1302.3</v>
      </c>
      <c r="J196" s="36">
        <v>1315.8999999999999</v>
      </c>
      <c r="K196" s="31">
        <v>1288.7</v>
      </c>
      <c r="L196" s="31">
        <v>1263.55</v>
      </c>
      <c r="M196" s="31">
        <v>3.5775299999999999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2463.1</v>
      </c>
      <c r="D197" s="36">
        <v>2464.0166666666664</v>
      </c>
      <c r="E197" s="36">
        <v>2450.083333333333</v>
      </c>
      <c r="F197" s="36">
        <v>2437.0666666666666</v>
      </c>
      <c r="G197" s="36">
        <v>2423.1333333333332</v>
      </c>
      <c r="H197" s="36">
        <v>2477.0333333333328</v>
      </c>
      <c r="I197" s="36">
        <v>2490.9666666666662</v>
      </c>
      <c r="J197" s="36">
        <v>2503.9833333333327</v>
      </c>
      <c r="K197" s="31">
        <v>2477.9499999999998</v>
      </c>
      <c r="L197" s="31">
        <v>2451</v>
      </c>
      <c r="M197" s="31">
        <v>0.13369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139.81</v>
      </c>
      <c r="D198" s="36">
        <v>140.13666666666666</v>
      </c>
      <c r="E198" s="36">
        <v>137.67333333333332</v>
      </c>
      <c r="F198" s="36">
        <v>135.53666666666666</v>
      </c>
      <c r="G198" s="36">
        <v>133.07333333333332</v>
      </c>
      <c r="H198" s="36">
        <v>142.27333333333331</v>
      </c>
      <c r="I198" s="36">
        <v>144.73666666666668</v>
      </c>
      <c r="J198" s="36">
        <v>146.87333333333331</v>
      </c>
      <c r="K198" s="31">
        <v>142.6</v>
      </c>
      <c r="L198" s="31">
        <v>138</v>
      </c>
      <c r="M198" s="31">
        <v>9.2856199999999998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4296.45</v>
      </c>
      <c r="D199" s="36">
        <v>4234.3833333333332</v>
      </c>
      <c r="E199" s="36">
        <v>4110.0666666666666</v>
      </c>
      <c r="F199" s="36">
        <v>3923.6833333333334</v>
      </c>
      <c r="G199" s="36">
        <v>3799.3666666666668</v>
      </c>
      <c r="H199" s="36">
        <v>4420.7666666666664</v>
      </c>
      <c r="I199" s="36">
        <v>4545.0833333333321</v>
      </c>
      <c r="J199" s="36">
        <v>4731.4666666666662</v>
      </c>
      <c r="K199" s="31">
        <v>4358.7</v>
      </c>
      <c r="L199" s="31">
        <v>4048</v>
      </c>
      <c r="M199" s="31">
        <v>6.7980999999999998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639.35</v>
      </c>
      <c r="D200" s="36">
        <v>642.23333333333323</v>
      </c>
      <c r="E200" s="36">
        <v>633.96666666666647</v>
      </c>
      <c r="F200" s="36">
        <v>628.58333333333326</v>
      </c>
      <c r="G200" s="36">
        <v>620.31666666666649</v>
      </c>
      <c r="H200" s="36">
        <v>647.61666666666645</v>
      </c>
      <c r="I200" s="36">
        <v>655.8833333333331</v>
      </c>
      <c r="J200" s="36">
        <v>661.26666666666642</v>
      </c>
      <c r="K200" s="31">
        <v>650.5</v>
      </c>
      <c r="L200" s="31">
        <v>636.85</v>
      </c>
      <c r="M200" s="31">
        <v>10.509449999999999</v>
      </c>
      <c r="N200" s="1"/>
      <c r="O200" s="1"/>
    </row>
    <row r="201" spans="1:15" ht="12.75" customHeight="1">
      <c r="A201" s="33">
        <v>191</v>
      </c>
      <c r="B201" s="53" t="s">
        <v>848</v>
      </c>
      <c r="C201" s="31">
        <v>366.55</v>
      </c>
      <c r="D201" s="36">
        <v>365.83333333333331</v>
      </c>
      <c r="E201" s="36">
        <v>362.66666666666663</v>
      </c>
      <c r="F201" s="36">
        <v>358.7833333333333</v>
      </c>
      <c r="G201" s="36">
        <v>355.61666666666662</v>
      </c>
      <c r="H201" s="36">
        <v>369.71666666666664</v>
      </c>
      <c r="I201" s="36">
        <v>372.88333333333327</v>
      </c>
      <c r="J201" s="36">
        <v>376.76666666666665</v>
      </c>
      <c r="K201" s="31">
        <v>369</v>
      </c>
      <c r="L201" s="31">
        <v>361.95</v>
      </c>
      <c r="M201" s="31">
        <v>11.639430000000001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659.1</v>
      </c>
      <c r="D202" s="36">
        <v>656.1</v>
      </c>
      <c r="E202" s="36">
        <v>652</v>
      </c>
      <c r="F202" s="36">
        <v>644.9</v>
      </c>
      <c r="G202" s="36">
        <v>640.79999999999995</v>
      </c>
      <c r="H202" s="36">
        <v>663.2</v>
      </c>
      <c r="I202" s="36">
        <v>667.30000000000018</v>
      </c>
      <c r="J202" s="36">
        <v>674.40000000000009</v>
      </c>
      <c r="K202" s="31">
        <v>660.2</v>
      </c>
      <c r="L202" s="31">
        <v>649</v>
      </c>
      <c r="M202" s="31">
        <v>7.4116299999999997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226.17</v>
      </c>
      <c r="D203" s="36">
        <v>226.12333333333333</v>
      </c>
      <c r="E203" s="36">
        <v>220.04666666666668</v>
      </c>
      <c r="F203" s="36">
        <v>213.92333333333335</v>
      </c>
      <c r="G203" s="36">
        <v>207.84666666666669</v>
      </c>
      <c r="H203" s="36">
        <v>232.24666666666667</v>
      </c>
      <c r="I203" s="36">
        <v>238.32333333333332</v>
      </c>
      <c r="J203" s="36">
        <v>244.44666666666666</v>
      </c>
      <c r="K203" s="31">
        <v>232.2</v>
      </c>
      <c r="L203" s="31">
        <v>220</v>
      </c>
      <c r="M203" s="31">
        <v>11.33761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220.64</v>
      </c>
      <c r="D204" s="36">
        <v>221.73333333333335</v>
      </c>
      <c r="E204" s="36">
        <v>218.20666666666671</v>
      </c>
      <c r="F204" s="36">
        <v>215.77333333333337</v>
      </c>
      <c r="G204" s="36">
        <v>212.24666666666673</v>
      </c>
      <c r="H204" s="36">
        <v>224.16666666666669</v>
      </c>
      <c r="I204" s="36">
        <v>227.69333333333333</v>
      </c>
      <c r="J204" s="36">
        <v>230.12666666666667</v>
      </c>
      <c r="K204" s="31">
        <v>225.26</v>
      </c>
      <c r="L204" s="31">
        <v>219.3</v>
      </c>
      <c r="M204" s="31">
        <v>16.93131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428.15</v>
      </c>
      <c r="D205" s="36">
        <v>429.76666666666665</v>
      </c>
      <c r="E205" s="36">
        <v>424.5333333333333</v>
      </c>
      <c r="F205" s="36">
        <v>420.91666666666663</v>
      </c>
      <c r="G205" s="36">
        <v>415.68333333333328</v>
      </c>
      <c r="H205" s="36">
        <v>433.38333333333333</v>
      </c>
      <c r="I205" s="36">
        <v>438.61666666666667</v>
      </c>
      <c r="J205" s="36">
        <v>442.23333333333335</v>
      </c>
      <c r="K205" s="31">
        <v>435</v>
      </c>
      <c r="L205" s="31">
        <v>426.15</v>
      </c>
      <c r="M205" s="31">
        <v>16.293949999999999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2000.25</v>
      </c>
      <c r="D206" s="36">
        <v>2002.1499999999999</v>
      </c>
      <c r="E206" s="36">
        <v>1988.0999999999997</v>
      </c>
      <c r="F206" s="36">
        <v>1975.9499999999998</v>
      </c>
      <c r="G206" s="36">
        <v>1961.8999999999996</v>
      </c>
      <c r="H206" s="36">
        <v>2014.2999999999997</v>
      </c>
      <c r="I206" s="36">
        <v>2028.35</v>
      </c>
      <c r="J206" s="36">
        <v>2040.4999999999998</v>
      </c>
      <c r="K206" s="31">
        <v>2016.2</v>
      </c>
      <c r="L206" s="31">
        <v>1990</v>
      </c>
      <c r="M206" s="31">
        <v>0.47838999999999998</v>
      </c>
      <c r="N206" s="1"/>
      <c r="O206" s="1"/>
    </row>
    <row r="207" spans="1:15" ht="12.75" customHeight="1">
      <c r="A207" s="33">
        <v>197</v>
      </c>
      <c r="B207" s="53" t="s">
        <v>849</v>
      </c>
      <c r="C207" s="31">
        <v>608.70000000000005</v>
      </c>
      <c r="D207" s="36">
        <v>607.83333333333337</v>
      </c>
      <c r="E207" s="36">
        <v>602.9666666666667</v>
      </c>
      <c r="F207" s="36">
        <v>597.23333333333335</v>
      </c>
      <c r="G207" s="36">
        <v>592.36666666666667</v>
      </c>
      <c r="H207" s="36">
        <v>613.56666666666672</v>
      </c>
      <c r="I207" s="36">
        <v>618.43333333333328</v>
      </c>
      <c r="J207" s="36">
        <v>624.16666666666674</v>
      </c>
      <c r="K207" s="31">
        <v>612.70000000000005</v>
      </c>
      <c r="L207" s="31">
        <v>602.1</v>
      </c>
      <c r="M207" s="31">
        <v>8.0943900000000006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1807.6</v>
      </c>
      <c r="D208" s="36">
        <v>1799.6333333333332</v>
      </c>
      <c r="E208" s="36">
        <v>1785.0666666666664</v>
      </c>
      <c r="F208" s="36">
        <v>1762.5333333333331</v>
      </c>
      <c r="G208" s="36">
        <v>1747.9666666666662</v>
      </c>
      <c r="H208" s="36">
        <v>1822.1666666666665</v>
      </c>
      <c r="I208" s="36">
        <v>1836.7333333333331</v>
      </c>
      <c r="J208" s="36">
        <v>1859.2666666666667</v>
      </c>
      <c r="K208" s="31">
        <v>1814.2</v>
      </c>
      <c r="L208" s="31">
        <v>1777.1</v>
      </c>
      <c r="M208" s="31">
        <v>33.494889999999998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4386.3</v>
      </c>
      <c r="D209" s="36">
        <v>4395.8666666666668</v>
      </c>
      <c r="E209" s="36">
        <v>4358.3333333333339</v>
      </c>
      <c r="F209" s="36">
        <v>4330.3666666666668</v>
      </c>
      <c r="G209" s="36">
        <v>4292.8333333333339</v>
      </c>
      <c r="H209" s="36">
        <v>4423.8333333333339</v>
      </c>
      <c r="I209" s="36">
        <v>4461.3666666666668</v>
      </c>
      <c r="J209" s="36">
        <v>4489.3333333333339</v>
      </c>
      <c r="K209" s="31">
        <v>4433.3999999999996</v>
      </c>
      <c r="L209" s="31">
        <v>4367.8999999999996</v>
      </c>
      <c r="M209" s="31">
        <v>2.3305400000000001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1666.6</v>
      </c>
      <c r="D210" s="36">
        <v>1661.2166666666665</v>
      </c>
      <c r="E210" s="36">
        <v>1652.4333333333329</v>
      </c>
      <c r="F210" s="36">
        <v>1638.2666666666664</v>
      </c>
      <c r="G210" s="36">
        <v>1629.4833333333329</v>
      </c>
      <c r="H210" s="36">
        <v>1675.383333333333</v>
      </c>
      <c r="I210" s="36">
        <v>1684.1666666666663</v>
      </c>
      <c r="J210" s="36">
        <v>1698.333333333333</v>
      </c>
      <c r="K210" s="31">
        <v>1670</v>
      </c>
      <c r="L210" s="31">
        <v>1647.05</v>
      </c>
      <c r="M210" s="31">
        <v>162.12022999999999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714.55</v>
      </c>
      <c r="D211" s="36">
        <v>709.6</v>
      </c>
      <c r="E211" s="36">
        <v>703.25</v>
      </c>
      <c r="F211" s="36">
        <v>691.94999999999993</v>
      </c>
      <c r="G211" s="36">
        <v>685.59999999999991</v>
      </c>
      <c r="H211" s="36">
        <v>720.90000000000009</v>
      </c>
      <c r="I211" s="36">
        <v>727.25000000000023</v>
      </c>
      <c r="J211" s="36">
        <v>738.55000000000018</v>
      </c>
      <c r="K211" s="31">
        <v>715.95</v>
      </c>
      <c r="L211" s="31">
        <v>698.3</v>
      </c>
      <c r="M211" s="31">
        <v>34.878619999999998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150.4</v>
      </c>
      <c r="D212" s="36">
        <v>149.84666666666666</v>
      </c>
      <c r="E212" s="36">
        <v>147.40333333333334</v>
      </c>
      <c r="F212" s="36">
        <v>144.40666666666667</v>
      </c>
      <c r="G212" s="36">
        <v>141.96333333333334</v>
      </c>
      <c r="H212" s="36">
        <v>152.84333333333333</v>
      </c>
      <c r="I212" s="36">
        <v>155.28666666666666</v>
      </c>
      <c r="J212" s="36">
        <v>158.28333333333333</v>
      </c>
      <c r="K212" s="31">
        <v>152.29</v>
      </c>
      <c r="L212" s="31">
        <v>146.85</v>
      </c>
      <c r="M212" s="31">
        <v>274.24865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822.5</v>
      </c>
      <c r="D213" s="36">
        <v>821.2166666666667</v>
      </c>
      <c r="E213" s="36">
        <v>809.43333333333339</v>
      </c>
      <c r="F213" s="36">
        <v>796.36666666666667</v>
      </c>
      <c r="G213" s="36">
        <v>784.58333333333337</v>
      </c>
      <c r="H213" s="36">
        <v>834.28333333333342</v>
      </c>
      <c r="I213" s="36">
        <v>846.06666666666672</v>
      </c>
      <c r="J213" s="36">
        <v>859.13333333333344</v>
      </c>
      <c r="K213" s="31">
        <v>833</v>
      </c>
      <c r="L213" s="31">
        <v>808.15</v>
      </c>
      <c r="M213" s="31">
        <v>16.901800000000001</v>
      </c>
      <c r="N213" s="1"/>
      <c r="O213" s="1"/>
    </row>
    <row r="214" spans="1:15" ht="12.75" customHeight="1">
      <c r="A214" s="33">
        <v>204</v>
      </c>
      <c r="B214" s="53" t="s">
        <v>850</v>
      </c>
      <c r="C214" s="31">
        <v>1212.9000000000001</v>
      </c>
      <c r="D214" s="36">
        <v>1213.9666666666667</v>
      </c>
      <c r="E214" s="36">
        <v>1201.4333333333334</v>
      </c>
      <c r="F214" s="36">
        <v>1189.9666666666667</v>
      </c>
      <c r="G214" s="36">
        <v>1177.4333333333334</v>
      </c>
      <c r="H214" s="36">
        <v>1225.4333333333334</v>
      </c>
      <c r="I214" s="36">
        <v>1237.9666666666667</v>
      </c>
      <c r="J214" s="36">
        <v>1249.4333333333334</v>
      </c>
      <c r="K214" s="31">
        <v>1226.5</v>
      </c>
      <c r="L214" s="31">
        <v>1202.5</v>
      </c>
      <c r="M214" s="31">
        <v>0.35253000000000001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1996.4</v>
      </c>
      <c r="D215" s="36">
        <v>1989.2166666666669</v>
      </c>
      <c r="E215" s="36">
        <v>1977.4833333333338</v>
      </c>
      <c r="F215" s="36">
        <v>1958.5666666666668</v>
      </c>
      <c r="G215" s="36">
        <v>1946.8333333333337</v>
      </c>
      <c r="H215" s="36">
        <v>2008.1333333333339</v>
      </c>
      <c r="I215" s="36">
        <v>2019.866666666667</v>
      </c>
      <c r="J215" s="36">
        <v>2038.783333333334</v>
      </c>
      <c r="K215" s="31">
        <v>2000.95</v>
      </c>
      <c r="L215" s="31">
        <v>1970.3</v>
      </c>
      <c r="M215" s="31">
        <v>18.243649999999999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5803.15</v>
      </c>
      <c r="D216" s="36">
        <v>5758.7166666666672</v>
      </c>
      <c r="E216" s="36">
        <v>5699.4333333333343</v>
      </c>
      <c r="F216" s="36">
        <v>5595.7166666666672</v>
      </c>
      <c r="G216" s="36">
        <v>5536.4333333333343</v>
      </c>
      <c r="H216" s="36">
        <v>5862.4333333333343</v>
      </c>
      <c r="I216" s="36">
        <v>5921.7166666666672</v>
      </c>
      <c r="J216" s="36">
        <v>6025.4333333333343</v>
      </c>
      <c r="K216" s="31">
        <v>5818</v>
      </c>
      <c r="L216" s="31">
        <v>5655</v>
      </c>
      <c r="M216" s="31">
        <v>8.5586300000000008</v>
      </c>
      <c r="N216" s="1"/>
      <c r="O216" s="1"/>
    </row>
    <row r="217" spans="1:15" ht="12.75" customHeight="1">
      <c r="A217" s="33">
        <v>207</v>
      </c>
      <c r="B217" s="53" t="s">
        <v>851</v>
      </c>
      <c r="C217" s="31">
        <v>563.54999999999995</v>
      </c>
      <c r="D217" s="36">
        <v>560.06666666666661</v>
      </c>
      <c r="E217" s="36">
        <v>551.13333333333321</v>
      </c>
      <c r="F217" s="36">
        <v>538.71666666666658</v>
      </c>
      <c r="G217" s="36">
        <v>529.78333333333319</v>
      </c>
      <c r="H217" s="36">
        <v>572.48333333333323</v>
      </c>
      <c r="I217" s="36">
        <v>581.41666666666663</v>
      </c>
      <c r="J217" s="36">
        <v>593.83333333333326</v>
      </c>
      <c r="K217" s="31">
        <v>569</v>
      </c>
      <c r="L217" s="31">
        <v>547.65</v>
      </c>
      <c r="M217" s="31">
        <v>16.999919999999999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676.2</v>
      </c>
      <c r="D218" s="36">
        <v>668.5333333333333</v>
      </c>
      <c r="E218" s="36">
        <v>659.16666666666663</v>
      </c>
      <c r="F218" s="36">
        <v>642.13333333333333</v>
      </c>
      <c r="G218" s="36">
        <v>632.76666666666665</v>
      </c>
      <c r="H218" s="36">
        <v>685.56666666666661</v>
      </c>
      <c r="I218" s="36">
        <v>694.93333333333339</v>
      </c>
      <c r="J218" s="36">
        <v>711.96666666666658</v>
      </c>
      <c r="K218" s="31">
        <v>677.9</v>
      </c>
      <c r="L218" s="31">
        <v>651.5</v>
      </c>
      <c r="M218" s="31">
        <v>85.947640000000007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4641.7</v>
      </c>
      <c r="D219" s="36">
        <v>4630.5166666666664</v>
      </c>
      <c r="E219" s="36">
        <v>4607.333333333333</v>
      </c>
      <c r="F219" s="36">
        <v>4572.9666666666662</v>
      </c>
      <c r="G219" s="36">
        <v>4549.7833333333328</v>
      </c>
      <c r="H219" s="36">
        <v>4664.8833333333332</v>
      </c>
      <c r="I219" s="36">
        <v>4688.0666666666675</v>
      </c>
      <c r="J219" s="36">
        <v>4722.4333333333334</v>
      </c>
      <c r="K219" s="31">
        <v>4653.7</v>
      </c>
      <c r="L219" s="31">
        <v>4596.1499999999996</v>
      </c>
      <c r="M219" s="31">
        <v>9.3306100000000001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314.3</v>
      </c>
      <c r="D220" s="36">
        <v>312.63333333333338</v>
      </c>
      <c r="E220" s="36">
        <v>310.16666666666674</v>
      </c>
      <c r="F220" s="36">
        <v>306.03333333333336</v>
      </c>
      <c r="G220" s="36">
        <v>303.56666666666672</v>
      </c>
      <c r="H220" s="36">
        <v>316.76666666666677</v>
      </c>
      <c r="I220" s="36">
        <v>319.23333333333335</v>
      </c>
      <c r="J220" s="36">
        <v>323.36666666666679</v>
      </c>
      <c r="K220" s="31">
        <v>315.10000000000002</v>
      </c>
      <c r="L220" s="31">
        <v>308.5</v>
      </c>
      <c r="M220" s="31">
        <v>32.247540000000001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413.4</v>
      </c>
      <c r="D221" s="36">
        <v>413.68333333333334</v>
      </c>
      <c r="E221" s="36">
        <v>409.7166666666667</v>
      </c>
      <c r="F221" s="36">
        <v>406.03333333333336</v>
      </c>
      <c r="G221" s="36">
        <v>402.06666666666672</v>
      </c>
      <c r="H221" s="36">
        <v>417.36666666666667</v>
      </c>
      <c r="I221" s="36">
        <v>421.33333333333326</v>
      </c>
      <c r="J221" s="36">
        <v>425.01666666666665</v>
      </c>
      <c r="K221" s="31">
        <v>417.65</v>
      </c>
      <c r="L221" s="31">
        <v>410</v>
      </c>
      <c r="M221" s="31">
        <v>80.071690000000004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2956.4</v>
      </c>
      <c r="D222" s="36">
        <v>2938</v>
      </c>
      <c r="E222" s="36">
        <v>2912.6</v>
      </c>
      <c r="F222" s="36">
        <v>2868.7999999999997</v>
      </c>
      <c r="G222" s="36">
        <v>2843.3999999999996</v>
      </c>
      <c r="H222" s="36">
        <v>2981.8</v>
      </c>
      <c r="I222" s="36">
        <v>3007.2</v>
      </c>
      <c r="J222" s="36">
        <v>3051.0000000000005</v>
      </c>
      <c r="K222" s="31">
        <v>2963.4</v>
      </c>
      <c r="L222" s="31">
        <v>2894.2</v>
      </c>
      <c r="M222" s="31">
        <v>24.545639999999999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489.8</v>
      </c>
      <c r="D223" s="36">
        <v>486.73333333333329</v>
      </c>
      <c r="E223" s="36">
        <v>482.46666666666658</v>
      </c>
      <c r="F223" s="36">
        <v>475.13333333333327</v>
      </c>
      <c r="G223" s="36">
        <v>470.86666666666656</v>
      </c>
      <c r="H223" s="36">
        <v>494.06666666666661</v>
      </c>
      <c r="I223" s="36">
        <v>498.33333333333337</v>
      </c>
      <c r="J223" s="36">
        <v>505.66666666666663</v>
      </c>
      <c r="K223" s="31">
        <v>491</v>
      </c>
      <c r="L223" s="31">
        <v>479.4</v>
      </c>
      <c r="M223" s="31">
        <v>17.437460000000002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12308.35</v>
      </c>
      <c r="D224" s="36">
        <v>12219.449999999999</v>
      </c>
      <c r="E224" s="36">
        <v>12088.899999999998</v>
      </c>
      <c r="F224" s="36">
        <v>11869.449999999999</v>
      </c>
      <c r="G224" s="36">
        <v>11738.899999999998</v>
      </c>
      <c r="H224" s="36">
        <v>12438.899999999998</v>
      </c>
      <c r="I224" s="36">
        <v>12569.449999999997</v>
      </c>
      <c r="J224" s="36">
        <v>12788.899999999998</v>
      </c>
      <c r="K224" s="31">
        <v>12350</v>
      </c>
      <c r="L224" s="31">
        <v>12000</v>
      </c>
      <c r="M224" s="31">
        <v>0.25685999999999998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1129</v>
      </c>
      <c r="D225" s="36">
        <v>1133.9166666666667</v>
      </c>
      <c r="E225" s="36">
        <v>1102.8333333333335</v>
      </c>
      <c r="F225" s="36">
        <v>1076.6666666666667</v>
      </c>
      <c r="G225" s="36">
        <v>1045.5833333333335</v>
      </c>
      <c r="H225" s="36">
        <v>1160.0833333333335</v>
      </c>
      <c r="I225" s="36">
        <v>1191.166666666667</v>
      </c>
      <c r="J225" s="36">
        <v>1217.3333333333335</v>
      </c>
      <c r="K225" s="31">
        <v>1165</v>
      </c>
      <c r="L225" s="31">
        <v>1107.75</v>
      </c>
      <c r="M225" s="31">
        <v>3.1867100000000002</v>
      </c>
      <c r="N225" s="1"/>
      <c r="O225" s="1"/>
    </row>
    <row r="226" spans="1:15" ht="12.75" customHeight="1">
      <c r="A226" s="33">
        <v>216</v>
      </c>
      <c r="B226" s="53" t="s">
        <v>852</v>
      </c>
      <c r="C226" s="31">
        <v>493.85</v>
      </c>
      <c r="D226" s="36">
        <v>497.59999999999997</v>
      </c>
      <c r="E226" s="36">
        <v>486.24999999999994</v>
      </c>
      <c r="F226" s="36">
        <v>478.65</v>
      </c>
      <c r="G226" s="36">
        <v>467.29999999999995</v>
      </c>
      <c r="H226" s="36">
        <v>505.19999999999993</v>
      </c>
      <c r="I226" s="36">
        <v>516.54999999999995</v>
      </c>
      <c r="J226" s="36">
        <v>524.14999999999986</v>
      </c>
      <c r="K226" s="31">
        <v>508.95</v>
      </c>
      <c r="L226" s="31">
        <v>490</v>
      </c>
      <c r="M226" s="31">
        <v>510.32981000000001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51301.05</v>
      </c>
      <c r="D227" s="36">
        <v>51150.466666666667</v>
      </c>
      <c r="E227" s="36">
        <v>50802.933333333334</v>
      </c>
      <c r="F227" s="36">
        <v>50304.816666666666</v>
      </c>
      <c r="G227" s="36">
        <v>49957.283333333333</v>
      </c>
      <c r="H227" s="36">
        <v>51648.583333333336</v>
      </c>
      <c r="I227" s="36">
        <v>51996.116666666676</v>
      </c>
      <c r="J227" s="36">
        <v>52494.233333333337</v>
      </c>
      <c r="K227" s="31">
        <v>51498</v>
      </c>
      <c r="L227" s="31">
        <v>50652.35</v>
      </c>
      <c r="M227" s="31">
        <v>2.0820000000000002E-2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254.1</v>
      </c>
      <c r="D228" s="36">
        <v>252.35</v>
      </c>
      <c r="E228" s="36">
        <v>247.8</v>
      </c>
      <c r="F228" s="36">
        <v>241.50000000000003</v>
      </c>
      <c r="G228" s="36">
        <v>236.95000000000005</v>
      </c>
      <c r="H228" s="36">
        <v>258.64999999999998</v>
      </c>
      <c r="I228" s="36">
        <v>263.2</v>
      </c>
      <c r="J228" s="36">
        <v>269.49999999999994</v>
      </c>
      <c r="K228" s="31">
        <v>256.89999999999998</v>
      </c>
      <c r="L228" s="31">
        <v>246.05</v>
      </c>
      <c r="M228" s="31">
        <v>124.71133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1252.1500000000001</v>
      </c>
      <c r="D229" s="36">
        <v>1245.1666666666667</v>
      </c>
      <c r="E229" s="36">
        <v>1233.3333333333335</v>
      </c>
      <c r="F229" s="36">
        <v>1214.5166666666667</v>
      </c>
      <c r="G229" s="36">
        <v>1202.6833333333334</v>
      </c>
      <c r="H229" s="36">
        <v>1263.9833333333336</v>
      </c>
      <c r="I229" s="36">
        <v>1275.8166666666671</v>
      </c>
      <c r="J229" s="36">
        <v>1294.6333333333337</v>
      </c>
      <c r="K229" s="31">
        <v>1257</v>
      </c>
      <c r="L229" s="31">
        <v>1226.3499999999999</v>
      </c>
      <c r="M229" s="31">
        <v>153.76442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2122.4499999999998</v>
      </c>
      <c r="D230" s="36">
        <v>2130.4833333333331</v>
      </c>
      <c r="E230" s="36">
        <v>2103.9666666666662</v>
      </c>
      <c r="F230" s="36">
        <v>2085.4833333333331</v>
      </c>
      <c r="G230" s="36">
        <v>2058.9666666666662</v>
      </c>
      <c r="H230" s="36">
        <v>2148.9666666666662</v>
      </c>
      <c r="I230" s="36">
        <v>2175.4833333333336</v>
      </c>
      <c r="J230" s="36">
        <v>2193.9666666666662</v>
      </c>
      <c r="K230" s="31">
        <v>2157</v>
      </c>
      <c r="L230" s="31">
        <v>2112</v>
      </c>
      <c r="M230" s="31">
        <v>7.6659300000000004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755.65</v>
      </c>
      <c r="D231" s="36">
        <v>755.54999999999984</v>
      </c>
      <c r="E231" s="36">
        <v>748.89999999999964</v>
      </c>
      <c r="F231" s="36">
        <v>742.14999999999975</v>
      </c>
      <c r="G231" s="36">
        <v>735.49999999999955</v>
      </c>
      <c r="H231" s="36">
        <v>762.29999999999973</v>
      </c>
      <c r="I231" s="36">
        <v>768.95</v>
      </c>
      <c r="J231" s="36">
        <v>775.69999999999982</v>
      </c>
      <c r="K231" s="31">
        <v>762.2</v>
      </c>
      <c r="L231" s="31">
        <v>748.8</v>
      </c>
      <c r="M231" s="31">
        <v>7.2825300000000004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843.9</v>
      </c>
      <c r="D232" s="36">
        <v>840.06666666666661</v>
      </c>
      <c r="E232" s="36">
        <v>830.18333333333317</v>
      </c>
      <c r="F232" s="36">
        <v>816.46666666666658</v>
      </c>
      <c r="G232" s="36">
        <v>806.58333333333314</v>
      </c>
      <c r="H232" s="36">
        <v>853.78333333333319</v>
      </c>
      <c r="I232" s="36">
        <v>863.66666666666663</v>
      </c>
      <c r="J232" s="36">
        <v>877.38333333333321</v>
      </c>
      <c r="K232" s="31">
        <v>849.95</v>
      </c>
      <c r="L232" s="31">
        <v>826.35</v>
      </c>
      <c r="M232" s="31">
        <v>1.0180199999999999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87.97</v>
      </c>
      <c r="D233" s="36">
        <v>87.63</v>
      </c>
      <c r="E233" s="36">
        <v>86.779999999999987</v>
      </c>
      <c r="F233" s="36">
        <v>85.589999999999989</v>
      </c>
      <c r="G233" s="36">
        <v>84.739999999999981</v>
      </c>
      <c r="H233" s="36">
        <v>88.82</v>
      </c>
      <c r="I233" s="36">
        <v>89.670000000000016</v>
      </c>
      <c r="J233" s="36">
        <v>90.86</v>
      </c>
      <c r="K233" s="31">
        <v>88.48</v>
      </c>
      <c r="L233" s="31">
        <v>86.44</v>
      </c>
      <c r="M233" s="31">
        <v>65.504379999999998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72.77</v>
      </c>
      <c r="D234" s="36">
        <v>72.489999999999995</v>
      </c>
      <c r="E234" s="36">
        <v>72.109999999999985</v>
      </c>
      <c r="F234" s="36">
        <v>71.449999999999989</v>
      </c>
      <c r="G234" s="36">
        <v>71.069999999999979</v>
      </c>
      <c r="H234" s="36">
        <v>73.149999999999991</v>
      </c>
      <c r="I234" s="36">
        <v>73.530000000000015</v>
      </c>
      <c r="J234" s="36">
        <v>74.19</v>
      </c>
      <c r="K234" s="31">
        <v>72.87</v>
      </c>
      <c r="L234" s="31">
        <v>71.83</v>
      </c>
      <c r="M234" s="31">
        <v>187.53243000000001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109.66</v>
      </c>
      <c r="D235" s="36">
        <v>109.29666666666667</v>
      </c>
      <c r="E235" s="36">
        <v>108.65333333333334</v>
      </c>
      <c r="F235" s="36">
        <v>107.64666666666668</v>
      </c>
      <c r="G235" s="36">
        <v>107.00333333333334</v>
      </c>
      <c r="H235" s="36">
        <v>110.30333333333333</v>
      </c>
      <c r="I235" s="36">
        <v>110.94666666666667</v>
      </c>
      <c r="J235" s="36">
        <v>111.95333333333332</v>
      </c>
      <c r="K235" s="31">
        <v>109.94</v>
      </c>
      <c r="L235" s="31">
        <v>108.29</v>
      </c>
      <c r="M235" s="31">
        <v>42.74241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486.5</v>
      </c>
      <c r="D236" s="36">
        <v>480.5</v>
      </c>
      <c r="E236" s="36">
        <v>470</v>
      </c>
      <c r="F236" s="36">
        <v>453.5</v>
      </c>
      <c r="G236" s="36">
        <v>443</v>
      </c>
      <c r="H236" s="36">
        <v>497</v>
      </c>
      <c r="I236" s="36">
        <v>507.5</v>
      </c>
      <c r="J236" s="36">
        <v>524</v>
      </c>
      <c r="K236" s="31">
        <v>491</v>
      </c>
      <c r="L236" s="31">
        <v>464</v>
      </c>
      <c r="M236" s="31">
        <v>40.096879999999999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60.05</v>
      </c>
      <c r="D237" s="36">
        <v>60.166666666666664</v>
      </c>
      <c r="E237" s="36">
        <v>59.00333333333333</v>
      </c>
      <c r="F237" s="36">
        <v>57.956666666666663</v>
      </c>
      <c r="G237" s="36">
        <v>56.793333333333329</v>
      </c>
      <c r="H237" s="36">
        <v>61.213333333333331</v>
      </c>
      <c r="I237" s="36">
        <v>62.376666666666672</v>
      </c>
      <c r="J237" s="36">
        <v>63.423333333333332</v>
      </c>
      <c r="K237" s="31">
        <v>61.33</v>
      </c>
      <c r="L237" s="31">
        <v>59.12</v>
      </c>
      <c r="M237" s="31">
        <v>284.11212999999998</v>
      </c>
      <c r="N237" s="1"/>
      <c r="O237" s="1"/>
    </row>
    <row r="238" spans="1:15" ht="12.75" customHeight="1">
      <c r="A238" s="33">
        <v>228</v>
      </c>
      <c r="B238" s="53" t="s">
        <v>775</v>
      </c>
      <c r="C238" s="31">
        <v>239.7</v>
      </c>
      <c r="D238" s="36">
        <v>238.4</v>
      </c>
      <c r="E238" s="36">
        <v>235.9</v>
      </c>
      <c r="F238" s="36">
        <v>232.1</v>
      </c>
      <c r="G238" s="36">
        <v>229.6</v>
      </c>
      <c r="H238" s="36">
        <v>242.20000000000002</v>
      </c>
      <c r="I238" s="36">
        <v>244.70000000000002</v>
      </c>
      <c r="J238" s="36">
        <v>248.50000000000003</v>
      </c>
      <c r="K238" s="31">
        <v>240.9</v>
      </c>
      <c r="L238" s="31">
        <v>234.6</v>
      </c>
      <c r="M238" s="31">
        <v>43.978819999999999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519.5</v>
      </c>
      <c r="D239" s="36">
        <v>516.18333333333328</v>
      </c>
      <c r="E239" s="36">
        <v>511.86666666666656</v>
      </c>
      <c r="F239" s="36">
        <v>504.23333333333329</v>
      </c>
      <c r="G239" s="36">
        <v>499.91666666666657</v>
      </c>
      <c r="H239" s="36">
        <v>523.81666666666661</v>
      </c>
      <c r="I239" s="36">
        <v>528.13333333333344</v>
      </c>
      <c r="J239" s="36">
        <v>535.76666666666654</v>
      </c>
      <c r="K239" s="31">
        <v>520.5</v>
      </c>
      <c r="L239" s="31">
        <v>508.55</v>
      </c>
      <c r="M239" s="31">
        <v>183.77549999999999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291.45</v>
      </c>
      <c r="D240" s="36">
        <v>292.0333333333333</v>
      </c>
      <c r="E240" s="36">
        <v>288.16666666666663</v>
      </c>
      <c r="F240" s="36">
        <v>284.88333333333333</v>
      </c>
      <c r="G240" s="36">
        <v>281.01666666666665</v>
      </c>
      <c r="H240" s="36">
        <v>295.31666666666661</v>
      </c>
      <c r="I240" s="36">
        <v>299.18333333333328</v>
      </c>
      <c r="J240" s="36">
        <v>302.46666666666658</v>
      </c>
      <c r="K240" s="31">
        <v>295.89999999999998</v>
      </c>
      <c r="L240" s="31">
        <v>288.75</v>
      </c>
      <c r="M240" s="31">
        <v>3.50902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363.7</v>
      </c>
      <c r="D241" s="36">
        <v>363.93333333333339</v>
      </c>
      <c r="E241" s="36">
        <v>362.86666666666679</v>
      </c>
      <c r="F241" s="36">
        <v>362.03333333333342</v>
      </c>
      <c r="G241" s="36">
        <v>360.96666666666681</v>
      </c>
      <c r="H241" s="36">
        <v>364.76666666666677</v>
      </c>
      <c r="I241" s="36">
        <v>365.83333333333337</v>
      </c>
      <c r="J241" s="36">
        <v>366.66666666666674</v>
      </c>
      <c r="K241" s="31">
        <v>365</v>
      </c>
      <c r="L241" s="31">
        <v>363.1</v>
      </c>
      <c r="M241" s="31">
        <v>4.1825099999999997</v>
      </c>
      <c r="N241" s="1"/>
      <c r="O241" s="1"/>
    </row>
    <row r="242" spans="1:15" ht="12.75" customHeight="1">
      <c r="A242" s="33">
        <v>232</v>
      </c>
      <c r="B242" s="53" t="s">
        <v>886</v>
      </c>
      <c r="C242" s="31">
        <v>161.01</v>
      </c>
      <c r="D242" s="36">
        <v>159.69</v>
      </c>
      <c r="E242" s="36">
        <v>157.69</v>
      </c>
      <c r="F242" s="36">
        <v>154.37</v>
      </c>
      <c r="G242" s="36">
        <v>152.37</v>
      </c>
      <c r="H242" s="36">
        <v>163.01</v>
      </c>
      <c r="I242" s="36">
        <v>165.01</v>
      </c>
      <c r="J242" s="36">
        <v>168.32999999999998</v>
      </c>
      <c r="K242" s="31">
        <v>161.69</v>
      </c>
      <c r="L242" s="31">
        <v>156.37</v>
      </c>
      <c r="M242" s="31">
        <v>56.744129999999998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3128.75</v>
      </c>
      <c r="D243" s="36">
        <v>3124.9666666666667</v>
      </c>
      <c r="E243" s="36">
        <v>3104.7833333333333</v>
      </c>
      <c r="F243" s="36">
        <v>3080.8166666666666</v>
      </c>
      <c r="G243" s="36">
        <v>3060.6333333333332</v>
      </c>
      <c r="H243" s="36">
        <v>3148.9333333333334</v>
      </c>
      <c r="I243" s="36">
        <v>3169.1166666666668</v>
      </c>
      <c r="J243" s="36">
        <v>3193.0833333333335</v>
      </c>
      <c r="K243" s="31">
        <v>3145.15</v>
      </c>
      <c r="L243" s="31">
        <v>3101</v>
      </c>
      <c r="M243" s="31">
        <v>0.85185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520.04999999999995</v>
      </c>
      <c r="D244" s="36">
        <v>519.91666666666663</v>
      </c>
      <c r="E244" s="36">
        <v>514.83333333333326</v>
      </c>
      <c r="F244" s="36">
        <v>509.61666666666667</v>
      </c>
      <c r="G244" s="36">
        <v>504.5333333333333</v>
      </c>
      <c r="H244" s="36">
        <v>525.13333333333321</v>
      </c>
      <c r="I244" s="36">
        <v>530.21666666666647</v>
      </c>
      <c r="J244" s="36">
        <v>535.43333333333317</v>
      </c>
      <c r="K244" s="31">
        <v>525</v>
      </c>
      <c r="L244" s="31">
        <v>514.70000000000005</v>
      </c>
      <c r="M244" s="31">
        <v>15.79837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216.52</v>
      </c>
      <c r="D245" s="36">
        <v>216.79</v>
      </c>
      <c r="E245" s="36">
        <v>213.98</v>
      </c>
      <c r="F245" s="36">
        <v>211.44</v>
      </c>
      <c r="G245" s="36">
        <v>208.63</v>
      </c>
      <c r="H245" s="36">
        <v>219.32999999999998</v>
      </c>
      <c r="I245" s="36">
        <v>222.14</v>
      </c>
      <c r="J245" s="36">
        <v>224.67999999999998</v>
      </c>
      <c r="K245" s="31">
        <v>219.6</v>
      </c>
      <c r="L245" s="31">
        <v>214.25</v>
      </c>
      <c r="M245" s="31">
        <v>171.56414000000001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700.9</v>
      </c>
      <c r="D246" s="36">
        <v>696.58333333333337</v>
      </c>
      <c r="E246" s="36">
        <v>689.41666666666674</v>
      </c>
      <c r="F246" s="36">
        <v>677.93333333333339</v>
      </c>
      <c r="G246" s="36">
        <v>670.76666666666677</v>
      </c>
      <c r="H246" s="36">
        <v>708.06666666666672</v>
      </c>
      <c r="I246" s="36">
        <v>715.23333333333346</v>
      </c>
      <c r="J246" s="36">
        <v>726.7166666666667</v>
      </c>
      <c r="K246" s="31">
        <v>703.75</v>
      </c>
      <c r="L246" s="31">
        <v>685.1</v>
      </c>
      <c r="M246" s="31">
        <v>41.513469999999998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173.26</v>
      </c>
      <c r="D247" s="36">
        <v>172.34333333333333</v>
      </c>
      <c r="E247" s="36">
        <v>170.98666666666668</v>
      </c>
      <c r="F247" s="36">
        <v>168.71333333333334</v>
      </c>
      <c r="G247" s="36">
        <v>167.35666666666668</v>
      </c>
      <c r="H247" s="36">
        <v>174.61666666666667</v>
      </c>
      <c r="I247" s="36">
        <v>175.9733333333333</v>
      </c>
      <c r="J247" s="36">
        <v>178.24666666666667</v>
      </c>
      <c r="K247" s="31">
        <v>173.7</v>
      </c>
      <c r="L247" s="31">
        <v>170.07</v>
      </c>
      <c r="M247" s="31">
        <v>183.6865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57.56</v>
      </c>
      <c r="D248" s="36">
        <v>57.563333333333333</v>
      </c>
      <c r="E248" s="36">
        <v>57.036666666666662</v>
      </c>
      <c r="F248" s="36">
        <v>56.513333333333328</v>
      </c>
      <c r="G248" s="36">
        <v>55.986666666666657</v>
      </c>
      <c r="H248" s="36">
        <v>58.086666666666666</v>
      </c>
      <c r="I248" s="36">
        <v>58.613333333333337</v>
      </c>
      <c r="J248" s="36">
        <v>59.13666666666667</v>
      </c>
      <c r="K248" s="31">
        <v>58.09</v>
      </c>
      <c r="L248" s="31">
        <v>57.04</v>
      </c>
      <c r="M248" s="31">
        <v>50.162939999999999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931.35</v>
      </c>
      <c r="D249" s="36">
        <v>928.08333333333337</v>
      </c>
      <c r="E249" s="36">
        <v>923.26666666666677</v>
      </c>
      <c r="F249" s="36">
        <v>915.18333333333339</v>
      </c>
      <c r="G249" s="36">
        <v>910.36666666666679</v>
      </c>
      <c r="H249" s="36">
        <v>936.16666666666674</v>
      </c>
      <c r="I249" s="36">
        <v>940.98333333333335</v>
      </c>
      <c r="J249" s="36">
        <v>949.06666666666672</v>
      </c>
      <c r="K249" s="31">
        <v>932.9</v>
      </c>
      <c r="L249" s="31">
        <v>920</v>
      </c>
      <c r="M249" s="31">
        <v>9.4332899999999995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167.02</v>
      </c>
      <c r="D250" s="36">
        <v>166.36333333333334</v>
      </c>
      <c r="E250" s="36">
        <v>164.17666666666668</v>
      </c>
      <c r="F250" s="36">
        <v>161.33333333333334</v>
      </c>
      <c r="G250" s="36">
        <v>159.14666666666668</v>
      </c>
      <c r="H250" s="36">
        <v>169.20666666666668</v>
      </c>
      <c r="I250" s="36">
        <v>171.39333333333335</v>
      </c>
      <c r="J250" s="36">
        <v>174.23666666666668</v>
      </c>
      <c r="K250" s="31">
        <v>168.55</v>
      </c>
      <c r="L250" s="31">
        <v>163.52000000000001</v>
      </c>
      <c r="M250" s="31">
        <v>190.24066999999999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1498.15</v>
      </c>
      <c r="D251" s="36">
        <v>1497.7833333333335</v>
      </c>
      <c r="E251" s="36">
        <v>1485.616666666667</v>
      </c>
      <c r="F251" s="36">
        <v>1473.0833333333335</v>
      </c>
      <c r="G251" s="36">
        <v>1460.916666666667</v>
      </c>
      <c r="H251" s="36">
        <v>1510.3166666666671</v>
      </c>
      <c r="I251" s="36">
        <v>1522.4833333333336</v>
      </c>
      <c r="J251" s="36">
        <v>1535.0166666666671</v>
      </c>
      <c r="K251" s="31">
        <v>1509.95</v>
      </c>
      <c r="L251" s="31">
        <v>1485.25</v>
      </c>
      <c r="M251" s="31">
        <v>1.9267399999999999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524.79999999999995</v>
      </c>
      <c r="D252" s="36">
        <v>526.23333333333323</v>
      </c>
      <c r="E252" s="36">
        <v>520.06666666666649</v>
      </c>
      <c r="F252" s="36">
        <v>515.33333333333326</v>
      </c>
      <c r="G252" s="36">
        <v>509.16666666666652</v>
      </c>
      <c r="H252" s="36">
        <v>530.96666666666647</v>
      </c>
      <c r="I252" s="36">
        <v>537.13333333333321</v>
      </c>
      <c r="J252" s="36">
        <v>541.86666666666645</v>
      </c>
      <c r="K252" s="31">
        <v>532.4</v>
      </c>
      <c r="L252" s="31">
        <v>521.5</v>
      </c>
      <c r="M252" s="31">
        <v>6.4902800000000003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433.45</v>
      </c>
      <c r="D253" s="36">
        <v>433.18333333333334</v>
      </c>
      <c r="E253" s="36">
        <v>429.26666666666665</v>
      </c>
      <c r="F253" s="36">
        <v>425.08333333333331</v>
      </c>
      <c r="G253" s="36">
        <v>421.16666666666663</v>
      </c>
      <c r="H253" s="36">
        <v>437.36666666666667</v>
      </c>
      <c r="I253" s="36">
        <v>441.2833333333333</v>
      </c>
      <c r="J253" s="36">
        <v>445.4666666666667</v>
      </c>
      <c r="K253" s="31">
        <v>437.1</v>
      </c>
      <c r="L253" s="31">
        <v>429</v>
      </c>
      <c r="M253" s="31">
        <v>59.058160000000001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1443.35</v>
      </c>
      <c r="D254" s="36">
        <v>1436.6666666666667</v>
      </c>
      <c r="E254" s="36">
        <v>1426.8333333333335</v>
      </c>
      <c r="F254" s="36">
        <v>1410.3166666666668</v>
      </c>
      <c r="G254" s="36">
        <v>1400.4833333333336</v>
      </c>
      <c r="H254" s="36">
        <v>1453.1833333333334</v>
      </c>
      <c r="I254" s="36">
        <v>1463.0166666666669</v>
      </c>
      <c r="J254" s="36">
        <v>1479.5333333333333</v>
      </c>
      <c r="K254" s="31">
        <v>1446.5</v>
      </c>
      <c r="L254" s="31">
        <v>1420.15</v>
      </c>
      <c r="M254" s="31">
        <v>24.373989999999999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7788.6</v>
      </c>
      <c r="D255" s="36">
        <v>7738.833333333333</v>
      </c>
      <c r="E255" s="36">
        <v>7669.7666666666664</v>
      </c>
      <c r="F255" s="36">
        <v>7550.9333333333334</v>
      </c>
      <c r="G255" s="36">
        <v>7481.8666666666668</v>
      </c>
      <c r="H255" s="36">
        <v>7857.6666666666661</v>
      </c>
      <c r="I255" s="36">
        <v>7926.7333333333336</v>
      </c>
      <c r="J255" s="36">
        <v>8045.5666666666657</v>
      </c>
      <c r="K255" s="31">
        <v>7807.9</v>
      </c>
      <c r="L255" s="31">
        <v>7620</v>
      </c>
      <c r="M255" s="31">
        <v>1.70489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1950.45</v>
      </c>
      <c r="D256" s="36">
        <v>1939.2166666666669</v>
      </c>
      <c r="E256" s="36">
        <v>1922.0333333333338</v>
      </c>
      <c r="F256" s="36">
        <v>1893.6166666666668</v>
      </c>
      <c r="G256" s="36">
        <v>1876.4333333333336</v>
      </c>
      <c r="H256" s="36">
        <v>1967.6333333333339</v>
      </c>
      <c r="I256" s="36">
        <v>1984.8166666666668</v>
      </c>
      <c r="J256" s="36">
        <v>2013.233333333334</v>
      </c>
      <c r="K256" s="31">
        <v>1956.4</v>
      </c>
      <c r="L256" s="31">
        <v>1910.8</v>
      </c>
      <c r="M256" s="31">
        <v>85.550920000000005</v>
      </c>
      <c r="N256" s="1"/>
      <c r="O256" s="1"/>
    </row>
    <row r="257" spans="1:15" ht="12.75" customHeight="1">
      <c r="A257" s="33">
        <v>247</v>
      </c>
      <c r="B257" s="53" t="s">
        <v>853</v>
      </c>
      <c r="C257" s="31">
        <v>246.73</v>
      </c>
      <c r="D257" s="36">
        <v>246.34</v>
      </c>
      <c r="E257" s="36">
        <v>241.29000000000002</v>
      </c>
      <c r="F257" s="36">
        <v>235.85000000000002</v>
      </c>
      <c r="G257" s="36">
        <v>230.80000000000004</v>
      </c>
      <c r="H257" s="36">
        <v>251.78</v>
      </c>
      <c r="I257" s="36">
        <v>256.83000000000004</v>
      </c>
      <c r="J257" s="36">
        <v>262.27</v>
      </c>
      <c r="K257" s="31">
        <v>251.39</v>
      </c>
      <c r="L257" s="31">
        <v>240.9</v>
      </c>
      <c r="M257" s="31">
        <v>159.44265999999999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999.5</v>
      </c>
      <c r="D258" s="36">
        <v>999.25</v>
      </c>
      <c r="E258" s="36">
        <v>991.3</v>
      </c>
      <c r="F258" s="36">
        <v>983.09999999999991</v>
      </c>
      <c r="G258" s="36">
        <v>975.14999999999986</v>
      </c>
      <c r="H258" s="36">
        <v>1007.45</v>
      </c>
      <c r="I258" s="36">
        <v>1015.4000000000001</v>
      </c>
      <c r="J258" s="36">
        <v>1023.6000000000001</v>
      </c>
      <c r="K258" s="31">
        <v>1007.2</v>
      </c>
      <c r="L258" s="31">
        <v>991.05</v>
      </c>
      <c r="M258" s="31">
        <v>2.5847199999999999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4994.6499999999996</v>
      </c>
      <c r="D259" s="36">
        <v>4984.8833333333332</v>
      </c>
      <c r="E259" s="36">
        <v>4934.7666666666664</v>
      </c>
      <c r="F259" s="36">
        <v>4874.8833333333332</v>
      </c>
      <c r="G259" s="36">
        <v>4824.7666666666664</v>
      </c>
      <c r="H259" s="36">
        <v>5044.7666666666664</v>
      </c>
      <c r="I259" s="36">
        <v>5094.8833333333332</v>
      </c>
      <c r="J259" s="36">
        <v>5154.7666666666664</v>
      </c>
      <c r="K259" s="31">
        <v>5035</v>
      </c>
      <c r="L259" s="31">
        <v>4925</v>
      </c>
      <c r="M259" s="31">
        <v>17.148540000000001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1456.8</v>
      </c>
      <c r="D260" s="36">
        <v>1452.45</v>
      </c>
      <c r="E260" s="36">
        <v>1441.95</v>
      </c>
      <c r="F260" s="36">
        <v>1427.1</v>
      </c>
      <c r="G260" s="36">
        <v>1416.6</v>
      </c>
      <c r="H260" s="36">
        <v>1467.3000000000002</v>
      </c>
      <c r="I260" s="36">
        <v>1477.8000000000002</v>
      </c>
      <c r="J260" s="36">
        <v>1492.6500000000003</v>
      </c>
      <c r="K260" s="31">
        <v>1462.95</v>
      </c>
      <c r="L260" s="31">
        <v>1437.6</v>
      </c>
      <c r="M260" s="31">
        <v>2.4502100000000002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1883.35</v>
      </c>
      <c r="D261" s="36">
        <v>1884.1166666666668</v>
      </c>
      <c r="E261" s="36">
        <v>1863.5333333333335</v>
      </c>
      <c r="F261" s="36">
        <v>1843.7166666666667</v>
      </c>
      <c r="G261" s="36">
        <v>1823.1333333333334</v>
      </c>
      <c r="H261" s="36">
        <v>1903.9333333333336</v>
      </c>
      <c r="I261" s="36">
        <v>1924.5166666666667</v>
      </c>
      <c r="J261" s="36">
        <v>1944.3333333333337</v>
      </c>
      <c r="K261" s="31">
        <v>1904.7</v>
      </c>
      <c r="L261" s="31">
        <v>1864.3</v>
      </c>
      <c r="M261" s="31">
        <v>0.71269000000000005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4675.3500000000004</v>
      </c>
      <c r="D262" s="36">
        <v>4643.45</v>
      </c>
      <c r="E262" s="36">
        <v>4581.8999999999996</v>
      </c>
      <c r="F262" s="36">
        <v>4488.45</v>
      </c>
      <c r="G262" s="36">
        <v>4426.8999999999996</v>
      </c>
      <c r="H262" s="36">
        <v>4736.8999999999996</v>
      </c>
      <c r="I262" s="36">
        <v>4798.4500000000007</v>
      </c>
      <c r="J262" s="36">
        <v>4891.8999999999996</v>
      </c>
      <c r="K262" s="31">
        <v>4705</v>
      </c>
      <c r="L262" s="31">
        <v>4550</v>
      </c>
      <c r="M262" s="31">
        <v>1.01989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1994.45</v>
      </c>
      <c r="D263" s="36">
        <v>2011.25</v>
      </c>
      <c r="E263" s="36">
        <v>1928.8000000000002</v>
      </c>
      <c r="F263" s="36">
        <v>1863.15</v>
      </c>
      <c r="G263" s="36">
        <v>1780.7000000000003</v>
      </c>
      <c r="H263" s="36">
        <v>2076.9</v>
      </c>
      <c r="I263" s="36">
        <v>2159.35</v>
      </c>
      <c r="J263" s="36">
        <v>2225</v>
      </c>
      <c r="K263" s="31">
        <v>2093.6999999999998</v>
      </c>
      <c r="L263" s="31">
        <v>1945.6</v>
      </c>
      <c r="M263" s="31">
        <v>14.467359999999999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798.45</v>
      </c>
      <c r="D264" s="36">
        <v>794.81666666666661</v>
      </c>
      <c r="E264" s="36">
        <v>784.63333333333321</v>
      </c>
      <c r="F264" s="36">
        <v>770.81666666666661</v>
      </c>
      <c r="G264" s="36">
        <v>760.63333333333321</v>
      </c>
      <c r="H264" s="36">
        <v>808.63333333333321</v>
      </c>
      <c r="I264" s="36">
        <v>818.81666666666661</v>
      </c>
      <c r="J264" s="36">
        <v>832.63333333333321</v>
      </c>
      <c r="K264" s="31">
        <v>805</v>
      </c>
      <c r="L264" s="31">
        <v>781</v>
      </c>
      <c r="M264" s="31">
        <v>1.2085600000000001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447.7</v>
      </c>
      <c r="D265" s="36">
        <v>445.5</v>
      </c>
      <c r="E265" s="36">
        <v>441.2</v>
      </c>
      <c r="F265" s="36">
        <v>434.7</v>
      </c>
      <c r="G265" s="36">
        <v>430.4</v>
      </c>
      <c r="H265" s="36">
        <v>452</v>
      </c>
      <c r="I265" s="36">
        <v>456.29999999999995</v>
      </c>
      <c r="J265" s="36">
        <v>462.8</v>
      </c>
      <c r="K265" s="31">
        <v>449.8</v>
      </c>
      <c r="L265" s="31">
        <v>439</v>
      </c>
      <c r="M265" s="31">
        <v>5.1672000000000002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127.76</v>
      </c>
      <c r="D266" s="36">
        <v>128.03666666666666</v>
      </c>
      <c r="E266" s="36">
        <v>126.12333333333333</v>
      </c>
      <c r="F266" s="36">
        <v>124.48666666666668</v>
      </c>
      <c r="G266" s="36">
        <v>122.57333333333335</v>
      </c>
      <c r="H266" s="36">
        <v>129.67333333333332</v>
      </c>
      <c r="I266" s="36">
        <v>131.58666666666667</v>
      </c>
      <c r="J266" s="36">
        <v>133.2233333333333</v>
      </c>
      <c r="K266" s="31">
        <v>129.94999999999999</v>
      </c>
      <c r="L266" s="31">
        <v>126.4</v>
      </c>
      <c r="M266" s="31">
        <v>153.48815999999999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760.1</v>
      </c>
      <c r="D267" s="36">
        <v>755.33333333333337</v>
      </c>
      <c r="E267" s="36">
        <v>746.9666666666667</v>
      </c>
      <c r="F267" s="36">
        <v>733.83333333333337</v>
      </c>
      <c r="G267" s="36">
        <v>725.4666666666667</v>
      </c>
      <c r="H267" s="36">
        <v>768.4666666666667</v>
      </c>
      <c r="I267" s="36">
        <v>776.83333333333326</v>
      </c>
      <c r="J267" s="36">
        <v>789.9666666666667</v>
      </c>
      <c r="K267" s="31">
        <v>763.7</v>
      </c>
      <c r="L267" s="31">
        <v>742.2</v>
      </c>
      <c r="M267" s="31">
        <v>28.041709999999998</v>
      </c>
      <c r="N267" s="1"/>
      <c r="O267" s="1"/>
    </row>
    <row r="268" spans="1:15" ht="12.75" customHeight="1">
      <c r="A268" s="33">
        <v>258</v>
      </c>
      <c r="B268" s="53" t="s">
        <v>854</v>
      </c>
      <c r="C268" s="31">
        <v>326.85000000000002</v>
      </c>
      <c r="D268" s="36">
        <v>328.0333333333333</v>
      </c>
      <c r="E268" s="36">
        <v>322.36666666666662</v>
      </c>
      <c r="F268" s="36">
        <v>317.88333333333333</v>
      </c>
      <c r="G268" s="36">
        <v>312.21666666666664</v>
      </c>
      <c r="H268" s="36">
        <v>332.51666666666659</v>
      </c>
      <c r="I268" s="36">
        <v>338.18333333333334</v>
      </c>
      <c r="J268" s="36">
        <v>342.66666666666657</v>
      </c>
      <c r="K268" s="31">
        <v>333.7</v>
      </c>
      <c r="L268" s="31">
        <v>323.55</v>
      </c>
      <c r="M268" s="31">
        <v>27.2164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954.8</v>
      </c>
      <c r="D269" s="36">
        <v>947.13333333333333</v>
      </c>
      <c r="E269" s="36">
        <v>936.66666666666663</v>
      </c>
      <c r="F269" s="36">
        <v>918.5333333333333</v>
      </c>
      <c r="G269" s="36">
        <v>908.06666666666661</v>
      </c>
      <c r="H269" s="36">
        <v>965.26666666666665</v>
      </c>
      <c r="I269" s="36">
        <v>975.73333333333335</v>
      </c>
      <c r="J269" s="36">
        <v>993.86666666666667</v>
      </c>
      <c r="K269" s="31">
        <v>957.6</v>
      </c>
      <c r="L269" s="31">
        <v>929</v>
      </c>
      <c r="M269" s="31">
        <v>30.610060000000001</v>
      </c>
      <c r="N269" s="1"/>
      <c r="O269" s="1"/>
    </row>
    <row r="270" spans="1:15" ht="12.75" customHeight="1">
      <c r="A270" s="33">
        <v>260</v>
      </c>
      <c r="B270" s="53" t="s">
        <v>855</v>
      </c>
      <c r="C270" s="31">
        <v>1060.5999999999999</v>
      </c>
      <c r="D270" s="36">
        <v>1066.8333333333333</v>
      </c>
      <c r="E270" s="36">
        <v>1033.7666666666664</v>
      </c>
      <c r="F270" s="36">
        <v>1006.9333333333332</v>
      </c>
      <c r="G270" s="36">
        <v>973.86666666666633</v>
      </c>
      <c r="H270" s="36">
        <v>1093.6666666666665</v>
      </c>
      <c r="I270" s="36">
        <v>1126.7333333333336</v>
      </c>
      <c r="J270" s="36">
        <v>1153.5666666666666</v>
      </c>
      <c r="K270" s="31">
        <v>1099.9000000000001</v>
      </c>
      <c r="L270" s="31">
        <v>1040</v>
      </c>
      <c r="M270" s="31">
        <v>0.48732999999999999</v>
      </c>
      <c r="N270" s="1"/>
      <c r="O270" s="1"/>
    </row>
    <row r="271" spans="1:15" ht="12.75" customHeight="1">
      <c r="A271" s="33">
        <v>261</v>
      </c>
      <c r="B271" s="53" t="s">
        <v>856</v>
      </c>
      <c r="C271" s="31">
        <v>105.91</v>
      </c>
      <c r="D271" s="36">
        <v>105.73666666666666</v>
      </c>
      <c r="E271" s="36">
        <v>104.67333333333333</v>
      </c>
      <c r="F271" s="36">
        <v>103.43666666666667</v>
      </c>
      <c r="G271" s="36">
        <v>102.37333333333333</v>
      </c>
      <c r="H271" s="36">
        <v>106.97333333333333</v>
      </c>
      <c r="I271" s="36">
        <v>108.03666666666666</v>
      </c>
      <c r="J271" s="36">
        <v>109.27333333333333</v>
      </c>
      <c r="K271" s="31">
        <v>106.8</v>
      </c>
      <c r="L271" s="31">
        <v>104.5</v>
      </c>
      <c r="M271" s="31">
        <v>19.566089999999999</v>
      </c>
      <c r="N271" s="1"/>
      <c r="O271" s="1"/>
    </row>
    <row r="272" spans="1:15" ht="12.75" customHeight="1">
      <c r="A272" s="33">
        <v>262</v>
      </c>
      <c r="B272" s="53" t="s">
        <v>822</v>
      </c>
      <c r="C272" s="31">
        <v>704.85</v>
      </c>
      <c r="D272" s="36">
        <v>699.69999999999993</v>
      </c>
      <c r="E272" s="36">
        <v>690.39999999999986</v>
      </c>
      <c r="F272" s="36">
        <v>675.94999999999993</v>
      </c>
      <c r="G272" s="36">
        <v>666.64999999999986</v>
      </c>
      <c r="H272" s="36">
        <v>714.14999999999986</v>
      </c>
      <c r="I272" s="36">
        <v>723.44999999999982</v>
      </c>
      <c r="J272" s="36">
        <v>737.89999999999986</v>
      </c>
      <c r="K272" s="31">
        <v>709</v>
      </c>
      <c r="L272" s="31">
        <v>685.25</v>
      </c>
      <c r="M272" s="31">
        <v>8.5464599999999997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750.15</v>
      </c>
      <c r="D273" s="36">
        <v>746.44999999999993</v>
      </c>
      <c r="E273" s="36">
        <v>737.94999999999982</v>
      </c>
      <c r="F273" s="36">
        <v>725.74999999999989</v>
      </c>
      <c r="G273" s="36">
        <v>717.24999999999977</v>
      </c>
      <c r="H273" s="36">
        <v>758.64999999999986</v>
      </c>
      <c r="I273" s="36">
        <v>767.15000000000009</v>
      </c>
      <c r="J273" s="36">
        <v>779.34999999999991</v>
      </c>
      <c r="K273" s="31">
        <v>754.95</v>
      </c>
      <c r="L273" s="31">
        <v>734.25</v>
      </c>
      <c r="M273" s="31">
        <v>6.0201099999999999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1004.65</v>
      </c>
      <c r="D274" s="36">
        <v>996.93333333333339</v>
      </c>
      <c r="E274" s="36">
        <v>979.86666666666679</v>
      </c>
      <c r="F274" s="36">
        <v>955.08333333333337</v>
      </c>
      <c r="G274" s="36">
        <v>938.01666666666677</v>
      </c>
      <c r="H274" s="36">
        <v>1021.7166666666668</v>
      </c>
      <c r="I274" s="36">
        <v>1038.7833333333333</v>
      </c>
      <c r="J274" s="36">
        <v>1063.5666666666668</v>
      </c>
      <c r="K274" s="31">
        <v>1014</v>
      </c>
      <c r="L274" s="31">
        <v>972.15</v>
      </c>
      <c r="M274" s="31">
        <v>29.988250000000001</v>
      </c>
      <c r="N274" s="1"/>
      <c r="O274" s="1"/>
    </row>
    <row r="275" spans="1:15" ht="12.75" customHeight="1">
      <c r="A275" s="33">
        <v>265</v>
      </c>
      <c r="B275" s="53" t="s">
        <v>857</v>
      </c>
      <c r="C275" s="31">
        <v>349.8</v>
      </c>
      <c r="D275" s="36">
        <v>348.01666666666665</v>
      </c>
      <c r="E275" s="36">
        <v>344.08333333333331</v>
      </c>
      <c r="F275" s="36">
        <v>338.36666666666667</v>
      </c>
      <c r="G275" s="36">
        <v>334.43333333333334</v>
      </c>
      <c r="H275" s="36">
        <v>353.73333333333329</v>
      </c>
      <c r="I275" s="36">
        <v>357.66666666666669</v>
      </c>
      <c r="J275" s="36">
        <v>363.38333333333327</v>
      </c>
      <c r="K275" s="31">
        <v>351.95</v>
      </c>
      <c r="L275" s="31">
        <v>342.3</v>
      </c>
      <c r="M275" s="31">
        <v>188.80957000000001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669.5</v>
      </c>
      <c r="D276" s="36">
        <v>666.73333333333335</v>
      </c>
      <c r="E276" s="36">
        <v>660.31666666666672</v>
      </c>
      <c r="F276" s="36">
        <v>651.13333333333333</v>
      </c>
      <c r="G276" s="36">
        <v>644.7166666666667</v>
      </c>
      <c r="H276" s="36">
        <v>675.91666666666674</v>
      </c>
      <c r="I276" s="36">
        <v>682.33333333333326</v>
      </c>
      <c r="J276" s="36">
        <v>691.51666666666677</v>
      </c>
      <c r="K276" s="31">
        <v>673.15</v>
      </c>
      <c r="L276" s="31">
        <v>657.55</v>
      </c>
      <c r="M276" s="31">
        <v>13.03618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725.6</v>
      </c>
      <c r="D277" s="36">
        <v>730.18333333333339</v>
      </c>
      <c r="E277" s="36">
        <v>712.36666666666679</v>
      </c>
      <c r="F277" s="36">
        <v>699.13333333333344</v>
      </c>
      <c r="G277" s="36">
        <v>681.31666666666683</v>
      </c>
      <c r="H277" s="36">
        <v>743.41666666666674</v>
      </c>
      <c r="I277" s="36">
        <v>761.23333333333335</v>
      </c>
      <c r="J277" s="36">
        <v>774.4666666666667</v>
      </c>
      <c r="K277" s="31">
        <v>748</v>
      </c>
      <c r="L277" s="31">
        <v>716.95</v>
      </c>
      <c r="M277" s="31">
        <v>5.8754400000000002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1046.95</v>
      </c>
      <c r="D278" s="36">
        <v>1045.6499999999999</v>
      </c>
      <c r="E278" s="36">
        <v>1025.2999999999997</v>
      </c>
      <c r="F278" s="36">
        <v>1003.6499999999999</v>
      </c>
      <c r="G278" s="36">
        <v>983.29999999999973</v>
      </c>
      <c r="H278" s="36">
        <v>1067.2999999999997</v>
      </c>
      <c r="I278" s="36">
        <v>1087.6499999999996</v>
      </c>
      <c r="J278" s="36">
        <v>1109.2999999999997</v>
      </c>
      <c r="K278" s="31">
        <v>1066</v>
      </c>
      <c r="L278" s="31">
        <v>1024</v>
      </c>
      <c r="M278" s="31">
        <v>8.22851</v>
      </c>
      <c r="N278" s="1"/>
      <c r="O278" s="1"/>
    </row>
    <row r="279" spans="1:15" ht="12.75" customHeight="1">
      <c r="A279" s="33">
        <v>269</v>
      </c>
      <c r="B279" s="53" t="s">
        <v>858</v>
      </c>
      <c r="C279" s="31">
        <v>524.5</v>
      </c>
      <c r="D279" s="36">
        <v>525.65</v>
      </c>
      <c r="E279" s="36">
        <v>517.5</v>
      </c>
      <c r="F279" s="36">
        <v>510.5</v>
      </c>
      <c r="G279" s="36">
        <v>502.35</v>
      </c>
      <c r="H279" s="36">
        <v>532.65</v>
      </c>
      <c r="I279" s="36">
        <v>540.79999999999984</v>
      </c>
      <c r="J279" s="36">
        <v>547.79999999999995</v>
      </c>
      <c r="K279" s="31">
        <v>533.79999999999995</v>
      </c>
      <c r="L279" s="31">
        <v>518.65</v>
      </c>
      <c r="M279" s="31">
        <v>6.6401199999999996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1189.8</v>
      </c>
      <c r="D280" s="36">
        <v>1186.2666666666667</v>
      </c>
      <c r="E280" s="36">
        <v>1172.5333333333333</v>
      </c>
      <c r="F280" s="36">
        <v>1155.2666666666667</v>
      </c>
      <c r="G280" s="36">
        <v>1141.5333333333333</v>
      </c>
      <c r="H280" s="36">
        <v>1203.5333333333333</v>
      </c>
      <c r="I280" s="36">
        <v>1217.2666666666664</v>
      </c>
      <c r="J280" s="36">
        <v>1234.5333333333333</v>
      </c>
      <c r="K280" s="31">
        <v>1200</v>
      </c>
      <c r="L280" s="31">
        <v>1169</v>
      </c>
      <c r="M280" s="31">
        <v>2.1939500000000001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568.65</v>
      </c>
      <c r="D281" s="36">
        <v>572.7833333333333</v>
      </c>
      <c r="E281" s="36">
        <v>561.01666666666665</v>
      </c>
      <c r="F281" s="36">
        <v>553.38333333333333</v>
      </c>
      <c r="G281" s="36">
        <v>541.61666666666667</v>
      </c>
      <c r="H281" s="36">
        <v>580.41666666666663</v>
      </c>
      <c r="I281" s="36">
        <v>592.18333333333328</v>
      </c>
      <c r="J281" s="36">
        <v>599.81666666666661</v>
      </c>
      <c r="K281" s="31">
        <v>584.54999999999995</v>
      </c>
      <c r="L281" s="31">
        <v>565.15</v>
      </c>
      <c r="M281" s="31">
        <v>11.58494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845.1</v>
      </c>
      <c r="D282" s="36">
        <v>846.5333333333333</v>
      </c>
      <c r="E282" s="36">
        <v>836.66666666666663</v>
      </c>
      <c r="F282" s="36">
        <v>828.23333333333335</v>
      </c>
      <c r="G282" s="36">
        <v>818.36666666666667</v>
      </c>
      <c r="H282" s="36">
        <v>854.96666666666658</v>
      </c>
      <c r="I282" s="36">
        <v>864.83333333333337</v>
      </c>
      <c r="J282" s="36">
        <v>873.26666666666654</v>
      </c>
      <c r="K282" s="31">
        <v>856.4</v>
      </c>
      <c r="L282" s="31">
        <v>838.1</v>
      </c>
      <c r="M282" s="31">
        <v>1.2221299999999999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4403.2</v>
      </c>
      <c r="D283" s="36">
        <v>4421.45</v>
      </c>
      <c r="E283" s="36">
        <v>4361.7999999999993</v>
      </c>
      <c r="F283" s="36">
        <v>4320.3999999999996</v>
      </c>
      <c r="G283" s="36">
        <v>4260.7499999999991</v>
      </c>
      <c r="H283" s="36">
        <v>4462.8499999999995</v>
      </c>
      <c r="I283" s="36">
        <v>4522.4999999999991</v>
      </c>
      <c r="J283" s="36">
        <v>4563.8999999999996</v>
      </c>
      <c r="K283" s="31">
        <v>4481.1000000000004</v>
      </c>
      <c r="L283" s="31">
        <v>4380.05</v>
      </c>
      <c r="M283" s="31">
        <v>1.0022599999999999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352</v>
      </c>
      <c r="D284" s="36">
        <v>350.5</v>
      </c>
      <c r="E284" s="36">
        <v>343.75</v>
      </c>
      <c r="F284" s="36">
        <v>335.5</v>
      </c>
      <c r="G284" s="36">
        <v>328.75</v>
      </c>
      <c r="H284" s="36">
        <v>358.75</v>
      </c>
      <c r="I284" s="36">
        <v>365.5</v>
      </c>
      <c r="J284" s="36">
        <v>373.75</v>
      </c>
      <c r="K284" s="31">
        <v>357.25</v>
      </c>
      <c r="L284" s="31">
        <v>342.25</v>
      </c>
      <c r="M284" s="31">
        <v>14.664020000000001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1838.05</v>
      </c>
      <c r="D285" s="36">
        <v>1830.1666666666667</v>
      </c>
      <c r="E285" s="36">
        <v>1810.3833333333334</v>
      </c>
      <c r="F285" s="36">
        <v>1782.7166666666667</v>
      </c>
      <c r="G285" s="36">
        <v>1762.9333333333334</v>
      </c>
      <c r="H285" s="36">
        <v>1857.8333333333335</v>
      </c>
      <c r="I285" s="36">
        <v>1877.6166666666668</v>
      </c>
      <c r="J285" s="36">
        <v>1905.2833333333335</v>
      </c>
      <c r="K285" s="31">
        <v>1849.95</v>
      </c>
      <c r="L285" s="31">
        <v>1802.5</v>
      </c>
      <c r="M285" s="31">
        <v>10.70697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302.55</v>
      </c>
      <c r="D286" s="36">
        <v>302.05</v>
      </c>
      <c r="E286" s="36">
        <v>300.3</v>
      </c>
      <c r="F286" s="36">
        <v>298.05</v>
      </c>
      <c r="G286" s="36">
        <v>296.3</v>
      </c>
      <c r="H286" s="36">
        <v>304.3</v>
      </c>
      <c r="I286" s="36">
        <v>306.05</v>
      </c>
      <c r="J286" s="36">
        <v>308.3</v>
      </c>
      <c r="K286" s="31">
        <v>303.8</v>
      </c>
      <c r="L286" s="31">
        <v>299.8</v>
      </c>
      <c r="M286" s="31">
        <v>3.5610400000000002</v>
      </c>
      <c r="N286" s="1"/>
      <c r="O286" s="1"/>
    </row>
    <row r="287" spans="1:15" ht="12.75" customHeight="1">
      <c r="A287" s="33">
        <v>277</v>
      </c>
      <c r="B287" s="53" t="s">
        <v>794</v>
      </c>
      <c r="C287" s="31">
        <v>892.95</v>
      </c>
      <c r="D287" s="36">
        <v>891.81666666666661</v>
      </c>
      <c r="E287" s="36">
        <v>883.63333333333321</v>
      </c>
      <c r="F287" s="36">
        <v>874.31666666666661</v>
      </c>
      <c r="G287" s="36">
        <v>866.13333333333321</v>
      </c>
      <c r="H287" s="36">
        <v>901.13333333333321</v>
      </c>
      <c r="I287" s="36">
        <v>909.31666666666661</v>
      </c>
      <c r="J287" s="36">
        <v>918.63333333333321</v>
      </c>
      <c r="K287" s="31">
        <v>900</v>
      </c>
      <c r="L287" s="31">
        <v>882.5</v>
      </c>
      <c r="M287" s="31">
        <v>0.42379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1445.1</v>
      </c>
      <c r="D288" s="36">
        <v>1440.2666666666667</v>
      </c>
      <c r="E288" s="36">
        <v>1429.3833333333332</v>
      </c>
      <c r="F288" s="36">
        <v>1413.6666666666665</v>
      </c>
      <c r="G288" s="36">
        <v>1402.7833333333331</v>
      </c>
      <c r="H288" s="36">
        <v>1455.9833333333333</v>
      </c>
      <c r="I288" s="36">
        <v>1466.866666666667</v>
      </c>
      <c r="J288" s="36">
        <v>1482.5833333333335</v>
      </c>
      <c r="K288" s="31">
        <v>1451.15</v>
      </c>
      <c r="L288" s="31">
        <v>1424.55</v>
      </c>
      <c r="M288" s="31">
        <v>1.64889</v>
      </c>
      <c r="N288" s="1"/>
      <c r="O288" s="1"/>
    </row>
    <row r="289" spans="1:15" ht="12.75" customHeight="1">
      <c r="A289" s="33">
        <v>279</v>
      </c>
      <c r="B289" s="53" t="s">
        <v>782</v>
      </c>
      <c r="C289" s="31">
        <v>1373.65</v>
      </c>
      <c r="D289" s="36">
        <v>1364.6666666666667</v>
      </c>
      <c r="E289" s="36">
        <v>1348.9833333333336</v>
      </c>
      <c r="F289" s="36">
        <v>1324.3166666666668</v>
      </c>
      <c r="G289" s="36">
        <v>1308.6333333333337</v>
      </c>
      <c r="H289" s="36">
        <v>1389.3333333333335</v>
      </c>
      <c r="I289" s="36">
        <v>1405.0166666666664</v>
      </c>
      <c r="J289" s="36">
        <v>1429.6833333333334</v>
      </c>
      <c r="K289" s="31">
        <v>1380.35</v>
      </c>
      <c r="L289" s="31">
        <v>1340</v>
      </c>
      <c r="M289" s="31">
        <v>4.8070500000000003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689.3</v>
      </c>
      <c r="D290" s="36">
        <v>681.51666666666665</v>
      </c>
      <c r="E290" s="36">
        <v>668.33333333333326</v>
      </c>
      <c r="F290" s="36">
        <v>647.36666666666656</v>
      </c>
      <c r="G290" s="36">
        <v>634.18333333333317</v>
      </c>
      <c r="H290" s="36">
        <v>702.48333333333335</v>
      </c>
      <c r="I290" s="36">
        <v>715.66666666666674</v>
      </c>
      <c r="J290" s="36">
        <v>736.63333333333344</v>
      </c>
      <c r="K290" s="31">
        <v>694.7</v>
      </c>
      <c r="L290" s="31">
        <v>660.55</v>
      </c>
      <c r="M290" s="31">
        <v>111.17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316.2</v>
      </c>
      <c r="D291" s="36">
        <v>316.91666666666669</v>
      </c>
      <c r="E291" s="36">
        <v>314.03333333333336</v>
      </c>
      <c r="F291" s="36">
        <v>311.86666666666667</v>
      </c>
      <c r="G291" s="36">
        <v>308.98333333333335</v>
      </c>
      <c r="H291" s="36">
        <v>319.08333333333337</v>
      </c>
      <c r="I291" s="36">
        <v>321.9666666666667</v>
      </c>
      <c r="J291" s="36">
        <v>324.13333333333338</v>
      </c>
      <c r="K291" s="31">
        <v>319.8</v>
      </c>
      <c r="L291" s="31">
        <v>314.75</v>
      </c>
      <c r="M291" s="31">
        <v>15.575760000000001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219.44</v>
      </c>
      <c r="D292" s="36">
        <v>219.81000000000003</v>
      </c>
      <c r="E292" s="36">
        <v>216.63000000000005</v>
      </c>
      <c r="F292" s="36">
        <v>213.82000000000002</v>
      </c>
      <c r="G292" s="36">
        <v>210.64000000000004</v>
      </c>
      <c r="H292" s="36">
        <v>222.62000000000006</v>
      </c>
      <c r="I292" s="36">
        <v>225.80000000000007</v>
      </c>
      <c r="J292" s="36">
        <v>228.61000000000007</v>
      </c>
      <c r="K292" s="31">
        <v>222.99</v>
      </c>
      <c r="L292" s="31">
        <v>217</v>
      </c>
      <c r="M292" s="31">
        <v>7.6998699999999998</v>
      </c>
      <c r="N292" s="1"/>
      <c r="O292" s="1"/>
    </row>
    <row r="293" spans="1:15" ht="12.75" customHeight="1">
      <c r="A293" s="33">
        <v>283</v>
      </c>
      <c r="B293" s="53" t="s">
        <v>823</v>
      </c>
      <c r="C293" s="31">
        <v>5165.8500000000004</v>
      </c>
      <c r="D293" s="36">
        <v>5074.4666666666672</v>
      </c>
      <c r="E293" s="36">
        <v>4823.9333333333343</v>
      </c>
      <c r="F293" s="36">
        <v>4482.0166666666673</v>
      </c>
      <c r="G293" s="36">
        <v>4231.4833333333345</v>
      </c>
      <c r="H293" s="36">
        <v>5416.3833333333341</v>
      </c>
      <c r="I293" s="36">
        <v>5666.916666666667</v>
      </c>
      <c r="J293" s="36">
        <v>6008.8333333333339</v>
      </c>
      <c r="K293" s="31">
        <v>5325</v>
      </c>
      <c r="L293" s="31">
        <v>4732.55</v>
      </c>
      <c r="M293" s="31">
        <v>39.256070000000001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995.65</v>
      </c>
      <c r="D294" s="36">
        <v>983.2166666666667</v>
      </c>
      <c r="E294" s="36">
        <v>968.43333333333339</v>
      </c>
      <c r="F294" s="36">
        <v>941.2166666666667</v>
      </c>
      <c r="G294" s="36">
        <v>926.43333333333339</v>
      </c>
      <c r="H294" s="36">
        <v>1010.4333333333334</v>
      </c>
      <c r="I294" s="36">
        <v>1025.2166666666667</v>
      </c>
      <c r="J294" s="36">
        <v>1052.4333333333334</v>
      </c>
      <c r="K294" s="31">
        <v>998</v>
      </c>
      <c r="L294" s="31">
        <v>956</v>
      </c>
      <c r="M294" s="31">
        <v>17.069949999999999</v>
      </c>
      <c r="N294" s="1"/>
      <c r="O294" s="1"/>
    </row>
    <row r="295" spans="1:15" ht="12.75" customHeight="1">
      <c r="A295" s="33">
        <v>285</v>
      </c>
      <c r="B295" s="53" t="s">
        <v>793</v>
      </c>
      <c r="C295" s="31">
        <v>999.5</v>
      </c>
      <c r="D295" s="36">
        <v>997.31666666666661</v>
      </c>
      <c r="E295" s="36">
        <v>986.98333333333323</v>
      </c>
      <c r="F295" s="36">
        <v>974.46666666666658</v>
      </c>
      <c r="G295" s="36">
        <v>964.13333333333321</v>
      </c>
      <c r="H295" s="36">
        <v>1009.8333333333333</v>
      </c>
      <c r="I295" s="36">
        <v>1020.1666666666667</v>
      </c>
      <c r="J295" s="36">
        <v>1032.6833333333334</v>
      </c>
      <c r="K295" s="31">
        <v>1007.65</v>
      </c>
      <c r="L295" s="31">
        <v>984.8</v>
      </c>
      <c r="M295" s="31">
        <v>2.9553199999999999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1827.45</v>
      </c>
      <c r="D296" s="36">
        <v>1818.9166666666667</v>
      </c>
      <c r="E296" s="36">
        <v>1803.6833333333334</v>
      </c>
      <c r="F296" s="36">
        <v>1779.9166666666667</v>
      </c>
      <c r="G296" s="36">
        <v>1764.6833333333334</v>
      </c>
      <c r="H296" s="36">
        <v>1842.6833333333334</v>
      </c>
      <c r="I296" s="36">
        <v>1857.9166666666665</v>
      </c>
      <c r="J296" s="36">
        <v>1881.6833333333334</v>
      </c>
      <c r="K296" s="31">
        <v>1834.15</v>
      </c>
      <c r="L296" s="31">
        <v>1795.15</v>
      </c>
      <c r="M296" s="31">
        <v>63.655079999999998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2735.9</v>
      </c>
      <c r="D297" s="36">
        <v>2760.6833333333329</v>
      </c>
      <c r="E297" s="36">
        <v>2655.2166666666658</v>
      </c>
      <c r="F297" s="36">
        <v>2574.5333333333328</v>
      </c>
      <c r="G297" s="36">
        <v>2469.0666666666657</v>
      </c>
      <c r="H297" s="36">
        <v>2841.3666666666659</v>
      </c>
      <c r="I297" s="36">
        <v>2946.833333333333</v>
      </c>
      <c r="J297" s="36">
        <v>3027.516666666666</v>
      </c>
      <c r="K297" s="31">
        <v>2866.15</v>
      </c>
      <c r="L297" s="31">
        <v>2680</v>
      </c>
      <c r="M297" s="31">
        <v>7.3623200000000004</v>
      </c>
      <c r="N297" s="1"/>
      <c r="O297" s="1"/>
    </row>
    <row r="298" spans="1:15" ht="12.75" customHeight="1">
      <c r="A298" s="33">
        <v>288</v>
      </c>
      <c r="B298" s="53" t="s">
        <v>833</v>
      </c>
      <c r="C298" s="31">
        <v>174.36</v>
      </c>
      <c r="D298" s="36">
        <v>172.41666666666666</v>
      </c>
      <c r="E298" s="36">
        <v>169.89333333333332</v>
      </c>
      <c r="F298" s="36">
        <v>165.42666666666665</v>
      </c>
      <c r="G298" s="36">
        <v>162.90333333333331</v>
      </c>
      <c r="H298" s="36">
        <v>176.88333333333333</v>
      </c>
      <c r="I298" s="36">
        <v>179.40666666666669</v>
      </c>
      <c r="J298" s="36">
        <v>183.87333333333333</v>
      </c>
      <c r="K298" s="31">
        <v>174.94</v>
      </c>
      <c r="L298" s="31">
        <v>167.95</v>
      </c>
      <c r="M298" s="31">
        <v>150.36376000000001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5712.9</v>
      </c>
      <c r="D299" s="36">
        <v>5712.7999999999993</v>
      </c>
      <c r="E299" s="36">
        <v>5670.1499999999987</v>
      </c>
      <c r="F299" s="36">
        <v>5627.4</v>
      </c>
      <c r="G299" s="36">
        <v>5584.7499999999991</v>
      </c>
      <c r="H299" s="36">
        <v>5755.5499999999984</v>
      </c>
      <c r="I299" s="36">
        <v>5798.2</v>
      </c>
      <c r="J299" s="36">
        <v>5840.949999999998</v>
      </c>
      <c r="K299" s="31">
        <v>5755.45</v>
      </c>
      <c r="L299" s="31">
        <v>5670.05</v>
      </c>
      <c r="M299" s="31">
        <v>0.76968000000000003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703.7</v>
      </c>
      <c r="D300" s="36">
        <v>697.76666666666677</v>
      </c>
      <c r="E300" s="36">
        <v>688.93333333333351</v>
      </c>
      <c r="F300" s="36">
        <v>674.16666666666674</v>
      </c>
      <c r="G300" s="36">
        <v>665.33333333333348</v>
      </c>
      <c r="H300" s="36">
        <v>712.53333333333353</v>
      </c>
      <c r="I300" s="36">
        <v>721.36666666666679</v>
      </c>
      <c r="J300" s="36">
        <v>736.13333333333355</v>
      </c>
      <c r="K300" s="31">
        <v>706.6</v>
      </c>
      <c r="L300" s="31">
        <v>683</v>
      </c>
      <c r="M300" s="31">
        <v>44.325920000000004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6392.35</v>
      </c>
      <c r="D301" s="36">
        <v>6360.2333333333336</v>
      </c>
      <c r="E301" s="36">
        <v>6310.4666666666672</v>
      </c>
      <c r="F301" s="36">
        <v>6228.5833333333339</v>
      </c>
      <c r="G301" s="36">
        <v>6178.8166666666675</v>
      </c>
      <c r="H301" s="36">
        <v>6442.1166666666668</v>
      </c>
      <c r="I301" s="36">
        <v>6491.8833333333332</v>
      </c>
      <c r="J301" s="36">
        <v>6573.7666666666664</v>
      </c>
      <c r="K301" s="31">
        <v>6410</v>
      </c>
      <c r="L301" s="31">
        <v>6278.35</v>
      </c>
      <c r="M301" s="31">
        <v>4.2655000000000003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3622</v>
      </c>
      <c r="D302" s="36">
        <v>3598.0166666666664</v>
      </c>
      <c r="E302" s="36">
        <v>3557.9833333333327</v>
      </c>
      <c r="F302" s="36">
        <v>3493.9666666666662</v>
      </c>
      <c r="G302" s="36">
        <v>3453.9333333333325</v>
      </c>
      <c r="H302" s="36">
        <v>3662.0333333333328</v>
      </c>
      <c r="I302" s="36">
        <v>3702.0666666666666</v>
      </c>
      <c r="J302" s="36">
        <v>3766.083333333333</v>
      </c>
      <c r="K302" s="31">
        <v>3638.05</v>
      </c>
      <c r="L302" s="31">
        <v>3534</v>
      </c>
      <c r="M302" s="31">
        <v>37.515230000000003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488.8</v>
      </c>
      <c r="D303" s="36">
        <v>488.25</v>
      </c>
      <c r="E303" s="36">
        <v>478.6</v>
      </c>
      <c r="F303" s="36">
        <v>468.40000000000003</v>
      </c>
      <c r="G303" s="36">
        <v>458.75000000000006</v>
      </c>
      <c r="H303" s="36">
        <v>498.45</v>
      </c>
      <c r="I303" s="36">
        <v>508.09999999999997</v>
      </c>
      <c r="J303" s="36">
        <v>518.29999999999995</v>
      </c>
      <c r="K303" s="31">
        <v>497.9</v>
      </c>
      <c r="L303" s="31">
        <v>478.05</v>
      </c>
      <c r="M303" s="31">
        <v>4.8036700000000003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507.25</v>
      </c>
      <c r="D304" s="36">
        <v>509.66666666666669</v>
      </c>
      <c r="E304" s="36">
        <v>503.33333333333337</v>
      </c>
      <c r="F304" s="36">
        <v>499.41666666666669</v>
      </c>
      <c r="G304" s="36">
        <v>493.08333333333337</v>
      </c>
      <c r="H304" s="36">
        <v>513.58333333333337</v>
      </c>
      <c r="I304" s="36">
        <v>519.91666666666674</v>
      </c>
      <c r="J304" s="36">
        <v>523.83333333333337</v>
      </c>
      <c r="K304" s="31">
        <v>516</v>
      </c>
      <c r="L304" s="31">
        <v>505.75</v>
      </c>
      <c r="M304" s="31">
        <v>22.325289999999999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316.25</v>
      </c>
      <c r="D305" s="36">
        <v>313.88333333333333</v>
      </c>
      <c r="E305" s="36">
        <v>309.86666666666667</v>
      </c>
      <c r="F305" s="36">
        <v>303.48333333333335</v>
      </c>
      <c r="G305" s="36">
        <v>299.4666666666667</v>
      </c>
      <c r="H305" s="36">
        <v>320.26666666666665</v>
      </c>
      <c r="I305" s="36">
        <v>324.2833333333333</v>
      </c>
      <c r="J305" s="36">
        <v>330.66666666666663</v>
      </c>
      <c r="K305" s="31">
        <v>317.89999999999998</v>
      </c>
      <c r="L305" s="31">
        <v>307.5</v>
      </c>
      <c r="M305" s="31">
        <v>23.035720000000001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130.47999999999999</v>
      </c>
      <c r="D306" s="36">
        <v>130.88666666666666</v>
      </c>
      <c r="E306" s="36">
        <v>129.1933333333333</v>
      </c>
      <c r="F306" s="36">
        <v>127.90666666666664</v>
      </c>
      <c r="G306" s="36">
        <v>126.21333333333328</v>
      </c>
      <c r="H306" s="36">
        <v>132.17333333333332</v>
      </c>
      <c r="I306" s="36">
        <v>133.8666666666667</v>
      </c>
      <c r="J306" s="36">
        <v>135.15333333333334</v>
      </c>
      <c r="K306" s="31">
        <v>132.58000000000001</v>
      </c>
      <c r="L306" s="31">
        <v>129.6</v>
      </c>
      <c r="M306" s="31">
        <v>27.635660000000001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1031.5999999999999</v>
      </c>
      <c r="D307" s="36">
        <v>1028.4833333333333</v>
      </c>
      <c r="E307" s="36">
        <v>1022.0666666666666</v>
      </c>
      <c r="F307" s="36">
        <v>1012.5333333333333</v>
      </c>
      <c r="G307" s="36">
        <v>1006.1166666666666</v>
      </c>
      <c r="H307" s="36">
        <v>1038.0166666666667</v>
      </c>
      <c r="I307" s="36">
        <v>1044.4333333333332</v>
      </c>
      <c r="J307" s="36">
        <v>1053.9666666666667</v>
      </c>
      <c r="K307" s="31">
        <v>1034.9000000000001</v>
      </c>
      <c r="L307" s="31">
        <v>1018.95</v>
      </c>
      <c r="M307" s="31">
        <v>8.3662299999999998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7586.5</v>
      </c>
      <c r="D308" s="36">
        <v>7621.5</v>
      </c>
      <c r="E308" s="36">
        <v>7525.35</v>
      </c>
      <c r="F308" s="36">
        <v>7464.2000000000007</v>
      </c>
      <c r="G308" s="36">
        <v>7368.0500000000011</v>
      </c>
      <c r="H308" s="36">
        <v>7682.65</v>
      </c>
      <c r="I308" s="36">
        <v>7778.7999999999993</v>
      </c>
      <c r="J308" s="36">
        <v>7839.9499999999989</v>
      </c>
      <c r="K308" s="31">
        <v>7717.65</v>
      </c>
      <c r="L308" s="31">
        <v>7560.35</v>
      </c>
      <c r="M308" s="31">
        <v>0.32573000000000002</v>
      </c>
      <c r="N308" s="1"/>
      <c r="O308" s="1"/>
    </row>
    <row r="309" spans="1:15" ht="12.75" customHeight="1">
      <c r="A309" s="33">
        <v>299</v>
      </c>
      <c r="B309" s="53" t="s">
        <v>859</v>
      </c>
      <c r="C309" s="31">
        <v>754.3</v>
      </c>
      <c r="D309" s="36">
        <v>751.31666666666661</v>
      </c>
      <c r="E309" s="36">
        <v>744.98333333333323</v>
      </c>
      <c r="F309" s="36">
        <v>735.66666666666663</v>
      </c>
      <c r="G309" s="36">
        <v>729.33333333333326</v>
      </c>
      <c r="H309" s="36">
        <v>760.63333333333321</v>
      </c>
      <c r="I309" s="36">
        <v>766.9666666666667</v>
      </c>
      <c r="J309" s="36">
        <v>776.28333333333319</v>
      </c>
      <c r="K309" s="31">
        <v>757.65</v>
      </c>
      <c r="L309" s="31">
        <v>742</v>
      </c>
      <c r="M309" s="31">
        <v>1.6084700000000001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2247.5</v>
      </c>
      <c r="D310" s="36">
        <v>2241.7833333333333</v>
      </c>
      <c r="E310" s="36">
        <v>2223.5666666666666</v>
      </c>
      <c r="F310" s="36">
        <v>2199.6333333333332</v>
      </c>
      <c r="G310" s="36">
        <v>2181.4166666666665</v>
      </c>
      <c r="H310" s="36">
        <v>2265.7166666666667</v>
      </c>
      <c r="I310" s="36">
        <v>2283.9333333333329</v>
      </c>
      <c r="J310" s="36">
        <v>2307.8666666666668</v>
      </c>
      <c r="K310" s="31">
        <v>2260</v>
      </c>
      <c r="L310" s="31">
        <v>2217.85</v>
      </c>
      <c r="M310" s="31">
        <v>21.076740000000001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94.3</v>
      </c>
      <c r="D311" s="36">
        <v>93.929999999999993</v>
      </c>
      <c r="E311" s="36">
        <v>93.089999999999989</v>
      </c>
      <c r="F311" s="36">
        <v>91.88</v>
      </c>
      <c r="G311" s="36">
        <v>91.039999999999992</v>
      </c>
      <c r="H311" s="36">
        <v>95.139999999999986</v>
      </c>
      <c r="I311" s="36">
        <v>95.97999999999999</v>
      </c>
      <c r="J311" s="36">
        <v>97.189999999999984</v>
      </c>
      <c r="K311" s="31">
        <v>94.77</v>
      </c>
      <c r="L311" s="31">
        <v>92.72</v>
      </c>
      <c r="M311" s="31">
        <v>25.777550000000002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135962.25</v>
      </c>
      <c r="D312" s="36">
        <v>135979.44999999998</v>
      </c>
      <c r="E312" s="36">
        <v>135482.79999999996</v>
      </c>
      <c r="F312" s="36">
        <v>135003.34999999998</v>
      </c>
      <c r="G312" s="36">
        <v>134506.69999999995</v>
      </c>
      <c r="H312" s="36">
        <v>136458.89999999997</v>
      </c>
      <c r="I312" s="36">
        <v>136955.54999999999</v>
      </c>
      <c r="J312" s="36">
        <v>137434.99999999997</v>
      </c>
      <c r="K312" s="31">
        <v>136476.1</v>
      </c>
      <c r="L312" s="31">
        <v>135500</v>
      </c>
      <c r="M312" s="31">
        <v>3.4130000000000001E-2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1776.65</v>
      </c>
      <c r="D313" s="36">
        <v>1788.2166666666665</v>
      </c>
      <c r="E313" s="36">
        <v>1758.4333333333329</v>
      </c>
      <c r="F313" s="36">
        <v>1740.2166666666665</v>
      </c>
      <c r="G313" s="36">
        <v>1710.4333333333329</v>
      </c>
      <c r="H313" s="36">
        <v>1806.4333333333329</v>
      </c>
      <c r="I313" s="36">
        <v>1836.2166666666662</v>
      </c>
      <c r="J313" s="36">
        <v>1854.4333333333329</v>
      </c>
      <c r="K313" s="31">
        <v>1818</v>
      </c>
      <c r="L313" s="31">
        <v>1770</v>
      </c>
      <c r="M313" s="31">
        <v>0.70062000000000002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1197.05</v>
      </c>
      <c r="D314" s="36">
        <v>1198.3</v>
      </c>
      <c r="E314" s="36">
        <v>1186.8</v>
      </c>
      <c r="F314" s="36">
        <v>1176.55</v>
      </c>
      <c r="G314" s="36">
        <v>1165.05</v>
      </c>
      <c r="H314" s="36">
        <v>1208.55</v>
      </c>
      <c r="I314" s="36">
        <v>1220.05</v>
      </c>
      <c r="J314" s="36">
        <v>1230.3</v>
      </c>
      <c r="K314" s="31">
        <v>1209.8</v>
      </c>
      <c r="L314" s="31">
        <v>1188.05</v>
      </c>
      <c r="M314" s="31">
        <v>4.3917900000000003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1829.85</v>
      </c>
      <c r="D315" s="36">
        <v>1833.1666666666667</v>
      </c>
      <c r="E315" s="36">
        <v>1812.3333333333335</v>
      </c>
      <c r="F315" s="36">
        <v>1794.8166666666668</v>
      </c>
      <c r="G315" s="36">
        <v>1773.9833333333336</v>
      </c>
      <c r="H315" s="36">
        <v>1850.6833333333334</v>
      </c>
      <c r="I315" s="36">
        <v>1871.5166666666669</v>
      </c>
      <c r="J315" s="36">
        <v>1889.0333333333333</v>
      </c>
      <c r="K315" s="31">
        <v>1854</v>
      </c>
      <c r="L315" s="31">
        <v>1815.65</v>
      </c>
      <c r="M315" s="31">
        <v>1.85738</v>
      </c>
      <c r="N315" s="1"/>
      <c r="O315" s="1"/>
    </row>
    <row r="316" spans="1:15" ht="12.75" customHeight="1">
      <c r="A316" s="33">
        <v>306</v>
      </c>
      <c r="B316" s="53" t="s">
        <v>860</v>
      </c>
      <c r="C316" s="31">
        <v>659.75</v>
      </c>
      <c r="D316" s="36">
        <v>662.83333333333337</v>
      </c>
      <c r="E316" s="36">
        <v>653.66666666666674</v>
      </c>
      <c r="F316" s="36">
        <v>647.58333333333337</v>
      </c>
      <c r="G316" s="36">
        <v>638.41666666666674</v>
      </c>
      <c r="H316" s="36">
        <v>668.91666666666674</v>
      </c>
      <c r="I316" s="36">
        <v>678.08333333333348</v>
      </c>
      <c r="J316" s="36">
        <v>684.16666666666674</v>
      </c>
      <c r="K316" s="31">
        <v>672</v>
      </c>
      <c r="L316" s="31">
        <v>656.75</v>
      </c>
      <c r="M316" s="31">
        <v>3.11388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331.45</v>
      </c>
      <c r="D317" s="36">
        <v>328.91666666666669</v>
      </c>
      <c r="E317" s="36">
        <v>325.83333333333337</v>
      </c>
      <c r="F317" s="36">
        <v>320.2166666666667</v>
      </c>
      <c r="G317" s="36">
        <v>317.13333333333338</v>
      </c>
      <c r="H317" s="36">
        <v>334.53333333333336</v>
      </c>
      <c r="I317" s="36">
        <v>337.61666666666673</v>
      </c>
      <c r="J317" s="36">
        <v>343.23333333333335</v>
      </c>
      <c r="K317" s="31">
        <v>332</v>
      </c>
      <c r="L317" s="31">
        <v>323.3</v>
      </c>
      <c r="M317" s="31">
        <v>17.754960000000001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2740.9</v>
      </c>
      <c r="D318" s="36">
        <v>2709.3666666666668</v>
      </c>
      <c r="E318" s="36">
        <v>2667.1333333333337</v>
      </c>
      <c r="F318" s="36">
        <v>2593.3666666666668</v>
      </c>
      <c r="G318" s="36">
        <v>2551.1333333333337</v>
      </c>
      <c r="H318" s="36">
        <v>2783.1333333333337</v>
      </c>
      <c r="I318" s="36">
        <v>2825.3666666666672</v>
      </c>
      <c r="J318" s="36">
        <v>2899.1333333333337</v>
      </c>
      <c r="K318" s="31">
        <v>2751.6</v>
      </c>
      <c r="L318" s="31">
        <v>2635.6</v>
      </c>
      <c r="M318" s="31">
        <v>37.302849999999999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425.1</v>
      </c>
      <c r="D319" s="36">
        <v>425.33333333333331</v>
      </c>
      <c r="E319" s="36">
        <v>419.31666666666661</v>
      </c>
      <c r="F319" s="36">
        <v>413.5333333333333</v>
      </c>
      <c r="G319" s="36">
        <v>407.51666666666659</v>
      </c>
      <c r="H319" s="36">
        <v>431.11666666666662</v>
      </c>
      <c r="I319" s="36">
        <v>437.13333333333338</v>
      </c>
      <c r="J319" s="36">
        <v>442.91666666666663</v>
      </c>
      <c r="K319" s="31">
        <v>431.35</v>
      </c>
      <c r="L319" s="31">
        <v>419.55</v>
      </c>
      <c r="M319" s="31">
        <v>2.0781200000000002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542.04999999999995</v>
      </c>
      <c r="D320" s="36">
        <v>542.19999999999993</v>
      </c>
      <c r="E320" s="36">
        <v>533.39999999999986</v>
      </c>
      <c r="F320" s="36">
        <v>524.74999999999989</v>
      </c>
      <c r="G320" s="36">
        <v>515.94999999999982</v>
      </c>
      <c r="H320" s="36">
        <v>550.84999999999991</v>
      </c>
      <c r="I320" s="36">
        <v>559.64999999999986</v>
      </c>
      <c r="J320" s="36">
        <v>568.29999999999995</v>
      </c>
      <c r="K320" s="31">
        <v>551</v>
      </c>
      <c r="L320" s="31">
        <v>533.54999999999995</v>
      </c>
      <c r="M320" s="31">
        <v>1.2312099999999999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205.69</v>
      </c>
      <c r="D321" s="36">
        <v>204.66333333333333</v>
      </c>
      <c r="E321" s="36">
        <v>203.02666666666664</v>
      </c>
      <c r="F321" s="36">
        <v>200.36333333333332</v>
      </c>
      <c r="G321" s="36">
        <v>198.72666666666663</v>
      </c>
      <c r="H321" s="36">
        <v>207.32666666666665</v>
      </c>
      <c r="I321" s="36">
        <v>208.96333333333337</v>
      </c>
      <c r="J321" s="36">
        <v>211.62666666666667</v>
      </c>
      <c r="K321" s="31">
        <v>206.3</v>
      </c>
      <c r="L321" s="31">
        <v>202</v>
      </c>
      <c r="M321" s="31">
        <v>44.38776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188.91</v>
      </c>
      <c r="D322" s="36">
        <v>187.89000000000001</v>
      </c>
      <c r="E322" s="36">
        <v>186.08000000000004</v>
      </c>
      <c r="F322" s="36">
        <v>183.25000000000003</v>
      </c>
      <c r="G322" s="36">
        <v>181.44000000000005</v>
      </c>
      <c r="H322" s="36">
        <v>190.72000000000003</v>
      </c>
      <c r="I322" s="36">
        <v>192.53000000000003</v>
      </c>
      <c r="J322" s="36">
        <v>195.36</v>
      </c>
      <c r="K322" s="31">
        <v>189.7</v>
      </c>
      <c r="L322" s="31">
        <v>185.06</v>
      </c>
      <c r="M322" s="31">
        <v>13.36309</v>
      </c>
      <c r="N322" s="1"/>
      <c r="O322" s="1"/>
    </row>
    <row r="323" spans="1:15" ht="12.75" customHeight="1">
      <c r="A323" s="33">
        <v>313</v>
      </c>
      <c r="B323" s="53" t="s">
        <v>799</v>
      </c>
      <c r="C323" s="31">
        <v>2431.4</v>
      </c>
      <c r="D323" s="36">
        <v>2437.4666666666667</v>
      </c>
      <c r="E323" s="36">
        <v>2414.9333333333334</v>
      </c>
      <c r="F323" s="36">
        <v>2398.4666666666667</v>
      </c>
      <c r="G323" s="36">
        <v>2375.9333333333334</v>
      </c>
      <c r="H323" s="36">
        <v>2453.9333333333334</v>
      </c>
      <c r="I323" s="36">
        <v>2476.4666666666672</v>
      </c>
      <c r="J323" s="36">
        <v>2492.9333333333334</v>
      </c>
      <c r="K323" s="31">
        <v>2460</v>
      </c>
      <c r="L323" s="31">
        <v>2421</v>
      </c>
      <c r="M323" s="31">
        <v>2.4984199999999999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686.1</v>
      </c>
      <c r="D324" s="36">
        <v>684.85</v>
      </c>
      <c r="E324" s="36">
        <v>681.80000000000007</v>
      </c>
      <c r="F324" s="36">
        <v>677.5</v>
      </c>
      <c r="G324" s="36">
        <v>674.45</v>
      </c>
      <c r="H324" s="36">
        <v>689.15000000000009</v>
      </c>
      <c r="I324" s="36">
        <v>692.2</v>
      </c>
      <c r="J324" s="36">
        <v>696.50000000000011</v>
      </c>
      <c r="K324" s="31">
        <v>687.9</v>
      </c>
      <c r="L324" s="31">
        <v>680.55</v>
      </c>
      <c r="M324" s="31">
        <v>12.3142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12400.85</v>
      </c>
      <c r="D325" s="36">
        <v>12326.4</v>
      </c>
      <c r="E325" s="36">
        <v>12225.8</v>
      </c>
      <c r="F325" s="36">
        <v>12050.75</v>
      </c>
      <c r="G325" s="36">
        <v>11950.15</v>
      </c>
      <c r="H325" s="36">
        <v>12501.449999999999</v>
      </c>
      <c r="I325" s="36">
        <v>12602.050000000001</v>
      </c>
      <c r="J325" s="36">
        <v>12777.099999999999</v>
      </c>
      <c r="K325" s="31">
        <v>12427</v>
      </c>
      <c r="L325" s="31">
        <v>12151.35</v>
      </c>
      <c r="M325" s="31">
        <v>5.4782999999999999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2715.3</v>
      </c>
      <c r="D326" s="36">
        <v>2709.6166666666663</v>
      </c>
      <c r="E326" s="36">
        <v>2691.6333333333328</v>
      </c>
      <c r="F326" s="36">
        <v>2667.9666666666662</v>
      </c>
      <c r="G326" s="36">
        <v>2649.9833333333327</v>
      </c>
      <c r="H326" s="36">
        <v>2733.2833333333328</v>
      </c>
      <c r="I326" s="36">
        <v>2751.2666666666664</v>
      </c>
      <c r="J326" s="36">
        <v>2774.9333333333329</v>
      </c>
      <c r="K326" s="31">
        <v>2727.6</v>
      </c>
      <c r="L326" s="31">
        <v>2685.95</v>
      </c>
      <c r="M326" s="31">
        <v>0.74187000000000003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1149.5</v>
      </c>
      <c r="D327" s="36">
        <v>1150.5</v>
      </c>
      <c r="E327" s="36">
        <v>1141</v>
      </c>
      <c r="F327" s="36">
        <v>1132.5</v>
      </c>
      <c r="G327" s="36">
        <v>1123</v>
      </c>
      <c r="H327" s="36">
        <v>1159</v>
      </c>
      <c r="I327" s="36">
        <v>1168.5</v>
      </c>
      <c r="J327" s="36">
        <v>1177</v>
      </c>
      <c r="K327" s="31">
        <v>1160</v>
      </c>
      <c r="L327" s="31">
        <v>1142</v>
      </c>
      <c r="M327" s="31">
        <v>4.9388399999999999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913.8</v>
      </c>
      <c r="D328" s="36">
        <v>907.35</v>
      </c>
      <c r="E328" s="36">
        <v>890.90000000000009</v>
      </c>
      <c r="F328" s="36">
        <v>868.00000000000011</v>
      </c>
      <c r="G328" s="36">
        <v>851.55000000000018</v>
      </c>
      <c r="H328" s="36">
        <v>930.25</v>
      </c>
      <c r="I328" s="36">
        <v>946.7</v>
      </c>
      <c r="J328" s="36">
        <v>969.59999999999991</v>
      </c>
      <c r="K328" s="31">
        <v>923.8</v>
      </c>
      <c r="L328" s="31">
        <v>884.45</v>
      </c>
      <c r="M328" s="31">
        <v>33.13064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4315.05</v>
      </c>
      <c r="D329" s="36">
        <v>4311.6333333333341</v>
      </c>
      <c r="E329" s="36">
        <v>4273.4166666666679</v>
      </c>
      <c r="F329" s="36">
        <v>4231.7833333333338</v>
      </c>
      <c r="G329" s="36">
        <v>4193.5666666666675</v>
      </c>
      <c r="H329" s="36">
        <v>4353.2666666666682</v>
      </c>
      <c r="I329" s="36">
        <v>4391.4833333333336</v>
      </c>
      <c r="J329" s="36">
        <v>4433.1166666666686</v>
      </c>
      <c r="K329" s="31">
        <v>4349.8500000000004</v>
      </c>
      <c r="L329" s="31">
        <v>4270</v>
      </c>
      <c r="M329" s="31">
        <v>9.8398699999999995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709.15</v>
      </c>
      <c r="D330" s="36">
        <v>711.11666666666667</v>
      </c>
      <c r="E330" s="36">
        <v>697.0333333333333</v>
      </c>
      <c r="F330" s="36">
        <v>684.91666666666663</v>
      </c>
      <c r="G330" s="36">
        <v>670.83333333333326</v>
      </c>
      <c r="H330" s="36">
        <v>723.23333333333335</v>
      </c>
      <c r="I330" s="36">
        <v>737.31666666666661</v>
      </c>
      <c r="J330" s="36">
        <v>749.43333333333339</v>
      </c>
      <c r="K330" s="31">
        <v>725.2</v>
      </c>
      <c r="L330" s="31">
        <v>699</v>
      </c>
      <c r="M330" s="31">
        <v>3.2040899999999999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1257.45</v>
      </c>
      <c r="D331" s="36">
        <v>1259.5666666666666</v>
      </c>
      <c r="E331" s="36">
        <v>1245.8833333333332</v>
      </c>
      <c r="F331" s="36">
        <v>1234.3166666666666</v>
      </c>
      <c r="G331" s="36">
        <v>1220.6333333333332</v>
      </c>
      <c r="H331" s="36">
        <v>1271.1333333333332</v>
      </c>
      <c r="I331" s="36">
        <v>1284.8166666666666</v>
      </c>
      <c r="J331" s="36">
        <v>1296.3833333333332</v>
      </c>
      <c r="K331" s="31">
        <v>1273.25</v>
      </c>
      <c r="L331" s="31">
        <v>1248</v>
      </c>
      <c r="M331" s="31">
        <v>1.2126600000000001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2176.25</v>
      </c>
      <c r="D332" s="36">
        <v>2183.3666666666668</v>
      </c>
      <c r="E332" s="36">
        <v>2164.0333333333338</v>
      </c>
      <c r="F332" s="36">
        <v>2151.8166666666671</v>
      </c>
      <c r="G332" s="36">
        <v>2132.483333333334</v>
      </c>
      <c r="H332" s="36">
        <v>2195.5833333333335</v>
      </c>
      <c r="I332" s="36">
        <v>2214.9166666666665</v>
      </c>
      <c r="J332" s="36">
        <v>2227.1333333333332</v>
      </c>
      <c r="K332" s="31">
        <v>2202.6999999999998</v>
      </c>
      <c r="L332" s="31">
        <v>2171.15</v>
      </c>
      <c r="M332" s="31">
        <v>0.57020000000000004</v>
      </c>
      <c r="N332" s="1"/>
      <c r="O332" s="1"/>
    </row>
    <row r="333" spans="1:15" ht="12.75" customHeight="1">
      <c r="A333" s="33">
        <v>323</v>
      </c>
      <c r="B333" s="53" t="s">
        <v>798</v>
      </c>
      <c r="C333" s="31">
        <v>537.75</v>
      </c>
      <c r="D333" s="36">
        <v>537.58333333333337</v>
      </c>
      <c r="E333" s="36">
        <v>530.16666666666674</v>
      </c>
      <c r="F333" s="36">
        <v>522.58333333333337</v>
      </c>
      <c r="G333" s="36">
        <v>515.16666666666674</v>
      </c>
      <c r="H333" s="36">
        <v>545.16666666666674</v>
      </c>
      <c r="I333" s="36">
        <v>552.58333333333348</v>
      </c>
      <c r="J333" s="36">
        <v>560.16666666666674</v>
      </c>
      <c r="K333" s="31">
        <v>545</v>
      </c>
      <c r="L333" s="31">
        <v>530</v>
      </c>
      <c r="M333" s="31">
        <v>3.9762900000000001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69</v>
      </c>
      <c r="D334" s="36">
        <v>69.23</v>
      </c>
      <c r="E334" s="36">
        <v>68.67</v>
      </c>
      <c r="F334" s="36">
        <v>68.34</v>
      </c>
      <c r="G334" s="36">
        <v>67.78</v>
      </c>
      <c r="H334" s="36">
        <v>69.56</v>
      </c>
      <c r="I334" s="36">
        <v>70.12</v>
      </c>
      <c r="J334" s="36">
        <v>70.45</v>
      </c>
      <c r="K334" s="31">
        <v>69.790000000000006</v>
      </c>
      <c r="L334" s="31">
        <v>68.900000000000006</v>
      </c>
      <c r="M334" s="31">
        <v>53.048110000000001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742.25</v>
      </c>
      <c r="D335" s="36">
        <v>745.2166666666667</v>
      </c>
      <c r="E335" s="36">
        <v>730.23333333333335</v>
      </c>
      <c r="F335" s="36">
        <v>718.2166666666667</v>
      </c>
      <c r="G335" s="36">
        <v>703.23333333333335</v>
      </c>
      <c r="H335" s="36">
        <v>757.23333333333335</v>
      </c>
      <c r="I335" s="36">
        <v>772.2166666666667</v>
      </c>
      <c r="J335" s="36">
        <v>784.23333333333335</v>
      </c>
      <c r="K335" s="31">
        <v>760.2</v>
      </c>
      <c r="L335" s="31">
        <v>733.2</v>
      </c>
      <c r="M335" s="31">
        <v>7.1113799999999996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3098.05</v>
      </c>
      <c r="D336" s="36">
        <v>3099.1333333333337</v>
      </c>
      <c r="E336" s="36">
        <v>3073.3666666666672</v>
      </c>
      <c r="F336" s="36">
        <v>3048.6833333333334</v>
      </c>
      <c r="G336" s="36">
        <v>3022.916666666667</v>
      </c>
      <c r="H336" s="36">
        <v>3123.8166666666675</v>
      </c>
      <c r="I336" s="36">
        <v>3149.5833333333339</v>
      </c>
      <c r="J336" s="36">
        <v>3174.2666666666678</v>
      </c>
      <c r="K336" s="31">
        <v>3124.9</v>
      </c>
      <c r="L336" s="31">
        <v>3074.45</v>
      </c>
      <c r="M336" s="31">
        <v>4.4018199999999998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5273.55</v>
      </c>
      <c r="D337" s="36">
        <v>5311.4833333333336</v>
      </c>
      <c r="E337" s="36">
        <v>5214.0666666666675</v>
      </c>
      <c r="F337" s="36">
        <v>5154.5833333333339</v>
      </c>
      <c r="G337" s="36">
        <v>5057.1666666666679</v>
      </c>
      <c r="H337" s="36">
        <v>5370.9666666666672</v>
      </c>
      <c r="I337" s="36">
        <v>5468.3833333333332</v>
      </c>
      <c r="J337" s="36">
        <v>5527.8666666666668</v>
      </c>
      <c r="K337" s="31">
        <v>5408.9</v>
      </c>
      <c r="L337" s="31">
        <v>5252</v>
      </c>
      <c r="M337" s="31">
        <v>3.1762999999999999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1986.4</v>
      </c>
      <c r="D338" s="36">
        <v>1977.8333333333333</v>
      </c>
      <c r="E338" s="36">
        <v>1965.4166666666665</v>
      </c>
      <c r="F338" s="36">
        <v>1944.4333333333332</v>
      </c>
      <c r="G338" s="36">
        <v>1932.0166666666664</v>
      </c>
      <c r="H338" s="36">
        <v>1998.8166666666666</v>
      </c>
      <c r="I338" s="36">
        <v>2011.2333333333331</v>
      </c>
      <c r="J338" s="36">
        <v>2032.2166666666667</v>
      </c>
      <c r="K338" s="31">
        <v>1990.25</v>
      </c>
      <c r="L338" s="31">
        <v>1956.85</v>
      </c>
      <c r="M338" s="31">
        <v>1.75461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1592.85</v>
      </c>
      <c r="D339" s="36">
        <v>1599.3166666666666</v>
      </c>
      <c r="E339" s="36">
        <v>1559.6333333333332</v>
      </c>
      <c r="F339" s="36">
        <v>1526.4166666666665</v>
      </c>
      <c r="G339" s="36">
        <v>1486.7333333333331</v>
      </c>
      <c r="H339" s="36">
        <v>1632.5333333333333</v>
      </c>
      <c r="I339" s="36">
        <v>1672.2166666666667</v>
      </c>
      <c r="J339" s="36">
        <v>1705.4333333333334</v>
      </c>
      <c r="K339" s="31">
        <v>1639</v>
      </c>
      <c r="L339" s="31">
        <v>1566.1</v>
      </c>
      <c r="M339" s="31">
        <v>13.34511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180.34</v>
      </c>
      <c r="D340" s="36">
        <v>180.33333333333334</v>
      </c>
      <c r="E340" s="36">
        <v>177.01666666666668</v>
      </c>
      <c r="F340" s="36">
        <v>173.69333333333333</v>
      </c>
      <c r="G340" s="36">
        <v>170.37666666666667</v>
      </c>
      <c r="H340" s="36">
        <v>183.65666666666669</v>
      </c>
      <c r="I340" s="36">
        <v>186.97333333333336</v>
      </c>
      <c r="J340" s="36">
        <v>190.29666666666671</v>
      </c>
      <c r="K340" s="31">
        <v>183.65</v>
      </c>
      <c r="L340" s="31">
        <v>177.01</v>
      </c>
      <c r="M340" s="31">
        <v>231.44816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317.7</v>
      </c>
      <c r="D341" s="36">
        <v>316.36666666666662</v>
      </c>
      <c r="E341" s="36">
        <v>314.03333333333325</v>
      </c>
      <c r="F341" s="36">
        <v>310.36666666666662</v>
      </c>
      <c r="G341" s="36">
        <v>308.03333333333325</v>
      </c>
      <c r="H341" s="36">
        <v>320.03333333333325</v>
      </c>
      <c r="I341" s="36">
        <v>322.36666666666662</v>
      </c>
      <c r="J341" s="36">
        <v>326.03333333333325</v>
      </c>
      <c r="K341" s="31">
        <v>318.7</v>
      </c>
      <c r="L341" s="31">
        <v>312.7</v>
      </c>
      <c r="M341" s="31">
        <v>14.71368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95.3</v>
      </c>
      <c r="D342" s="36">
        <v>95.283333333333346</v>
      </c>
      <c r="E342" s="36">
        <v>94.666666666666686</v>
      </c>
      <c r="F342" s="36">
        <v>94.033333333333346</v>
      </c>
      <c r="G342" s="36">
        <v>93.416666666666686</v>
      </c>
      <c r="H342" s="36">
        <v>95.916666666666686</v>
      </c>
      <c r="I342" s="36">
        <v>96.533333333333331</v>
      </c>
      <c r="J342" s="36">
        <v>97.166666666666686</v>
      </c>
      <c r="K342" s="31">
        <v>95.9</v>
      </c>
      <c r="L342" s="31">
        <v>94.65</v>
      </c>
      <c r="M342" s="31">
        <v>169.82988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265.55</v>
      </c>
      <c r="D343" s="36">
        <v>265.43333333333334</v>
      </c>
      <c r="E343" s="36">
        <v>259.51666666666665</v>
      </c>
      <c r="F343" s="36">
        <v>253.48333333333329</v>
      </c>
      <c r="G343" s="36">
        <v>247.56666666666661</v>
      </c>
      <c r="H343" s="36">
        <v>271.4666666666667</v>
      </c>
      <c r="I343" s="36">
        <v>277.38333333333333</v>
      </c>
      <c r="J343" s="36">
        <v>283.41666666666674</v>
      </c>
      <c r="K343" s="31">
        <v>271.35000000000002</v>
      </c>
      <c r="L343" s="31">
        <v>259.39999999999998</v>
      </c>
      <c r="M343" s="31">
        <v>33.912770000000002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215.48</v>
      </c>
      <c r="D344" s="36">
        <v>213.59333333333333</v>
      </c>
      <c r="E344" s="36">
        <v>210.38666666666666</v>
      </c>
      <c r="F344" s="36">
        <v>205.29333333333332</v>
      </c>
      <c r="G344" s="36">
        <v>202.08666666666664</v>
      </c>
      <c r="H344" s="36">
        <v>218.68666666666667</v>
      </c>
      <c r="I344" s="36">
        <v>221.89333333333332</v>
      </c>
      <c r="J344" s="36">
        <v>226.98666666666668</v>
      </c>
      <c r="K344" s="31">
        <v>216.8</v>
      </c>
      <c r="L344" s="31">
        <v>208.5</v>
      </c>
      <c r="M344" s="31">
        <v>126.80003000000001</v>
      </c>
      <c r="N344" s="1"/>
      <c r="O344" s="1"/>
    </row>
    <row r="345" spans="1:15" ht="12.75" customHeight="1">
      <c r="A345" s="33">
        <v>335</v>
      </c>
      <c r="B345" s="53" t="s">
        <v>796</v>
      </c>
      <c r="C345" s="31">
        <v>52.63</v>
      </c>
      <c r="D345" s="36">
        <v>52.636666666666663</v>
      </c>
      <c r="E345" s="36">
        <v>52.173333333333325</v>
      </c>
      <c r="F345" s="36">
        <v>51.716666666666661</v>
      </c>
      <c r="G345" s="36">
        <v>51.253333333333323</v>
      </c>
      <c r="H345" s="36">
        <v>53.093333333333327</v>
      </c>
      <c r="I345" s="36">
        <v>53.556666666666665</v>
      </c>
      <c r="J345" s="36">
        <v>54.013333333333328</v>
      </c>
      <c r="K345" s="31">
        <v>53.1</v>
      </c>
      <c r="L345" s="31">
        <v>52.18</v>
      </c>
      <c r="M345" s="31">
        <v>27.518329999999999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404.85</v>
      </c>
      <c r="D346" s="36">
        <v>400.58333333333331</v>
      </c>
      <c r="E346" s="36">
        <v>394.91666666666663</v>
      </c>
      <c r="F346" s="36">
        <v>384.98333333333329</v>
      </c>
      <c r="G346" s="36">
        <v>379.31666666666661</v>
      </c>
      <c r="H346" s="36">
        <v>410.51666666666665</v>
      </c>
      <c r="I346" s="36">
        <v>416.18333333333328</v>
      </c>
      <c r="J346" s="36">
        <v>426.11666666666667</v>
      </c>
      <c r="K346" s="31">
        <v>406.25</v>
      </c>
      <c r="L346" s="31">
        <v>390.65</v>
      </c>
      <c r="M346" s="31">
        <v>240.28068999999999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1370.45</v>
      </c>
      <c r="D347" s="36">
        <v>1361.1499999999999</v>
      </c>
      <c r="E347" s="36">
        <v>1342.2999999999997</v>
      </c>
      <c r="F347" s="36">
        <v>1314.1499999999999</v>
      </c>
      <c r="G347" s="36">
        <v>1295.2999999999997</v>
      </c>
      <c r="H347" s="36">
        <v>1389.2999999999997</v>
      </c>
      <c r="I347" s="36">
        <v>1408.1499999999996</v>
      </c>
      <c r="J347" s="36">
        <v>1436.2999999999997</v>
      </c>
      <c r="K347" s="31">
        <v>1380</v>
      </c>
      <c r="L347" s="31">
        <v>1333</v>
      </c>
      <c r="M347" s="31">
        <v>3.8137099999999999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179.43</v>
      </c>
      <c r="D348" s="36">
        <v>177.20666666666668</v>
      </c>
      <c r="E348" s="36">
        <v>174.56333333333336</v>
      </c>
      <c r="F348" s="36">
        <v>169.69666666666669</v>
      </c>
      <c r="G348" s="36">
        <v>167.05333333333337</v>
      </c>
      <c r="H348" s="36">
        <v>182.07333333333335</v>
      </c>
      <c r="I348" s="36">
        <v>184.71666666666667</v>
      </c>
      <c r="J348" s="36">
        <v>189.58333333333334</v>
      </c>
      <c r="K348" s="31">
        <v>179.85</v>
      </c>
      <c r="L348" s="31">
        <v>172.34</v>
      </c>
      <c r="M348" s="31">
        <v>142.51643000000001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3278.55</v>
      </c>
      <c r="D349" s="36">
        <v>3289.1166666666668</v>
      </c>
      <c r="E349" s="36">
        <v>3246.2833333333338</v>
      </c>
      <c r="F349" s="36">
        <v>3214.0166666666669</v>
      </c>
      <c r="G349" s="36">
        <v>3171.1833333333338</v>
      </c>
      <c r="H349" s="36">
        <v>3321.3833333333337</v>
      </c>
      <c r="I349" s="36">
        <v>3364.2166666666667</v>
      </c>
      <c r="J349" s="36">
        <v>3396.4833333333336</v>
      </c>
      <c r="K349" s="31">
        <v>3331.95</v>
      </c>
      <c r="L349" s="31">
        <v>3256.85</v>
      </c>
      <c r="M349" s="31">
        <v>2.0114899999999998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2527.85</v>
      </c>
      <c r="D350" s="36">
        <v>2518.6166666666668</v>
      </c>
      <c r="E350" s="36">
        <v>2497.2333333333336</v>
      </c>
      <c r="F350" s="36">
        <v>2466.6166666666668</v>
      </c>
      <c r="G350" s="36">
        <v>2445.2333333333336</v>
      </c>
      <c r="H350" s="36">
        <v>2549.2333333333336</v>
      </c>
      <c r="I350" s="36">
        <v>2570.6166666666668</v>
      </c>
      <c r="J350" s="36">
        <v>2601.2333333333336</v>
      </c>
      <c r="K350" s="31">
        <v>2540</v>
      </c>
      <c r="L350" s="31">
        <v>2488</v>
      </c>
      <c r="M350" s="31">
        <v>15.54879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88.87</v>
      </c>
      <c r="D351" s="36">
        <v>89.00333333333333</v>
      </c>
      <c r="E351" s="36">
        <v>88.076666666666654</v>
      </c>
      <c r="F351" s="36">
        <v>87.283333333333317</v>
      </c>
      <c r="G351" s="36">
        <v>86.356666666666641</v>
      </c>
      <c r="H351" s="36">
        <v>89.796666666666667</v>
      </c>
      <c r="I351" s="36">
        <v>90.723333333333343</v>
      </c>
      <c r="J351" s="36">
        <v>91.51666666666668</v>
      </c>
      <c r="K351" s="31">
        <v>89.93</v>
      </c>
      <c r="L351" s="31">
        <v>88.21</v>
      </c>
      <c r="M351" s="31">
        <v>13.35693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672.35</v>
      </c>
      <c r="D352" s="36">
        <v>674.31666666666672</v>
      </c>
      <c r="E352" s="36">
        <v>664.98333333333346</v>
      </c>
      <c r="F352" s="36">
        <v>657.61666666666679</v>
      </c>
      <c r="G352" s="36">
        <v>648.28333333333353</v>
      </c>
      <c r="H352" s="36">
        <v>681.68333333333339</v>
      </c>
      <c r="I352" s="36">
        <v>691.01666666666665</v>
      </c>
      <c r="J352" s="36">
        <v>698.38333333333333</v>
      </c>
      <c r="K352" s="31">
        <v>683.65</v>
      </c>
      <c r="L352" s="31">
        <v>666.95</v>
      </c>
      <c r="M352" s="31">
        <v>5.9875999999999996</v>
      </c>
      <c r="N352" s="1"/>
      <c r="O352" s="1"/>
    </row>
    <row r="353" spans="1:15" ht="12.75" customHeight="1">
      <c r="A353" s="33">
        <v>343</v>
      </c>
      <c r="B353" s="53" t="s">
        <v>861</v>
      </c>
      <c r="C353" s="31">
        <v>6864.75</v>
      </c>
      <c r="D353" s="36">
        <v>6892.9833333333336</v>
      </c>
      <c r="E353" s="36">
        <v>6788.1166666666668</v>
      </c>
      <c r="F353" s="36">
        <v>6711.4833333333336</v>
      </c>
      <c r="G353" s="36">
        <v>6606.6166666666668</v>
      </c>
      <c r="H353" s="36">
        <v>6969.6166666666668</v>
      </c>
      <c r="I353" s="36">
        <v>7074.4833333333336</v>
      </c>
      <c r="J353" s="36">
        <v>7151.1166666666668</v>
      </c>
      <c r="K353" s="31">
        <v>6997.85</v>
      </c>
      <c r="L353" s="31">
        <v>6816.35</v>
      </c>
      <c r="M353" s="31">
        <v>0.71331999999999995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350</v>
      </c>
      <c r="D354" s="36">
        <v>350.3</v>
      </c>
      <c r="E354" s="36">
        <v>346.8</v>
      </c>
      <c r="F354" s="36">
        <v>343.6</v>
      </c>
      <c r="G354" s="36">
        <v>340.1</v>
      </c>
      <c r="H354" s="36">
        <v>353.5</v>
      </c>
      <c r="I354" s="36">
        <v>357</v>
      </c>
      <c r="J354" s="36">
        <v>360.2</v>
      </c>
      <c r="K354" s="31">
        <v>353.8</v>
      </c>
      <c r="L354" s="31">
        <v>347.1</v>
      </c>
      <c r="M354" s="31">
        <v>1.2243999999999999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1767.5</v>
      </c>
      <c r="D355" s="36">
        <v>1762.8166666666666</v>
      </c>
      <c r="E355" s="36">
        <v>1749.1833333333332</v>
      </c>
      <c r="F355" s="36">
        <v>1730.8666666666666</v>
      </c>
      <c r="G355" s="36">
        <v>1717.2333333333331</v>
      </c>
      <c r="H355" s="36">
        <v>1781.1333333333332</v>
      </c>
      <c r="I355" s="36">
        <v>1794.7666666666664</v>
      </c>
      <c r="J355" s="36">
        <v>1813.0833333333333</v>
      </c>
      <c r="K355" s="31">
        <v>1776.45</v>
      </c>
      <c r="L355" s="31">
        <v>1744.5</v>
      </c>
      <c r="M355" s="31">
        <v>5.6043900000000004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294.05</v>
      </c>
      <c r="D356" s="36">
        <v>291.76666666666665</v>
      </c>
      <c r="E356" s="36">
        <v>288.7833333333333</v>
      </c>
      <c r="F356" s="36">
        <v>283.51666666666665</v>
      </c>
      <c r="G356" s="36">
        <v>280.5333333333333</v>
      </c>
      <c r="H356" s="36">
        <v>297.0333333333333</v>
      </c>
      <c r="I356" s="36">
        <v>300.01666666666665</v>
      </c>
      <c r="J356" s="36">
        <v>305.2833333333333</v>
      </c>
      <c r="K356" s="31">
        <v>294.75</v>
      </c>
      <c r="L356" s="31">
        <v>286.5</v>
      </c>
      <c r="M356" s="31">
        <v>219.64895000000001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578.95000000000005</v>
      </c>
      <c r="D357" s="36">
        <v>577.38333333333333</v>
      </c>
      <c r="E357" s="36">
        <v>566.86666666666667</v>
      </c>
      <c r="F357" s="36">
        <v>554.7833333333333</v>
      </c>
      <c r="G357" s="36">
        <v>544.26666666666665</v>
      </c>
      <c r="H357" s="36">
        <v>589.4666666666667</v>
      </c>
      <c r="I357" s="36">
        <v>599.98333333333335</v>
      </c>
      <c r="J357" s="36">
        <v>612.06666666666672</v>
      </c>
      <c r="K357" s="31">
        <v>587.9</v>
      </c>
      <c r="L357" s="31">
        <v>565.29999999999995</v>
      </c>
      <c r="M357" s="31">
        <v>94.41722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1628.45</v>
      </c>
      <c r="D358" s="36">
        <v>1648.95</v>
      </c>
      <c r="E358" s="36">
        <v>1598.9</v>
      </c>
      <c r="F358" s="36">
        <v>1569.3500000000001</v>
      </c>
      <c r="G358" s="36">
        <v>1519.3000000000002</v>
      </c>
      <c r="H358" s="36">
        <v>1678.5</v>
      </c>
      <c r="I358" s="36">
        <v>1728.5499999999997</v>
      </c>
      <c r="J358" s="36">
        <v>1758.1</v>
      </c>
      <c r="K358" s="31">
        <v>1699</v>
      </c>
      <c r="L358" s="31">
        <v>1619.4</v>
      </c>
      <c r="M358" s="31">
        <v>23.534310000000001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666</v>
      </c>
      <c r="D359" s="36">
        <v>668.4666666666667</v>
      </c>
      <c r="E359" s="36">
        <v>653.03333333333342</v>
      </c>
      <c r="F359" s="36">
        <v>640.06666666666672</v>
      </c>
      <c r="G359" s="36">
        <v>624.63333333333344</v>
      </c>
      <c r="H359" s="36">
        <v>681.43333333333339</v>
      </c>
      <c r="I359" s="36">
        <v>696.86666666666679</v>
      </c>
      <c r="J359" s="36">
        <v>709.83333333333337</v>
      </c>
      <c r="K359" s="31">
        <v>683.9</v>
      </c>
      <c r="L359" s="31">
        <v>655.5</v>
      </c>
      <c r="M359" s="31">
        <v>172.50725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11575.6</v>
      </c>
      <c r="D360" s="36">
        <v>11589.949999999999</v>
      </c>
      <c r="E360" s="36">
        <v>11462.899999999998</v>
      </c>
      <c r="F360" s="36">
        <v>11350.199999999999</v>
      </c>
      <c r="G360" s="36">
        <v>11223.149999999998</v>
      </c>
      <c r="H360" s="36">
        <v>11702.649999999998</v>
      </c>
      <c r="I360" s="36">
        <v>11829.699999999997</v>
      </c>
      <c r="J360" s="36">
        <v>11942.399999999998</v>
      </c>
      <c r="K360" s="31">
        <v>11717</v>
      </c>
      <c r="L360" s="31">
        <v>11477.25</v>
      </c>
      <c r="M360" s="31">
        <v>3.41188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1812.75</v>
      </c>
      <c r="D361" s="36">
        <v>1809.7333333333333</v>
      </c>
      <c r="E361" s="36">
        <v>1784.4666666666667</v>
      </c>
      <c r="F361" s="36">
        <v>1756.1833333333334</v>
      </c>
      <c r="G361" s="36">
        <v>1730.9166666666667</v>
      </c>
      <c r="H361" s="36">
        <v>1838.0166666666667</v>
      </c>
      <c r="I361" s="36">
        <v>1863.2833333333335</v>
      </c>
      <c r="J361" s="36">
        <v>1891.5666666666666</v>
      </c>
      <c r="K361" s="31">
        <v>1835</v>
      </c>
      <c r="L361" s="31">
        <v>1781.45</v>
      </c>
      <c r="M361" s="31">
        <v>8.2626200000000001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484.85</v>
      </c>
      <c r="D362" s="36">
        <v>487.75</v>
      </c>
      <c r="E362" s="36">
        <v>479.1</v>
      </c>
      <c r="F362" s="36">
        <v>473.35</v>
      </c>
      <c r="G362" s="36">
        <v>464.70000000000005</v>
      </c>
      <c r="H362" s="36">
        <v>493.5</v>
      </c>
      <c r="I362" s="36">
        <v>502.15</v>
      </c>
      <c r="J362" s="36">
        <v>507.9</v>
      </c>
      <c r="K362" s="31">
        <v>496.4</v>
      </c>
      <c r="L362" s="31">
        <v>482</v>
      </c>
      <c r="M362" s="31">
        <v>21.68647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4643.6000000000004</v>
      </c>
      <c r="D363" s="36">
        <v>4647.1499999999996</v>
      </c>
      <c r="E363" s="36">
        <v>4603.0999999999995</v>
      </c>
      <c r="F363" s="36">
        <v>4562.5999999999995</v>
      </c>
      <c r="G363" s="36">
        <v>4518.5499999999993</v>
      </c>
      <c r="H363" s="36">
        <v>4687.6499999999996</v>
      </c>
      <c r="I363" s="36">
        <v>4731.6999999999989</v>
      </c>
      <c r="J363" s="36">
        <v>4772.2</v>
      </c>
      <c r="K363" s="31">
        <v>4691.2</v>
      </c>
      <c r="L363" s="31">
        <v>4606.6499999999996</v>
      </c>
      <c r="M363" s="31">
        <v>1.13201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1109</v>
      </c>
      <c r="D364" s="36">
        <v>1109.7833333333335</v>
      </c>
      <c r="E364" s="36">
        <v>1086.916666666667</v>
      </c>
      <c r="F364" s="36">
        <v>1064.8333333333335</v>
      </c>
      <c r="G364" s="36">
        <v>1041.9666666666669</v>
      </c>
      <c r="H364" s="36">
        <v>1131.866666666667</v>
      </c>
      <c r="I364" s="36">
        <v>1154.7333333333333</v>
      </c>
      <c r="J364" s="36">
        <v>1176.8166666666671</v>
      </c>
      <c r="K364" s="31">
        <v>1132.6500000000001</v>
      </c>
      <c r="L364" s="31">
        <v>1087.7</v>
      </c>
      <c r="M364" s="31">
        <v>30.650490000000001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459.05</v>
      </c>
      <c r="D365" s="36">
        <v>456.4666666666667</v>
      </c>
      <c r="E365" s="36">
        <v>451.73333333333341</v>
      </c>
      <c r="F365" s="36">
        <v>444.41666666666669</v>
      </c>
      <c r="G365" s="36">
        <v>439.68333333333339</v>
      </c>
      <c r="H365" s="36">
        <v>463.78333333333342</v>
      </c>
      <c r="I365" s="36">
        <v>468.51666666666677</v>
      </c>
      <c r="J365" s="36">
        <v>475.83333333333343</v>
      </c>
      <c r="K365" s="31">
        <v>461.2</v>
      </c>
      <c r="L365" s="31">
        <v>449.15</v>
      </c>
      <c r="M365" s="31">
        <v>8.6493800000000007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1595.15</v>
      </c>
      <c r="D366" s="36">
        <v>1595.9666666666665</v>
      </c>
      <c r="E366" s="36">
        <v>1584.1833333333329</v>
      </c>
      <c r="F366" s="36">
        <v>1573.2166666666665</v>
      </c>
      <c r="G366" s="36">
        <v>1561.4333333333329</v>
      </c>
      <c r="H366" s="36">
        <v>1606.9333333333329</v>
      </c>
      <c r="I366" s="36">
        <v>1618.7166666666662</v>
      </c>
      <c r="J366" s="36">
        <v>1629.6833333333329</v>
      </c>
      <c r="K366" s="31">
        <v>1607.75</v>
      </c>
      <c r="L366" s="31">
        <v>1585</v>
      </c>
      <c r="M366" s="31">
        <v>2.0147200000000001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43260.7</v>
      </c>
      <c r="D367" s="36">
        <v>42875.25</v>
      </c>
      <c r="E367" s="36">
        <v>42166.45</v>
      </c>
      <c r="F367" s="36">
        <v>41072.199999999997</v>
      </c>
      <c r="G367" s="36">
        <v>40363.399999999994</v>
      </c>
      <c r="H367" s="36">
        <v>43969.5</v>
      </c>
      <c r="I367" s="36">
        <v>44678.3</v>
      </c>
      <c r="J367" s="36">
        <v>45772.55</v>
      </c>
      <c r="K367" s="31">
        <v>43584.05</v>
      </c>
      <c r="L367" s="31">
        <v>41781</v>
      </c>
      <c r="M367" s="31">
        <v>0.56171000000000004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1931.35</v>
      </c>
      <c r="D368" s="36">
        <v>1926.8500000000001</v>
      </c>
      <c r="E368" s="36">
        <v>1919.7000000000003</v>
      </c>
      <c r="F368" s="36">
        <v>1908.0500000000002</v>
      </c>
      <c r="G368" s="36">
        <v>1900.9000000000003</v>
      </c>
      <c r="H368" s="36">
        <v>1938.5000000000002</v>
      </c>
      <c r="I368" s="36">
        <v>1945.6500000000003</v>
      </c>
      <c r="J368" s="36">
        <v>1957.3000000000002</v>
      </c>
      <c r="K368" s="31">
        <v>1934</v>
      </c>
      <c r="L368" s="31">
        <v>1915.2</v>
      </c>
      <c r="M368" s="31">
        <v>6.4707299999999996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5306.7</v>
      </c>
      <c r="D369" s="36">
        <v>5314.2166666666662</v>
      </c>
      <c r="E369" s="36">
        <v>5259.4833333333327</v>
      </c>
      <c r="F369" s="36">
        <v>5212.2666666666664</v>
      </c>
      <c r="G369" s="36">
        <v>5157.5333333333328</v>
      </c>
      <c r="H369" s="36">
        <v>5361.4333333333325</v>
      </c>
      <c r="I369" s="36">
        <v>5416.1666666666661</v>
      </c>
      <c r="J369" s="36">
        <v>5463.3833333333323</v>
      </c>
      <c r="K369" s="31">
        <v>5368.95</v>
      </c>
      <c r="L369" s="31">
        <v>5267</v>
      </c>
      <c r="M369" s="31">
        <v>3.06026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342.8</v>
      </c>
      <c r="D370" s="36">
        <v>341.26666666666671</v>
      </c>
      <c r="E370" s="36">
        <v>339.18333333333339</v>
      </c>
      <c r="F370" s="36">
        <v>335.56666666666666</v>
      </c>
      <c r="G370" s="36">
        <v>333.48333333333335</v>
      </c>
      <c r="H370" s="36">
        <v>344.88333333333344</v>
      </c>
      <c r="I370" s="36">
        <v>346.96666666666681</v>
      </c>
      <c r="J370" s="36">
        <v>350.58333333333348</v>
      </c>
      <c r="K370" s="31">
        <v>343.35</v>
      </c>
      <c r="L370" s="31">
        <v>337.65</v>
      </c>
      <c r="M370" s="31">
        <v>24.990649999999999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3364.2</v>
      </c>
      <c r="D371" s="36">
        <v>3400.3666666666668</v>
      </c>
      <c r="E371" s="36">
        <v>3307.8333333333335</v>
      </c>
      <c r="F371" s="36">
        <v>3251.4666666666667</v>
      </c>
      <c r="G371" s="36">
        <v>3158.9333333333334</v>
      </c>
      <c r="H371" s="36">
        <v>3456.7333333333336</v>
      </c>
      <c r="I371" s="36">
        <v>3549.2666666666664</v>
      </c>
      <c r="J371" s="36">
        <v>3605.6333333333337</v>
      </c>
      <c r="K371" s="31">
        <v>3492.9</v>
      </c>
      <c r="L371" s="31">
        <v>3344</v>
      </c>
      <c r="M371" s="31">
        <v>2.3826200000000002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3269.65</v>
      </c>
      <c r="D372" s="36">
        <v>3256.8833333333332</v>
      </c>
      <c r="E372" s="36">
        <v>3233.7666666666664</v>
      </c>
      <c r="F372" s="36">
        <v>3197.8833333333332</v>
      </c>
      <c r="G372" s="36">
        <v>3174.7666666666664</v>
      </c>
      <c r="H372" s="36">
        <v>3292.7666666666664</v>
      </c>
      <c r="I372" s="36">
        <v>3315.8833333333332</v>
      </c>
      <c r="J372" s="36">
        <v>3351.7666666666664</v>
      </c>
      <c r="K372" s="31">
        <v>3280</v>
      </c>
      <c r="L372" s="31">
        <v>3221</v>
      </c>
      <c r="M372" s="31">
        <v>4.6704400000000001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1069.9000000000001</v>
      </c>
      <c r="D373" s="36">
        <v>1064.3</v>
      </c>
      <c r="E373" s="36">
        <v>1053.5999999999999</v>
      </c>
      <c r="F373" s="36">
        <v>1037.3</v>
      </c>
      <c r="G373" s="36">
        <v>1026.5999999999999</v>
      </c>
      <c r="H373" s="36">
        <v>1080.5999999999999</v>
      </c>
      <c r="I373" s="36">
        <v>1091.3000000000002</v>
      </c>
      <c r="J373" s="36">
        <v>1107.5999999999999</v>
      </c>
      <c r="K373" s="31">
        <v>1075</v>
      </c>
      <c r="L373" s="31">
        <v>1048</v>
      </c>
      <c r="M373" s="31">
        <v>7.3993099999999998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232.67</v>
      </c>
      <c r="D374" s="36">
        <v>234.35666666666665</v>
      </c>
      <c r="E374" s="36">
        <v>228.8133333333333</v>
      </c>
      <c r="F374" s="36">
        <v>224.95666666666665</v>
      </c>
      <c r="G374" s="36">
        <v>219.4133333333333</v>
      </c>
      <c r="H374" s="36">
        <v>238.21333333333331</v>
      </c>
      <c r="I374" s="36">
        <v>243.75666666666666</v>
      </c>
      <c r="J374" s="36">
        <v>247.61333333333332</v>
      </c>
      <c r="K374" s="31">
        <v>239.9</v>
      </c>
      <c r="L374" s="31">
        <v>230.5</v>
      </c>
      <c r="M374" s="31">
        <v>104.75944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2531.3000000000002</v>
      </c>
      <c r="D375" s="36">
        <v>2546.9166666666665</v>
      </c>
      <c r="E375" s="36">
        <v>2494.3833333333332</v>
      </c>
      <c r="F375" s="36">
        <v>2457.4666666666667</v>
      </c>
      <c r="G375" s="36">
        <v>2404.9333333333334</v>
      </c>
      <c r="H375" s="36">
        <v>2583.833333333333</v>
      </c>
      <c r="I375" s="36">
        <v>2636.3666666666668</v>
      </c>
      <c r="J375" s="36">
        <v>2673.2833333333328</v>
      </c>
      <c r="K375" s="31">
        <v>2599.4499999999998</v>
      </c>
      <c r="L375" s="31">
        <v>2510</v>
      </c>
      <c r="M375" s="31">
        <v>2.0390000000000001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6848.2</v>
      </c>
      <c r="D376" s="36">
        <v>6847.7333333333336</v>
      </c>
      <c r="E376" s="36">
        <v>6805.4666666666672</v>
      </c>
      <c r="F376" s="36">
        <v>6762.7333333333336</v>
      </c>
      <c r="G376" s="36">
        <v>6720.4666666666672</v>
      </c>
      <c r="H376" s="36">
        <v>6890.4666666666672</v>
      </c>
      <c r="I376" s="36">
        <v>6932.7333333333336</v>
      </c>
      <c r="J376" s="36">
        <v>6975.4666666666672</v>
      </c>
      <c r="K376" s="31">
        <v>6890</v>
      </c>
      <c r="L376" s="31">
        <v>6805</v>
      </c>
      <c r="M376" s="31">
        <v>2.6358000000000001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396.75</v>
      </c>
      <c r="D377" s="36">
        <v>398.08333333333331</v>
      </c>
      <c r="E377" s="36">
        <v>392.16666666666663</v>
      </c>
      <c r="F377" s="36">
        <v>387.58333333333331</v>
      </c>
      <c r="G377" s="36">
        <v>381.66666666666663</v>
      </c>
      <c r="H377" s="36">
        <v>402.66666666666663</v>
      </c>
      <c r="I377" s="36">
        <v>408.58333333333326</v>
      </c>
      <c r="J377" s="36">
        <v>413.16666666666663</v>
      </c>
      <c r="K377" s="31">
        <v>404</v>
      </c>
      <c r="L377" s="31">
        <v>393.5</v>
      </c>
      <c r="M377" s="31">
        <v>18.63513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506.3</v>
      </c>
      <c r="D378" s="36">
        <v>503.25</v>
      </c>
      <c r="E378" s="36">
        <v>497.05</v>
      </c>
      <c r="F378" s="36">
        <v>487.8</v>
      </c>
      <c r="G378" s="36">
        <v>481.6</v>
      </c>
      <c r="H378" s="36">
        <v>512.5</v>
      </c>
      <c r="I378" s="36">
        <v>518.70000000000005</v>
      </c>
      <c r="J378" s="36">
        <v>527.95000000000005</v>
      </c>
      <c r="K378" s="31">
        <v>509.45</v>
      </c>
      <c r="L378" s="31">
        <v>494</v>
      </c>
      <c r="M378" s="31">
        <v>123.46929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338.2</v>
      </c>
      <c r="D379" s="36">
        <v>336.81666666666666</v>
      </c>
      <c r="E379" s="36">
        <v>334.63333333333333</v>
      </c>
      <c r="F379" s="36">
        <v>331.06666666666666</v>
      </c>
      <c r="G379" s="36">
        <v>328.88333333333333</v>
      </c>
      <c r="H379" s="36">
        <v>340.38333333333333</v>
      </c>
      <c r="I379" s="36">
        <v>342.56666666666661</v>
      </c>
      <c r="J379" s="36">
        <v>346.13333333333333</v>
      </c>
      <c r="K379" s="31">
        <v>339</v>
      </c>
      <c r="L379" s="31">
        <v>333.25</v>
      </c>
      <c r="M379" s="31">
        <v>184.10837000000001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722</v>
      </c>
      <c r="D380" s="36">
        <v>720.66666666666663</v>
      </c>
      <c r="E380" s="36">
        <v>714.33333333333326</v>
      </c>
      <c r="F380" s="36">
        <v>706.66666666666663</v>
      </c>
      <c r="G380" s="36">
        <v>700.33333333333326</v>
      </c>
      <c r="H380" s="36">
        <v>728.33333333333326</v>
      </c>
      <c r="I380" s="36">
        <v>734.66666666666652</v>
      </c>
      <c r="J380" s="36">
        <v>742.33333333333326</v>
      </c>
      <c r="K380" s="31">
        <v>727</v>
      </c>
      <c r="L380" s="31">
        <v>713</v>
      </c>
      <c r="M380" s="31">
        <v>3.0664799999999999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1884.9</v>
      </c>
      <c r="D381" s="36">
        <v>1859.7666666666667</v>
      </c>
      <c r="E381" s="36">
        <v>1800.1333333333332</v>
      </c>
      <c r="F381" s="36">
        <v>1715.3666666666666</v>
      </c>
      <c r="G381" s="36">
        <v>1655.7333333333331</v>
      </c>
      <c r="H381" s="36">
        <v>1944.5333333333333</v>
      </c>
      <c r="I381" s="36">
        <v>2004.166666666667</v>
      </c>
      <c r="J381" s="36">
        <v>2088.9333333333334</v>
      </c>
      <c r="K381" s="31">
        <v>1919.4</v>
      </c>
      <c r="L381" s="31">
        <v>1775</v>
      </c>
      <c r="M381" s="31">
        <v>17.514089999999999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576.75</v>
      </c>
      <c r="D382" s="36">
        <v>575.13333333333333</v>
      </c>
      <c r="E382" s="36">
        <v>569.31666666666661</v>
      </c>
      <c r="F382" s="36">
        <v>561.88333333333333</v>
      </c>
      <c r="G382" s="36">
        <v>556.06666666666661</v>
      </c>
      <c r="H382" s="36">
        <v>582.56666666666661</v>
      </c>
      <c r="I382" s="36">
        <v>588.38333333333344</v>
      </c>
      <c r="J382" s="36">
        <v>595.81666666666661</v>
      </c>
      <c r="K382" s="31">
        <v>580.95000000000005</v>
      </c>
      <c r="L382" s="31">
        <v>567.70000000000005</v>
      </c>
      <c r="M382" s="31">
        <v>1.44492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219.73</v>
      </c>
      <c r="D383" s="36">
        <v>221.5333333333333</v>
      </c>
      <c r="E383" s="36">
        <v>214.26666666666659</v>
      </c>
      <c r="F383" s="36">
        <v>208.80333333333328</v>
      </c>
      <c r="G383" s="36">
        <v>201.53666666666658</v>
      </c>
      <c r="H383" s="36">
        <v>226.99666666666661</v>
      </c>
      <c r="I383" s="36">
        <v>234.26333333333332</v>
      </c>
      <c r="J383" s="36">
        <v>239.72666666666663</v>
      </c>
      <c r="K383" s="31">
        <v>228.8</v>
      </c>
      <c r="L383" s="31">
        <v>216.07</v>
      </c>
      <c r="M383" s="31">
        <v>149.53890999999999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16560.599999999999</v>
      </c>
      <c r="D384" s="36">
        <v>16514.733333333334</v>
      </c>
      <c r="E384" s="36">
        <v>16449.466666666667</v>
      </c>
      <c r="F384" s="36">
        <v>16338.333333333332</v>
      </c>
      <c r="G384" s="36">
        <v>16273.066666666666</v>
      </c>
      <c r="H384" s="36">
        <v>16625.866666666669</v>
      </c>
      <c r="I384" s="36">
        <v>16691.133333333339</v>
      </c>
      <c r="J384" s="36">
        <v>16802.26666666667</v>
      </c>
      <c r="K384" s="31">
        <v>16580</v>
      </c>
      <c r="L384" s="31">
        <v>16403.599999999999</v>
      </c>
      <c r="M384" s="31">
        <v>0.10249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108.72</v>
      </c>
      <c r="D385" s="36">
        <v>108.39666666666666</v>
      </c>
      <c r="E385" s="36">
        <v>107.32333333333332</v>
      </c>
      <c r="F385" s="36">
        <v>105.92666666666666</v>
      </c>
      <c r="G385" s="36">
        <v>104.85333333333332</v>
      </c>
      <c r="H385" s="36">
        <v>109.79333333333332</v>
      </c>
      <c r="I385" s="36">
        <v>110.86666666666667</v>
      </c>
      <c r="J385" s="36">
        <v>112.26333333333332</v>
      </c>
      <c r="K385" s="31">
        <v>109.47</v>
      </c>
      <c r="L385" s="31">
        <v>107</v>
      </c>
      <c r="M385" s="31">
        <v>208.16902999999999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803.2</v>
      </c>
      <c r="D386" s="36">
        <v>799.91666666666663</v>
      </c>
      <c r="E386" s="36">
        <v>789.83333333333326</v>
      </c>
      <c r="F386" s="36">
        <v>776.46666666666658</v>
      </c>
      <c r="G386" s="36">
        <v>766.38333333333321</v>
      </c>
      <c r="H386" s="36">
        <v>813.2833333333333</v>
      </c>
      <c r="I386" s="36">
        <v>823.36666666666656</v>
      </c>
      <c r="J386" s="36">
        <v>836.73333333333335</v>
      </c>
      <c r="K386" s="31">
        <v>810</v>
      </c>
      <c r="L386" s="31">
        <v>786.55</v>
      </c>
      <c r="M386" s="31">
        <v>2.4353799999999999</v>
      </c>
      <c r="N386" s="1"/>
      <c r="O386" s="1"/>
    </row>
    <row r="387" spans="1:15" ht="12.75" customHeight="1">
      <c r="A387" s="33">
        <v>377</v>
      </c>
      <c r="B387" s="53" t="s">
        <v>862</v>
      </c>
      <c r="C387" s="31">
        <v>1656.2</v>
      </c>
      <c r="D387" s="36">
        <v>1675.3833333333334</v>
      </c>
      <c r="E387" s="36">
        <v>1620.8666666666668</v>
      </c>
      <c r="F387" s="36">
        <v>1585.5333333333333</v>
      </c>
      <c r="G387" s="36">
        <v>1531.0166666666667</v>
      </c>
      <c r="H387" s="36">
        <v>1710.7166666666669</v>
      </c>
      <c r="I387" s="36">
        <v>1765.2333333333338</v>
      </c>
      <c r="J387" s="36">
        <v>1800.5666666666671</v>
      </c>
      <c r="K387" s="31">
        <v>1729.9</v>
      </c>
      <c r="L387" s="31">
        <v>1640.05</v>
      </c>
      <c r="M387" s="31">
        <v>3.75692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213.62</v>
      </c>
      <c r="D388" s="36">
        <v>212.81333333333336</v>
      </c>
      <c r="E388" s="36">
        <v>211.02666666666673</v>
      </c>
      <c r="F388" s="36">
        <v>208.43333333333337</v>
      </c>
      <c r="G388" s="36">
        <v>206.64666666666673</v>
      </c>
      <c r="H388" s="36">
        <v>215.40666666666672</v>
      </c>
      <c r="I388" s="36">
        <v>217.19333333333336</v>
      </c>
      <c r="J388" s="36">
        <v>219.78666666666672</v>
      </c>
      <c r="K388" s="31">
        <v>214.6</v>
      </c>
      <c r="L388" s="31">
        <v>210.22</v>
      </c>
      <c r="M388" s="31">
        <v>38.777509999999999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572.79999999999995</v>
      </c>
      <c r="D389" s="36">
        <v>567.20000000000005</v>
      </c>
      <c r="E389" s="36">
        <v>559.30000000000007</v>
      </c>
      <c r="F389" s="36">
        <v>545.80000000000007</v>
      </c>
      <c r="G389" s="36">
        <v>537.90000000000009</v>
      </c>
      <c r="H389" s="36">
        <v>580.70000000000005</v>
      </c>
      <c r="I389" s="36">
        <v>588.60000000000014</v>
      </c>
      <c r="J389" s="36">
        <v>602.1</v>
      </c>
      <c r="K389" s="31">
        <v>575.1</v>
      </c>
      <c r="L389" s="31">
        <v>553.70000000000005</v>
      </c>
      <c r="M389" s="31">
        <v>102.34653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579.35</v>
      </c>
      <c r="D390" s="36">
        <v>582.45000000000005</v>
      </c>
      <c r="E390" s="36">
        <v>574.45000000000005</v>
      </c>
      <c r="F390" s="36">
        <v>569.54999999999995</v>
      </c>
      <c r="G390" s="36">
        <v>561.54999999999995</v>
      </c>
      <c r="H390" s="36">
        <v>587.35000000000014</v>
      </c>
      <c r="I390" s="36">
        <v>595.35000000000014</v>
      </c>
      <c r="J390" s="36">
        <v>600.25000000000023</v>
      </c>
      <c r="K390" s="31">
        <v>590.45000000000005</v>
      </c>
      <c r="L390" s="31">
        <v>577.54999999999995</v>
      </c>
      <c r="M390" s="31">
        <v>1.2810600000000001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681.4</v>
      </c>
      <c r="D391" s="36">
        <v>682.49999999999989</v>
      </c>
      <c r="E391" s="36">
        <v>678.69999999999982</v>
      </c>
      <c r="F391" s="36">
        <v>675.99999999999989</v>
      </c>
      <c r="G391" s="36">
        <v>672.19999999999982</v>
      </c>
      <c r="H391" s="36">
        <v>685.19999999999982</v>
      </c>
      <c r="I391" s="36">
        <v>688.99999999999977</v>
      </c>
      <c r="J391" s="36">
        <v>691.69999999999982</v>
      </c>
      <c r="K391" s="31">
        <v>686.3</v>
      </c>
      <c r="L391" s="31">
        <v>679.8</v>
      </c>
      <c r="M391" s="31">
        <v>6.1640699999999997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2023.75</v>
      </c>
      <c r="D392" s="36">
        <v>2033.0333333333335</v>
      </c>
      <c r="E392" s="36">
        <v>2001.0666666666671</v>
      </c>
      <c r="F392" s="36">
        <v>1978.3833333333334</v>
      </c>
      <c r="G392" s="36">
        <v>1946.416666666667</v>
      </c>
      <c r="H392" s="36">
        <v>2055.7166666666672</v>
      </c>
      <c r="I392" s="36">
        <v>2087.6833333333338</v>
      </c>
      <c r="J392" s="36">
        <v>2110.3666666666672</v>
      </c>
      <c r="K392" s="31">
        <v>2065</v>
      </c>
      <c r="L392" s="31">
        <v>2010.35</v>
      </c>
      <c r="M392" s="31">
        <v>2.0280200000000002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552</v>
      </c>
      <c r="D393" s="36">
        <v>553</v>
      </c>
      <c r="E393" s="36">
        <v>544.1</v>
      </c>
      <c r="F393" s="36">
        <v>536.20000000000005</v>
      </c>
      <c r="G393" s="36">
        <v>527.30000000000007</v>
      </c>
      <c r="H393" s="36">
        <v>560.9</v>
      </c>
      <c r="I393" s="36">
        <v>569.80000000000007</v>
      </c>
      <c r="J393" s="36">
        <v>577.69999999999993</v>
      </c>
      <c r="K393" s="31">
        <v>561.9</v>
      </c>
      <c r="L393" s="31">
        <v>545.1</v>
      </c>
      <c r="M393" s="31">
        <v>63.27534</v>
      </c>
      <c r="N393" s="1"/>
      <c r="O393" s="1"/>
    </row>
    <row r="394" spans="1:15" ht="12.75" customHeight="1">
      <c r="A394" s="33">
        <v>384</v>
      </c>
      <c r="B394" s="53" t="s">
        <v>863</v>
      </c>
      <c r="C394" s="31">
        <v>469.5</v>
      </c>
      <c r="D394" s="36">
        <v>468.34999999999997</v>
      </c>
      <c r="E394" s="36">
        <v>462.19999999999993</v>
      </c>
      <c r="F394" s="36">
        <v>454.9</v>
      </c>
      <c r="G394" s="36">
        <v>448.74999999999994</v>
      </c>
      <c r="H394" s="36">
        <v>475.64999999999992</v>
      </c>
      <c r="I394" s="36">
        <v>481.7999999999999</v>
      </c>
      <c r="J394" s="36">
        <v>489.09999999999991</v>
      </c>
      <c r="K394" s="31">
        <v>474.5</v>
      </c>
      <c r="L394" s="31">
        <v>461.05</v>
      </c>
      <c r="M394" s="31">
        <v>12.671200000000001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1310.3</v>
      </c>
      <c r="D395" s="36">
        <v>1316.2666666666667</v>
      </c>
      <c r="E395" s="36">
        <v>1299.5333333333333</v>
      </c>
      <c r="F395" s="36">
        <v>1288.7666666666667</v>
      </c>
      <c r="G395" s="36">
        <v>1272.0333333333333</v>
      </c>
      <c r="H395" s="36">
        <v>1327.0333333333333</v>
      </c>
      <c r="I395" s="36">
        <v>1343.7666666666664</v>
      </c>
      <c r="J395" s="36">
        <v>1354.5333333333333</v>
      </c>
      <c r="K395" s="31">
        <v>1333</v>
      </c>
      <c r="L395" s="31">
        <v>1305.5</v>
      </c>
      <c r="M395" s="31">
        <v>0.54490000000000005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290.25</v>
      </c>
      <c r="D396" s="36">
        <v>290.4666666666667</v>
      </c>
      <c r="E396" s="36">
        <v>289.08333333333337</v>
      </c>
      <c r="F396" s="36">
        <v>287.91666666666669</v>
      </c>
      <c r="G396" s="36">
        <v>286.53333333333336</v>
      </c>
      <c r="H396" s="36">
        <v>291.63333333333338</v>
      </c>
      <c r="I396" s="36">
        <v>293.01666666666671</v>
      </c>
      <c r="J396" s="36">
        <v>294.18333333333339</v>
      </c>
      <c r="K396" s="31">
        <v>291.85000000000002</v>
      </c>
      <c r="L396" s="31">
        <v>289.3</v>
      </c>
      <c r="M396" s="31">
        <v>1.77336</v>
      </c>
      <c r="N396" s="1"/>
      <c r="O396" s="1"/>
    </row>
    <row r="397" spans="1:15" ht="12.75" customHeight="1">
      <c r="A397" s="33">
        <v>387</v>
      </c>
      <c r="B397" s="53" t="s">
        <v>800</v>
      </c>
      <c r="C397" s="31">
        <v>981.5</v>
      </c>
      <c r="D397" s="36">
        <v>975.65</v>
      </c>
      <c r="E397" s="36">
        <v>966.3</v>
      </c>
      <c r="F397" s="36">
        <v>951.1</v>
      </c>
      <c r="G397" s="36">
        <v>941.75</v>
      </c>
      <c r="H397" s="36">
        <v>990.84999999999991</v>
      </c>
      <c r="I397" s="36">
        <v>1000.2</v>
      </c>
      <c r="J397" s="36">
        <v>1015.3999999999999</v>
      </c>
      <c r="K397" s="31">
        <v>985</v>
      </c>
      <c r="L397" s="31">
        <v>960.45</v>
      </c>
      <c r="M397" s="31">
        <v>2.6513499999999999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189.23</v>
      </c>
      <c r="D398" s="36">
        <v>190.20666666666662</v>
      </c>
      <c r="E398" s="36">
        <v>187.22333333333324</v>
      </c>
      <c r="F398" s="36">
        <v>185.21666666666661</v>
      </c>
      <c r="G398" s="36">
        <v>182.23333333333323</v>
      </c>
      <c r="H398" s="36">
        <v>192.21333333333325</v>
      </c>
      <c r="I398" s="36">
        <v>195.19666666666666</v>
      </c>
      <c r="J398" s="36">
        <v>197.20333333333326</v>
      </c>
      <c r="K398" s="31">
        <v>193.19</v>
      </c>
      <c r="L398" s="31">
        <v>188.2</v>
      </c>
      <c r="M398" s="31">
        <v>16.966899999999999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3859.45</v>
      </c>
      <c r="D399" s="36">
        <v>3841.4166666666665</v>
      </c>
      <c r="E399" s="36">
        <v>3802.833333333333</v>
      </c>
      <c r="F399" s="36">
        <v>3746.2166666666667</v>
      </c>
      <c r="G399" s="36">
        <v>3707.6333333333332</v>
      </c>
      <c r="H399" s="36">
        <v>3898.0333333333328</v>
      </c>
      <c r="I399" s="36">
        <v>3936.6166666666659</v>
      </c>
      <c r="J399" s="36">
        <v>3993.2333333333327</v>
      </c>
      <c r="K399" s="31">
        <v>3880</v>
      </c>
      <c r="L399" s="31">
        <v>3784.8</v>
      </c>
      <c r="M399" s="31">
        <v>1.13812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79.58</v>
      </c>
      <c r="D400" s="36">
        <v>79.006666666666661</v>
      </c>
      <c r="E400" s="36">
        <v>77.513333333333321</v>
      </c>
      <c r="F400" s="36">
        <v>75.446666666666658</v>
      </c>
      <c r="G400" s="36">
        <v>73.953333333333319</v>
      </c>
      <c r="H400" s="36">
        <v>81.073333333333323</v>
      </c>
      <c r="I400" s="36">
        <v>82.566666666666663</v>
      </c>
      <c r="J400" s="36">
        <v>84.633333333333326</v>
      </c>
      <c r="K400" s="31">
        <v>80.5</v>
      </c>
      <c r="L400" s="31">
        <v>76.94</v>
      </c>
      <c r="M400" s="31">
        <v>68.724519999999998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1855.75</v>
      </c>
      <c r="D401" s="36">
        <v>1870.3999999999999</v>
      </c>
      <c r="E401" s="36">
        <v>1831.8499999999997</v>
      </c>
      <c r="F401" s="36">
        <v>1807.9499999999998</v>
      </c>
      <c r="G401" s="36">
        <v>1769.3999999999996</v>
      </c>
      <c r="H401" s="36">
        <v>1894.2999999999997</v>
      </c>
      <c r="I401" s="36">
        <v>1932.85</v>
      </c>
      <c r="J401" s="36">
        <v>1956.7499999999998</v>
      </c>
      <c r="K401" s="31">
        <v>1908.95</v>
      </c>
      <c r="L401" s="31">
        <v>1846.5</v>
      </c>
      <c r="M401" s="31">
        <v>6.5209999999999999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191.96</v>
      </c>
      <c r="D402" s="36">
        <v>192.06333333333336</v>
      </c>
      <c r="E402" s="36">
        <v>190.29666666666671</v>
      </c>
      <c r="F402" s="36">
        <v>188.63333333333335</v>
      </c>
      <c r="G402" s="36">
        <v>186.8666666666667</v>
      </c>
      <c r="H402" s="36">
        <v>193.72666666666672</v>
      </c>
      <c r="I402" s="36">
        <v>195.49333333333337</v>
      </c>
      <c r="J402" s="36">
        <v>197.15666666666672</v>
      </c>
      <c r="K402" s="31">
        <v>193.83</v>
      </c>
      <c r="L402" s="31">
        <v>190.4</v>
      </c>
      <c r="M402" s="31">
        <v>4.5191499999999998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2959.6</v>
      </c>
      <c r="D403" s="36">
        <v>2941.1166666666668</v>
      </c>
      <c r="E403" s="36">
        <v>2910.2333333333336</v>
      </c>
      <c r="F403" s="36">
        <v>2860.8666666666668</v>
      </c>
      <c r="G403" s="36">
        <v>2829.9833333333336</v>
      </c>
      <c r="H403" s="36">
        <v>2990.4833333333336</v>
      </c>
      <c r="I403" s="36">
        <v>3021.3666666666668</v>
      </c>
      <c r="J403" s="36">
        <v>3070.7333333333336</v>
      </c>
      <c r="K403" s="31">
        <v>2972</v>
      </c>
      <c r="L403" s="31">
        <v>2891.75</v>
      </c>
      <c r="M403" s="31">
        <v>111.74688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104.4</v>
      </c>
      <c r="D404" s="36">
        <v>104.96666666666665</v>
      </c>
      <c r="E404" s="36">
        <v>103.43333333333331</v>
      </c>
      <c r="F404" s="36">
        <v>102.46666666666665</v>
      </c>
      <c r="G404" s="36">
        <v>100.93333333333331</v>
      </c>
      <c r="H404" s="36">
        <v>105.93333333333331</v>
      </c>
      <c r="I404" s="36">
        <v>107.46666666666664</v>
      </c>
      <c r="J404" s="36">
        <v>108.43333333333331</v>
      </c>
      <c r="K404" s="31">
        <v>106.5</v>
      </c>
      <c r="L404" s="31">
        <v>104</v>
      </c>
      <c r="M404" s="31">
        <v>13.873049999999999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1660.8</v>
      </c>
      <c r="D405" s="36">
        <v>1661.9833333333336</v>
      </c>
      <c r="E405" s="36">
        <v>1643.9666666666672</v>
      </c>
      <c r="F405" s="36">
        <v>1627.1333333333337</v>
      </c>
      <c r="G405" s="36">
        <v>1609.1166666666672</v>
      </c>
      <c r="H405" s="36">
        <v>1678.8166666666671</v>
      </c>
      <c r="I405" s="36">
        <v>1696.8333333333335</v>
      </c>
      <c r="J405" s="36">
        <v>1713.666666666667</v>
      </c>
      <c r="K405" s="31">
        <v>1680</v>
      </c>
      <c r="L405" s="31">
        <v>1645.15</v>
      </c>
      <c r="M405" s="31">
        <v>4.7036300000000004</v>
      </c>
      <c r="N405" s="1"/>
      <c r="O405" s="1"/>
    </row>
    <row r="406" spans="1:15" ht="12.75" customHeight="1">
      <c r="A406" s="33">
        <v>396</v>
      </c>
      <c r="B406" s="53" t="s">
        <v>864</v>
      </c>
      <c r="C406" s="31">
        <v>84.17</v>
      </c>
      <c r="D406" s="36">
        <v>84.04</v>
      </c>
      <c r="E406" s="36">
        <v>83.340000000000018</v>
      </c>
      <c r="F406" s="36">
        <v>82.51</v>
      </c>
      <c r="G406" s="36">
        <v>81.810000000000016</v>
      </c>
      <c r="H406" s="36">
        <v>84.870000000000019</v>
      </c>
      <c r="I406" s="36">
        <v>85.570000000000007</v>
      </c>
      <c r="J406" s="36">
        <v>86.40000000000002</v>
      </c>
      <c r="K406" s="31">
        <v>84.74</v>
      </c>
      <c r="L406" s="31">
        <v>83.21</v>
      </c>
      <c r="M406" s="31">
        <v>9.42516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802.25</v>
      </c>
      <c r="D407" s="36">
        <v>801.6</v>
      </c>
      <c r="E407" s="36">
        <v>797.2</v>
      </c>
      <c r="F407" s="36">
        <v>792.15</v>
      </c>
      <c r="G407" s="36">
        <v>787.75</v>
      </c>
      <c r="H407" s="36">
        <v>806.65000000000009</v>
      </c>
      <c r="I407" s="36">
        <v>811.05</v>
      </c>
      <c r="J407" s="36">
        <v>816.10000000000014</v>
      </c>
      <c r="K407" s="31">
        <v>806</v>
      </c>
      <c r="L407" s="31">
        <v>796.55</v>
      </c>
      <c r="M407" s="31">
        <v>17.745509999999999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1875.95</v>
      </c>
      <c r="D408" s="36">
        <v>1865.5166666666664</v>
      </c>
      <c r="E408" s="36">
        <v>1851.0333333333328</v>
      </c>
      <c r="F408" s="36">
        <v>1826.1166666666663</v>
      </c>
      <c r="G408" s="36">
        <v>1811.6333333333328</v>
      </c>
      <c r="H408" s="36">
        <v>1890.4333333333329</v>
      </c>
      <c r="I408" s="36">
        <v>1904.9166666666665</v>
      </c>
      <c r="J408" s="36">
        <v>1929.833333333333</v>
      </c>
      <c r="K408" s="31">
        <v>1880</v>
      </c>
      <c r="L408" s="31">
        <v>1840.6</v>
      </c>
      <c r="M408" s="31">
        <v>11.26825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131.53</v>
      </c>
      <c r="D409" s="36">
        <v>131.11333333333332</v>
      </c>
      <c r="E409" s="36">
        <v>129.72666666666663</v>
      </c>
      <c r="F409" s="36">
        <v>127.92333333333332</v>
      </c>
      <c r="G409" s="36">
        <v>126.53666666666663</v>
      </c>
      <c r="H409" s="36">
        <v>132.91666666666663</v>
      </c>
      <c r="I409" s="36">
        <v>134.30333333333334</v>
      </c>
      <c r="J409" s="36">
        <v>136.10666666666663</v>
      </c>
      <c r="K409" s="31">
        <v>132.5</v>
      </c>
      <c r="L409" s="31">
        <v>129.31</v>
      </c>
      <c r="M409" s="31">
        <v>78.464399999999998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5432.2</v>
      </c>
      <c r="D410" s="36">
        <v>5443.2666666666664</v>
      </c>
      <c r="E410" s="36">
        <v>5374.9833333333327</v>
      </c>
      <c r="F410" s="36">
        <v>5317.7666666666664</v>
      </c>
      <c r="G410" s="36">
        <v>5249.4833333333327</v>
      </c>
      <c r="H410" s="36">
        <v>5500.4833333333327</v>
      </c>
      <c r="I410" s="36">
        <v>5568.7666666666655</v>
      </c>
      <c r="J410" s="36">
        <v>5625.9833333333327</v>
      </c>
      <c r="K410" s="31">
        <v>5511.55</v>
      </c>
      <c r="L410" s="31">
        <v>5386.05</v>
      </c>
      <c r="M410" s="31">
        <v>0.70674999999999999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2488.1999999999998</v>
      </c>
      <c r="D411" s="36">
        <v>2485.9333333333329</v>
      </c>
      <c r="E411" s="36">
        <v>2472.8666666666659</v>
      </c>
      <c r="F411" s="36">
        <v>2457.5333333333328</v>
      </c>
      <c r="G411" s="36">
        <v>2444.4666666666658</v>
      </c>
      <c r="H411" s="36">
        <v>2501.266666666666</v>
      </c>
      <c r="I411" s="36">
        <v>2514.3333333333326</v>
      </c>
      <c r="J411" s="36">
        <v>2529.6666666666661</v>
      </c>
      <c r="K411" s="31">
        <v>2499</v>
      </c>
      <c r="L411" s="31">
        <v>2470.6</v>
      </c>
      <c r="M411" s="31">
        <v>2.3126199999999999</v>
      </c>
      <c r="N411" s="1"/>
      <c r="O411" s="1"/>
    </row>
    <row r="412" spans="1:15" ht="12.75" customHeight="1">
      <c r="A412" s="33">
        <v>402</v>
      </c>
      <c r="B412" s="53" t="s">
        <v>824</v>
      </c>
      <c r="C412" s="31">
        <v>2478.15</v>
      </c>
      <c r="D412" s="36">
        <v>2488.9500000000003</v>
      </c>
      <c r="E412" s="36">
        <v>2454.2000000000007</v>
      </c>
      <c r="F412" s="36">
        <v>2430.2500000000005</v>
      </c>
      <c r="G412" s="36">
        <v>2395.5000000000009</v>
      </c>
      <c r="H412" s="36">
        <v>2512.9000000000005</v>
      </c>
      <c r="I412" s="36">
        <v>2547.6499999999996</v>
      </c>
      <c r="J412" s="36">
        <v>2571.6000000000004</v>
      </c>
      <c r="K412" s="31">
        <v>2523.6999999999998</v>
      </c>
      <c r="L412" s="31">
        <v>2465</v>
      </c>
      <c r="M412" s="31">
        <v>0.47894999999999999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188.85</v>
      </c>
      <c r="D413" s="36">
        <v>188.08666666666667</v>
      </c>
      <c r="E413" s="36">
        <v>186.17333333333335</v>
      </c>
      <c r="F413" s="36">
        <v>183.49666666666667</v>
      </c>
      <c r="G413" s="36">
        <v>181.58333333333334</v>
      </c>
      <c r="H413" s="36">
        <v>190.76333333333335</v>
      </c>
      <c r="I413" s="36">
        <v>192.6766666666667</v>
      </c>
      <c r="J413" s="36">
        <v>195.35333333333335</v>
      </c>
      <c r="K413" s="31">
        <v>190</v>
      </c>
      <c r="L413" s="31">
        <v>185.41</v>
      </c>
      <c r="M413" s="31">
        <v>113.19557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7223</v>
      </c>
      <c r="D414" s="36">
        <v>7221.55</v>
      </c>
      <c r="E414" s="36">
        <v>7183.1</v>
      </c>
      <c r="F414" s="36">
        <v>7143.2</v>
      </c>
      <c r="G414" s="36">
        <v>7104.75</v>
      </c>
      <c r="H414" s="36">
        <v>7261.4500000000007</v>
      </c>
      <c r="I414" s="36">
        <v>7299.9</v>
      </c>
      <c r="J414" s="36">
        <v>7339.8000000000011</v>
      </c>
      <c r="K414" s="31">
        <v>7260</v>
      </c>
      <c r="L414" s="31">
        <v>7181.65</v>
      </c>
      <c r="M414" s="31">
        <v>6.3549999999999995E-2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328.55</v>
      </c>
      <c r="D415" s="36">
        <v>331.43333333333334</v>
      </c>
      <c r="E415" s="36">
        <v>325.11666666666667</v>
      </c>
      <c r="F415" s="36">
        <v>321.68333333333334</v>
      </c>
      <c r="G415" s="36">
        <v>315.36666666666667</v>
      </c>
      <c r="H415" s="36">
        <v>334.86666666666667</v>
      </c>
      <c r="I415" s="36">
        <v>341.18333333333339</v>
      </c>
      <c r="J415" s="36">
        <v>344.61666666666667</v>
      </c>
      <c r="K415" s="31">
        <v>337.75</v>
      </c>
      <c r="L415" s="31">
        <v>328</v>
      </c>
      <c r="M415" s="31">
        <v>1.7620899999999999</v>
      </c>
      <c r="N415" s="1"/>
      <c r="O415" s="1"/>
    </row>
    <row r="416" spans="1:15" ht="12.75" customHeight="1">
      <c r="A416" s="33">
        <v>406</v>
      </c>
      <c r="B416" s="53" t="s">
        <v>825</v>
      </c>
      <c r="C416" s="31">
        <v>517.75</v>
      </c>
      <c r="D416" s="36">
        <v>518.38333333333333</v>
      </c>
      <c r="E416" s="36">
        <v>508.4666666666667</v>
      </c>
      <c r="F416" s="36">
        <v>499.18333333333339</v>
      </c>
      <c r="G416" s="36">
        <v>489.26666666666677</v>
      </c>
      <c r="H416" s="36">
        <v>527.66666666666663</v>
      </c>
      <c r="I416" s="36">
        <v>537.58333333333337</v>
      </c>
      <c r="J416" s="36">
        <v>546.86666666666656</v>
      </c>
      <c r="K416" s="31">
        <v>528.29999999999995</v>
      </c>
      <c r="L416" s="31">
        <v>509.1</v>
      </c>
      <c r="M416" s="31">
        <v>1.3186100000000001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3859.4</v>
      </c>
      <c r="D417" s="36">
        <v>3847.6333333333332</v>
      </c>
      <c r="E417" s="36">
        <v>3815.2666666666664</v>
      </c>
      <c r="F417" s="36">
        <v>3771.1333333333332</v>
      </c>
      <c r="G417" s="36">
        <v>3738.7666666666664</v>
      </c>
      <c r="H417" s="36">
        <v>3891.7666666666664</v>
      </c>
      <c r="I417" s="36">
        <v>3924.1333333333332</v>
      </c>
      <c r="J417" s="36">
        <v>3968.2666666666664</v>
      </c>
      <c r="K417" s="31">
        <v>3880</v>
      </c>
      <c r="L417" s="31">
        <v>3803.5</v>
      </c>
      <c r="M417" s="31">
        <v>0.26362000000000002</v>
      </c>
      <c r="N417" s="1"/>
      <c r="O417" s="1"/>
    </row>
    <row r="418" spans="1:15" ht="12.75" customHeight="1">
      <c r="A418" s="33">
        <v>408</v>
      </c>
      <c r="B418" s="53" t="s">
        <v>865</v>
      </c>
      <c r="C418" s="31">
        <v>818.25</v>
      </c>
      <c r="D418" s="36">
        <v>816.1</v>
      </c>
      <c r="E418" s="36">
        <v>809.90000000000009</v>
      </c>
      <c r="F418" s="36">
        <v>801.55000000000007</v>
      </c>
      <c r="G418" s="36">
        <v>795.35000000000014</v>
      </c>
      <c r="H418" s="36">
        <v>824.45</v>
      </c>
      <c r="I418" s="36">
        <v>830.65000000000009</v>
      </c>
      <c r="J418" s="36">
        <v>839</v>
      </c>
      <c r="K418" s="31">
        <v>822.3</v>
      </c>
      <c r="L418" s="31">
        <v>807.75</v>
      </c>
      <c r="M418" s="31">
        <v>1.61808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26019.65</v>
      </c>
      <c r="D419" s="36">
        <v>25907.433333333334</v>
      </c>
      <c r="E419" s="36">
        <v>25735.26666666667</v>
      </c>
      <c r="F419" s="36">
        <v>25450.883333333335</v>
      </c>
      <c r="G419" s="36">
        <v>25278.716666666671</v>
      </c>
      <c r="H419" s="36">
        <v>26191.816666666669</v>
      </c>
      <c r="I419" s="36">
        <v>26363.983333333334</v>
      </c>
      <c r="J419" s="36">
        <v>26648.366666666669</v>
      </c>
      <c r="K419" s="31">
        <v>26079.599999999999</v>
      </c>
      <c r="L419" s="31">
        <v>25623.05</v>
      </c>
      <c r="M419" s="31">
        <v>0.20307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46.99</v>
      </c>
      <c r="D420" s="36">
        <v>46.843333333333334</v>
      </c>
      <c r="E420" s="36">
        <v>46.256666666666668</v>
      </c>
      <c r="F420" s="36">
        <v>45.523333333333333</v>
      </c>
      <c r="G420" s="36">
        <v>44.936666666666667</v>
      </c>
      <c r="H420" s="36">
        <v>47.576666666666668</v>
      </c>
      <c r="I420" s="36">
        <v>48.163333333333341</v>
      </c>
      <c r="J420" s="36">
        <v>48.896666666666668</v>
      </c>
      <c r="K420" s="31">
        <v>47.43</v>
      </c>
      <c r="L420" s="31">
        <v>46.11</v>
      </c>
      <c r="M420" s="31">
        <v>79.71566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3400.75</v>
      </c>
      <c r="D421" s="36">
        <v>3369.5666666666671</v>
      </c>
      <c r="E421" s="36">
        <v>3326.733333333334</v>
      </c>
      <c r="F421" s="36">
        <v>3252.7166666666672</v>
      </c>
      <c r="G421" s="36">
        <v>3209.8833333333341</v>
      </c>
      <c r="H421" s="36">
        <v>3443.5833333333339</v>
      </c>
      <c r="I421" s="36">
        <v>3486.416666666667</v>
      </c>
      <c r="J421" s="36">
        <v>3560.4333333333338</v>
      </c>
      <c r="K421" s="31">
        <v>3412.4</v>
      </c>
      <c r="L421" s="31">
        <v>3295.55</v>
      </c>
      <c r="M421" s="31">
        <v>18.32723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844.35</v>
      </c>
      <c r="D422" s="36">
        <v>842.65</v>
      </c>
      <c r="E422" s="36">
        <v>830.5</v>
      </c>
      <c r="F422" s="36">
        <v>816.65</v>
      </c>
      <c r="G422" s="36">
        <v>804.5</v>
      </c>
      <c r="H422" s="36">
        <v>856.5</v>
      </c>
      <c r="I422" s="36">
        <v>868.64999999999986</v>
      </c>
      <c r="J422" s="36">
        <v>882.5</v>
      </c>
      <c r="K422" s="31">
        <v>854.8</v>
      </c>
      <c r="L422" s="31">
        <v>828.8</v>
      </c>
      <c r="M422" s="31">
        <v>12.61786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6654.4</v>
      </c>
      <c r="D423" s="36">
        <v>6633.3666666666659</v>
      </c>
      <c r="E423" s="36">
        <v>6602.7833333333319</v>
      </c>
      <c r="F423" s="36">
        <v>6551.1666666666661</v>
      </c>
      <c r="G423" s="36">
        <v>6520.5833333333321</v>
      </c>
      <c r="H423" s="36">
        <v>6684.9833333333318</v>
      </c>
      <c r="I423" s="36">
        <v>6715.5666666666657</v>
      </c>
      <c r="J423" s="36">
        <v>6767.1833333333316</v>
      </c>
      <c r="K423" s="31">
        <v>6663.95</v>
      </c>
      <c r="L423" s="31">
        <v>6581.75</v>
      </c>
      <c r="M423" s="31">
        <v>1.5444800000000001</v>
      </c>
      <c r="N423" s="1"/>
      <c r="O423" s="1"/>
    </row>
    <row r="424" spans="1:15" ht="12.75" customHeight="1">
      <c r="A424" s="33">
        <v>414</v>
      </c>
      <c r="B424" s="53" t="s">
        <v>866</v>
      </c>
      <c r="C424" s="31">
        <v>1478.15</v>
      </c>
      <c r="D424" s="36">
        <v>1473.1333333333332</v>
      </c>
      <c r="E424" s="36">
        <v>1464.3666666666663</v>
      </c>
      <c r="F424" s="36">
        <v>1450.583333333333</v>
      </c>
      <c r="G424" s="36">
        <v>1441.8166666666662</v>
      </c>
      <c r="H424" s="36">
        <v>1486.9166666666665</v>
      </c>
      <c r="I424" s="36">
        <v>1495.6833333333334</v>
      </c>
      <c r="J424" s="36">
        <v>1509.4666666666667</v>
      </c>
      <c r="K424" s="31">
        <v>1481.9</v>
      </c>
      <c r="L424" s="31">
        <v>1459.35</v>
      </c>
      <c r="M424" s="31">
        <v>5.5956700000000001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1742.45</v>
      </c>
      <c r="D425" s="36">
        <v>1748.8833333333332</v>
      </c>
      <c r="E425" s="36">
        <v>1725.7666666666664</v>
      </c>
      <c r="F425" s="36">
        <v>1709.0833333333333</v>
      </c>
      <c r="G425" s="36">
        <v>1685.9666666666665</v>
      </c>
      <c r="H425" s="36">
        <v>1765.5666666666664</v>
      </c>
      <c r="I425" s="36">
        <v>1788.6833333333332</v>
      </c>
      <c r="J425" s="36">
        <v>1805.3666666666663</v>
      </c>
      <c r="K425" s="31">
        <v>1772</v>
      </c>
      <c r="L425" s="31">
        <v>1732.2</v>
      </c>
      <c r="M425" s="31">
        <v>0.88053000000000003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11114.2</v>
      </c>
      <c r="D426" s="36">
        <v>11107.683333333334</v>
      </c>
      <c r="E426" s="36">
        <v>10916.516666666668</v>
      </c>
      <c r="F426" s="36">
        <v>10718.833333333334</v>
      </c>
      <c r="G426" s="36">
        <v>10527.666666666668</v>
      </c>
      <c r="H426" s="36">
        <v>11305.366666666669</v>
      </c>
      <c r="I426" s="36">
        <v>11496.533333333333</v>
      </c>
      <c r="J426" s="36">
        <v>11694.216666666669</v>
      </c>
      <c r="K426" s="31">
        <v>11298.85</v>
      </c>
      <c r="L426" s="31">
        <v>10910</v>
      </c>
      <c r="M426" s="31">
        <v>0.54649000000000003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726.05</v>
      </c>
      <c r="D427" s="36">
        <v>727.58333333333337</v>
      </c>
      <c r="E427" s="36">
        <v>717.36666666666679</v>
      </c>
      <c r="F427" s="36">
        <v>708.68333333333339</v>
      </c>
      <c r="G427" s="36">
        <v>698.46666666666681</v>
      </c>
      <c r="H427" s="36">
        <v>736.26666666666677</v>
      </c>
      <c r="I427" s="36">
        <v>746.48333333333323</v>
      </c>
      <c r="J427" s="36">
        <v>755.16666666666674</v>
      </c>
      <c r="K427" s="31">
        <v>737.8</v>
      </c>
      <c r="L427" s="31">
        <v>718.9</v>
      </c>
      <c r="M427" s="31">
        <v>13.73502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678</v>
      </c>
      <c r="D428" s="36">
        <v>678.81666666666672</v>
      </c>
      <c r="E428" s="36">
        <v>671.93333333333339</v>
      </c>
      <c r="F428" s="36">
        <v>665.86666666666667</v>
      </c>
      <c r="G428" s="36">
        <v>658.98333333333335</v>
      </c>
      <c r="H428" s="36">
        <v>684.88333333333344</v>
      </c>
      <c r="I428" s="36">
        <v>691.76666666666688</v>
      </c>
      <c r="J428" s="36">
        <v>697.83333333333348</v>
      </c>
      <c r="K428" s="31">
        <v>685.7</v>
      </c>
      <c r="L428" s="31">
        <v>672.75</v>
      </c>
      <c r="M428" s="31">
        <v>5.0488499999999998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613.70000000000005</v>
      </c>
      <c r="D429" s="36">
        <v>616.6</v>
      </c>
      <c r="E429" s="36">
        <v>607.35</v>
      </c>
      <c r="F429" s="36">
        <v>601</v>
      </c>
      <c r="G429" s="36">
        <v>591.75</v>
      </c>
      <c r="H429" s="36">
        <v>622.95000000000005</v>
      </c>
      <c r="I429" s="36">
        <v>632.20000000000005</v>
      </c>
      <c r="J429" s="36">
        <v>638.55000000000007</v>
      </c>
      <c r="K429" s="31">
        <v>625.85</v>
      </c>
      <c r="L429" s="31">
        <v>610.25</v>
      </c>
      <c r="M429" s="31">
        <v>4.20059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787.75</v>
      </c>
      <c r="D430" s="36">
        <v>783.4666666666667</v>
      </c>
      <c r="E430" s="36">
        <v>777.03333333333342</v>
      </c>
      <c r="F430" s="36">
        <v>766.31666666666672</v>
      </c>
      <c r="G430" s="36">
        <v>759.88333333333344</v>
      </c>
      <c r="H430" s="36">
        <v>794.18333333333339</v>
      </c>
      <c r="I430" s="36">
        <v>800.61666666666679</v>
      </c>
      <c r="J430" s="36">
        <v>811.33333333333337</v>
      </c>
      <c r="K430" s="31">
        <v>789.9</v>
      </c>
      <c r="L430" s="31">
        <v>772.75</v>
      </c>
      <c r="M430" s="31">
        <v>175.78963999999999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130.69</v>
      </c>
      <c r="D431" s="36">
        <v>129.55333333333331</v>
      </c>
      <c r="E431" s="36">
        <v>128.03666666666663</v>
      </c>
      <c r="F431" s="36">
        <v>125.38333333333333</v>
      </c>
      <c r="G431" s="36">
        <v>123.86666666666665</v>
      </c>
      <c r="H431" s="36">
        <v>132.20666666666662</v>
      </c>
      <c r="I431" s="36">
        <v>133.72333333333333</v>
      </c>
      <c r="J431" s="36">
        <v>136.37666666666661</v>
      </c>
      <c r="K431" s="31">
        <v>131.07</v>
      </c>
      <c r="L431" s="31">
        <v>126.9</v>
      </c>
      <c r="M431" s="31">
        <v>192.64974000000001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722.35</v>
      </c>
      <c r="D432" s="36">
        <v>719.13333333333321</v>
      </c>
      <c r="E432" s="36">
        <v>708.26666666666642</v>
      </c>
      <c r="F432" s="36">
        <v>694.18333333333317</v>
      </c>
      <c r="G432" s="36">
        <v>683.31666666666638</v>
      </c>
      <c r="H432" s="36">
        <v>733.21666666666647</v>
      </c>
      <c r="I432" s="36">
        <v>744.08333333333326</v>
      </c>
      <c r="J432" s="36">
        <v>758.16666666666652</v>
      </c>
      <c r="K432" s="31">
        <v>730</v>
      </c>
      <c r="L432" s="31">
        <v>705.05</v>
      </c>
      <c r="M432" s="31">
        <v>8.1621100000000002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129.57</v>
      </c>
      <c r="D433" s="36">
        <v>130.20333333333335</v>
      </c>
      <c r="E433" s="36">
        <v>127.50666666666669</v>
      </c>
      <c r="F433" s="36">
        <v>125.44333333333333</v>
      </c>
      <c r="G433" s="36">
        <v>122.74666666666667</v>
      </c>
      <c r="H433" s="36">
        <v>132.26666666666671</v>
      </c>
      <c r="I433" s="36">
        <v>134.96333333333337</v>
      </c>
      <c r="J433" s="36">
        <v>137.02666666666673</v>
      </c>
      <c r="K433" s="31">
        <v>132.9</v>
      </c>
      <c r="L433" s="31">
        <v>128.13999999999999</v>
      </c>
      <c r="M433" s="31">
        <v>13.422800000000001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591.6</v>
      </c>
      <c r="D434" s="36">
        <v>586.4</v>
      </c>
      <c r="E434" s="36">
        <v>576.19999999999993</v>
      </c>
      <c r="F434" s="36">
        <v>560.79999999999995</v>
      </c>
      <c r="G434" s="36">
        <v>550.59999999999991</v>
      </c>
      <c r="H434" s="36">
        <v>601.79999999999995</v>
      </c>
      <c r="I434" s="36">
        <v>612</v>
      </c>
      <c r="J434" s="36">
        <v>627.4</v>
      </c>
      <c r="K434" s="31">
        <v>596.6</v>
      </c>
      <c r="L434" s="31">
        <v>571</v>
      </c>
      <c r="M434" s="31">
        <v>13.45083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225.36</v>
      </c>
      <c r="D435" s="36">
        <v>226.76999999999998</v>
      </c>
      <c r="E435" s="36">
        <v>222.53999999999996</v>
      </c>
      <c r="F435" s="36">
        <v>219.71999999999997</v>
      </c>
      <c r="G435" s="36">
        <v>215.48999999999995</v>
      </c>
      <c r="H435" s="36">
        <v>229.58999999999997</v>
      </c>
      <c r="I435" s="36">
        <v>233.82</v>
      </c>
      <c r="J435" s="36">
        <v>236.64</v>
      </c>
      <c r="K435" s="31">
        <v>231</v>
      </c>
      <c r="L435" s="31">
        <v>223.95</v>
      </c>
      <c r="M435" s="31">
        <v>6.3098099999999997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1865.4</v>
      </c>
      <c r="D436" s="36">
        <v>1859.1000000000001</v>
      </c>
      <c r="E436" s="36">
        <v>1846.7000000000003</v>
      </c>
      <c r="F436" s="36">
        <v>1828.0000000000002</v>
      </c>
      <c r="G436" s="36">
        <v>1815.6000000000004</v>
      </c>
      <c r="H436" s="36">
        <v>1877.8000000000002</v>
      </c>
      <c r="I436" s="36">
        <v>1890.2000000000003</v>
      </c>
      <c r="J436" s="36">
        <v>1908.9</v>
      </c>
      <c r="K436" s="31">
        <v>1871.5</v>
      </c>
      <c r="L436" s="31">
        <v>1840.4</v>
      </c>
      <c r="M436" s="31">
        <v>27.4407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808.95</v>
      </c>
      <c r="D437" s="36">
        <v>806.13333333333321</v>
      </c>
      <c r="E437" s="36">
        <v>799.61666666666645</v>
      </c>
      <c r="F437" s="36">
        <v>790.28333333333319</v>
      </c>
      <c r="G437" s="36">
        <v>783.76666666666642</v>
      </c>
      <c r="H437" s="36">
        <v>815.46666666666647</v>
      </c>
      <c r="I437" s="36">
        <v>821.98333333333335</v>
      </c>
      <c r="J437" s="36">
        <v>831.31666666666649</v>
      </c>
      <c r="K437" s="31">
        <v>812.65</v>
      </c>
      <c r="L437" s="31">
        <v>796.8</v>
      </c>
      <c r="M437" s="31">
        <v>3.5016600000000002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4907.45</v>
      </c>
      <c r="D438" s="36">
        <v>4833.25</v>
      </c>
      <c r="E438" s="36">
        <v>4723.2</v>
      </c>
      <c r="F438" s="36">
        <v>4538.95</v>
      </c>
      <c r="G438" s="36">
        <v>4428.8999999999996</v>
      </c>
      <c r="H438" s="36">
        <v>5017.5</v>
      </c>
      <c r="I438" s="36">
        <v>5127.5499999999993</v>
      </c>
      <c r="J438" s="36">
        <v>5311.8</v>
      </c>
      <c r="K438" s="31">
        <v>4943.3</v>
      </c>
      <c r="L438" s="31">
        <v>4649</v>
      </c>
      <c r="M438" s="31">
        <v>2.1371899999999999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1374.1</v>
      </c>
      <c r="D439" s="36">
        <v>1381.6166666666668</v>
      </c>
      <c r="E439" s="36">
        <v>1359.5333333333335</v>
      </c>
      <c r="F439" s="36">
        <v>1344.9666666666667</v>
      </c>
      <c r="G439" s="36">
        <v>1322.8833333333334</v>
      </c>
      <c r="H439" s="36">
        <v>1396.1833333333336</v>
      </c>
      <c r="I439" s="36">
        <v>1418.2666666666667</v>
      </c>
      <c r="J439" s="36">
        <v>1432.8333333333337</v>
      </c>
      <c r="K439" s="31">
        <v>1403.7</v>
      </c>
      <c r="L439" s="31">
        <v>1367.05</v>
      </c>
      <c r="M439" s="31">
        <v>0.81501000000000001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568.15</v>
      </c>
      <c r="D440" s="36">
        <v>565.96666666666658</v>
      </c>
      <c r="E440" s="36">
        <v>562.13333333333321</v>
      </c>
      <c r="F440" s="36">
        <v>556.11666666666667</v>
      </c>
      <c r="G440" s="36">
        <v>552.2833333333333</v>
      </c>
      <c r="H440" s="36">
        <v>571.98333333333312</v>
      </c>
      <c r="I440" s="36">
        <v>575.81666666666638</v>
      </c>
      <c r="J440" s="36">
        <v>581.83333333333303</v>
      </c>
      <c r="K440" s="31">
        <v>569.79999999999995</v>
      </c>
      <c r="L440" s="31">
        <v>559.95000000000005</v>
      </c>
      <c r="M440" s="31">
        <v>1.2744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5334.7</v>
      </c>
      <c r="D441" s="36">
        <v>5351.7166666666662</v>
      </c>
      <c r="E441" s="36">
        <v>5287.8333333333321</v>
      </c>
      <c r="F441" s="36">
        <v>5240.9666666666662</v>
      </c>
      <c r="G441" s="36">
        <v>5177.0833333333321</v>
      </c>
      <c r="H441" s="36">
        <v>5398.5833333333321</v>
      </c>
      <c r="I441" s="36">
        <v>5462.4666666666653</v>
      </c>
      <c r="J441" s="36">
        <v>5509.3333333333321</v>
      </c>
      <c r="K441" s="31">
        <v>5415.6</v>
      </c>
      <c r="L441" s="31">
        <v>5304.85</v>
      </c>
      <c r="M441" s="31">
        <v>0.90430999999999995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1185.3</v>
      </c>
      <c r="D442" s="36">
        <v>1188.4666666666667</v>
      </c>
      <c r="E442" s="36">
        <v>1171.9333333333334</v>
      </c>
      <c r="F442" s="36">
        <v>1158.5666666666666</v>
      </c>
      <c r="G442" s="36">
        <v>1142.0333333333333</v>
      </c>
      <c r="H442" s="36">
        <v>1201.8333333333335</v>
      </c>
      <c r="I442" s="36">
        <v>1218.3666666666668</v>
      </c>
      <c r="J442" s="36">
        <v>1231.7333333333336</v>
      </c>
      <c r="K442" s="31">
        <v>1205</v>
      </c>
      <c r="L442" s="31">
        <v>1175.0999999999999</v>
      </c>
      <c r="M442" s="31">
        <v>2.3019699999999998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81.7</v>
      </c>
      <c r="D443" s="36">
        <v>82.716666666666669</v>
      </c>
      <c r="E443" s="36">
        <v>79.393333333333331</v>
      </c>
      <c r="F443" s="36">
        <v>77.086666666666659</v>
      </c>
      <c r="G443" s="36">
        <v>73.763333333333321</v>
      </c>
      <c r="H443" s="36">
        <v>85.023333333333341</v>
      </c>
      <c r="I443" s="36">
        <v>88.346666666666664</v>
      </c>
      <c r="J443" s="36">
        <v>90.65333333333335</v>
      </c>
      <c r="K443" s="31">
        <v>86.04</v>
      </c>
      <c r="L443" s="31">
        <v>80.41</v>
      </c>
      <c r="M443" s="31">
        <v>1860.25037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613.5</v>
      </c>
      <c r="D444" s="36">
        <v>614.9</v>
      </c>
      <c r="E444" s="36">
        <v>607.09999999999991</v>
      </c>
      <c r="F444" s="36">
        <v>600.69999999999993</v>
      </c>
      <c r="G444" s="36">
        <v>592.89999999999986</v>
      </c>
      <c r="H444" s="36">
        <v>621.29999999999995</v>
      </c>
      <c r="I444" s="36">
        <v>629.09999999999991</v>
      </c>
      <c r="J444" s="36">
        <v>635.5</v>
      </c>
      <c r="K444" s="31">
        <v>622.70000000000005</v>
      </c>
      <c r="L444" s="31">
        <v>608.5</v>
      </c>
      <c r="M444" s="31">
        <v>11.88627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917.15</v>
      </c>
      <c r="D445" s="36">
        <v>919.80000000000007</v>
      </c>
      <c r="E445" s="36">
        <v>905.60000000000014</v>
      </c>
      <c r="F445" s="36">
        <v>894.05000000000007</v>
      </c>
      <c r="G445" s="36">
        <v>879.85000000000014</v>
      </c>
      <c r="H445" s="36">
        <v>931.35000000000014</v>
      </c>
      <c r="I445" s="36">
        <v>945.55000000000018</v>
      </c>
      <c r="J445" s="36">
        <v>957.10000000000014</v>
      </c>
      <c r="K445" s="31">
        <v>934</v>
      </c>
      <c r="L445" s="31">
        <v>908.25</v>
      </c>
      <c r="M445" s="31">
        <v>2.81419</v>
      </c>
      <c r="N445" s="1"/>
      <c r="O445" s="1"/>
    </row>
    <row r="446" spans="1:15" ht="12.75" customHeight="1">
      <c r="A446" s="33">
        <v>436</v>
      </c>
      <c r="B446" s="53" t="s">
        <v>826</v>
      </c>
      <c r="C446" s="31">
        <v>463.75</v>
      </c>
      <c r="D446" s="36">
        <v>453.16666666666669</v>
      </c>
      <c r="E446" s="36">
        <v>431.83333333333337</v>
      </c>
      <c r="F446" s="36">
        <v>399.91666666666669</v>
      </c>
      <c r="G446" s="36">
        <v>378.58333333333337</v>
      </c>
      <c r="H446" s="36">
        <v>485.08333333333337</v>
      </c>
      <c r="I446" s="36">
        <v>506.41666666666674</v>
      </c>
      <c r="J446" s="36">
        <v>538.33333333333337</v>
      </c>
      <c r="K446" s="31">
        <v>474.5</v>
      </c>
      <c r="L446" s="31">
        <v>421.25</v>
      </c>
      <c r="M446" s="31">
        <v>41.134990000000002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47.76</v>
      </c>
      <c r="D447" s="36">
        <v>47.723333333333329</v>
      </c>
      <c r="E447" s="36">
        <v>47.446666666666658</v>
      </c>
      <c r="F447" s="36">
        <v>47.133333333333326</v>
      </c>
      <c r="G447" s="36">
        <v>46.856666666666655</v>
      </c>
      <c r="H447" s="36">
        <v>48.036666666666662</v>
      </c>
      <c r="I447" s="36">
        <v>48.313333333333333</v>
      </c>
      <c r="J447" s="36">
        <v>48.626666666666665</v>
      </c>
      <c r="K447" s="31">
        <v>48</v>
      </c>
      <c r="L447" s="31">
        <v>47.41</v>
      </c>
      <c r="M447" s="31">
        <v>46.831150000000001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2822.85</v>
      </c>
      <c r="D448" s="36">
        <v>2805.4</v>
      </c>
      <c r="E448" s="36">
        <v>2782.8</v>
      </c>
      <c r="F448" s="36">
        <v>2742.75</v>
      </c>
      <c r="G448" s="36">
        <v>2720.15</v>
      </c>
      <c r="H448" s="36">
        <v>2845.4500000000003</v>
      </c>
      <c r="I448" s="36">
        <v>2868.0499999999997</v>
      </c>
      <c r="J448" s="36">
        <v>2908.1000000000004</v>
      </c>
      <c r="K448" s="31">
        <v>2828</v>
      </c>
      <c r="L448" s="31">
        <v>2765.35</v>
      </c>
      <c r="M448" s="31">
        <v>6.4029800000000003</v>
      </c>
      <c r="N448" s="1"/>
      <c r="O448" s="1"/>
    </row>
    <row r="449" spans="1:15" ht="12.75" customHeight="1">
      <c r="A449" s="33">
        <v>439</v>
      </c>
      <c r="B449" s="53" t="s">
        <v>867</v>
      </c>
      <c r="C449" s="31">
        <v>206.97</v>
      </c>
      <c r="D449" s="36">
        <v>208.60666666666665</v>
      </c>
      <c r="E449" s="36">
        <v>204.61333333333332</v>
      </c>
      <c r="F449" s="36">
        <v>202.25666666666666</v>
      </c>
      <c r="G449" s="36">
        <v>198.26333333333332</v>
      </c>
      <c r="H449" s="36">
        <v>210.96333333333331</v>
      </c>
      <c r="I449" s="36">
        <v>214.95666666666665</v>
      </c>
      <c r="J449" s="36">
        <v>217.3133333333333</v>
      </c>
      <c r="K449" s="31">
        <v>212.6</v>
      </c>
      <c r="L449" s="31">
        <v>206.25</v>
      </c>
      <c r="M449" s="31">
        <v>17.896380000000001</v>
      </c>
      <c r="N449" s="1"/>
      <c r="O449" s="1"/>
    </row>
    <row r="450" spans="1:15" ht="12.75" customHeight="1">
      <c r="A450" s="33">
        <v>440</v>
      </c>
      <c r="B450" s="53" t="s">
        <v>868</v>
      </c>
      <c r="C450" s="31">
        <v>474.35</v>
      </c>
      <c r="D450" s="36">
        <v>476.90000000000003</v>
      </c>
      <c r="E450" s="36">
        <v>470.00000000000006</v>
      </c>
      <c r="F450" s="36">
        <v>465.65000000000003</v>
      </c>
      <c r="G450" s="36">
        <v>458.75000000000006</v>
      </c>
      <c r="H450" s="36">
        <v>481.25000000000006</v>
      </c>
      <c r="I450" s="36">
        <v>488.15000000000003</v>
      </c>
      <c r="J450" s="36">
        <v>492.50000000000006</v>
      </c>
      <c r="K450" s="31">
        <v>483.8</v>
      </c>
      <c r="L450" s="31">
        <v>472.55</v>
      </c>
      <c r="M450" s="31">
        <v>0.93759000000000003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937.4</v>
      </c>
      <c r="D451" s="36">
        <v>940.0333333333333</v>
      </c>
      <c r="E451" s="36">
        <v>928.36666666666656</v>
      </c>
      <c r="F451" s="36">
        <v>919.33333333333326</v>
      </c>
      <c r="G451" s="36">
        <v>907.66666666666652</v>
      </c>
      <c r="H451" s="36">
        <v>949.06666666666661</v>
      </c>
      <c r="I451" s="36">
        <v>960.73333333333335</v>
      </c>
      <c r="J451" s="36">
        <v>969.76666666666665</v>
      </c>
      <c r="K451" s="31">
        <v>951.7</v>
      </c>
      <c r="L451" s="31">
        <v>931</v>
      </c>
      <c r="M451" s="31">
        <v>3.1808700000000001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1043.6500000000001</v>
      </c>
      <c r="D452" s="36">
        <v>1038.05</v>
      </c>
      <c r="E452" s="36">
        <v>1030.5999999999999</v>
      </c>
      <c r="F452" s="36">
        <v>1017.55</v>
      </c>
      <c r="G452" s="36">
        <v>1010.0999999999999</v>
      </c>
      <c r="H452" s="36">
        <v>1051.0999999999999</v>
      </c>
      <c r="I452" s="36">
        <v>1058.5500000000002</v>
      </c>
      <c r="J452" s="36">
        <v>1071.5999999999999</v>
      </c>
      <c r="K452" s="31">
        <v>1045.5</v>
      </c>
      <c r="L452" s="31">
        <v>1025</v>
      </c>
      <c r="M452" s="31">
        <v>6.2243000000000004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2021.45</v>
      </c>
      <c r="D453" s="36">
        <v>2011.55</v>
      </c>
      <c r="E453" s="36">
        <v>1990.8999999999999</v>
      </c>
      <c r="F453" s="36">
        <v>1960.35</v>
      </c>
      <c r="G453" s="36">
        <v>1939.6999999999998</v>
      </c>
      <c r="H453" s="36">
        <v>2042.1</v>
      </c>
      <c r="I453" s="36">
        <v>2062.75</v>
      </c>
      <c r="J453" s="36">
        <v>2093.3000000000002</v>
      </c>
      <c r="K453" s="31">
        <v>2032.2</v>
      </c>
      <c r="L453" s="31">
        <v>1981</v>
      </c>
      <c r="M453" s="31">
        <v>14.918290000000001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4517.7</v>
      </c>
      <c r="D454" s="36">
        <v>4493.8666666666659</v>
      </c>
      <c r="E454" s="36">
        <v>4455.1333333333314</v>
      </c>
      <c r="F454" s="36">
        <v>4392.5666666666657</v>
      </c>
      <c r="G454" s="36">
        <v>4353.8333333333312</v>
      </c>
      <c r="H454" s="36">
        <v>4556.4333333333316</v>
      </c>
      <c r="I454" s="36">
        <v>4595.166666666667</v>
      </c>
      <c r="J454" s="36">
        <v>4657.7333333333318</v>
      </c>
      <c r="K454" s="31">
        <v>4532.6000000000004</v>
      </c>
      <c r="L454" s="31">
        <v>4431.3</v>
      </c>
      <c r="M454" s="31">
        <v>27.422160000000002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1222.75</v>
      </c>
      <c r="D455" s="36">
        <v>1216.0166666666667</v>
      </c>
      <c r="E455" s="36">
        <v>1206.0833333333333</v>
      </c>
      <c r="F455" s="36">
        <v>1189.4166666666665</v>
      </c>
      <c r="G455" s="36">
        <v>1179.4833333333331</v>
      </c>
      <c r="H455" s="36">
        <v>1232.6833333333334</v>
      </c>
      <c r="I455" s="36">
        <v>1242.6166666666668</v>
      </c>
      <c r="J455" s="36">
        <v>1259.2833333333335</v>
      </c>
      <c r="K455" s="31">
        <v>1225.95</v>
      </c>
      <c r="L455" s="31">
        <v>1199.3499999999999</v>
      </c>
      <c r="M455" s="31">
        <v>26.354030000000002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7788.4</v>
      </c>
      <c r="D456" s="36">
        <v>7803.4666666666672</v>
      </c>
      <c r="E456" s="36">
        <v>7736.9333333333343</v>
      </c>
      <c r="F456" s="36">
        <v>7685.4666666666672</v>
      </c>
      <c r="G456" s="36">
        <v>7618.9333333333343</v>
      </c>
      <c r="H456" s="36">
        <v>7854.9333333333343</v>
      </c>
      <c r="I456" s="36">
        <v>7921.4666666666672</v>
      </c>
      <c r="J456" s="36">
        <v>7972.9333333333343</v>
      </c>
      <c r="K456" s="31">
        <v>7870</v>
      </c>
      <c r="L456" s="31">
        <v>7752</v>
      </c>
      <c r="M456" s="31">
        <v>1.5250999999999999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6966.4</v>
      </c>
      <c r="D457" s="36">
        <v>6982.1333333333341</v>
      </c>
      <c r="E457" s="36">
        <v>6909.2666666666682</v>
      </c>
      <c r="F457" s="36">
        <v>6852.1333333333341</v>
      </c>
      <c r="G457" s="36">
        <v>6779.2666666666682</v>
      </c>
      <c r="H457" s="36">
        <v>7039.2666666666682</v>
      </c>
      <c r="I457" s="36">
        <v>7112.133333333335</v>
      </c>
      <c r="J457" s="36">
        <v>7169.2666666666682</v>
      </c>
      <c r="K457" s="31">
        <v>7055</v>
      </c>
      <c r="L457" s="31">
        <v>6925</v>
      </c>
      <c r="M457" s="31">
        <v>0.32416</v>
      </c>
      <c r="N457" s="1"/>
      <c r="O457" s="1"/>
    </row>
    <row r="458" spans="1:15" ht="12.75" customHeight="1">
      <c r="A458" s="33">
        <v>448</v>
      </c>
      <c r="B458" s="53" t="s">
        <v>965</v>
      </c>
      <c r="C458" s="31" t="e">
        <v>#N/A</v>
      </c>
      <c r="D458" s="36" t="e">
        <v>#N/A</v>
      </c>
      <c r="E458" s="36" t="e">
        <v>#N/A</v>
      </c>
      <c r="F458" s="36" t="e">
        <v>#N/A</v>
      </c>
      <c r="G458" s="36" t="e">
        <v>#N/A</v>
      </c>
      <c r="H458" s="36" t="e">
        <v>#N/A</v>
      </c>
      <c r="I458" s="36" t="e">
        <v>#N/A</v>
      </c>
      <c r="J458" s="36" t="e">
        <v>#N/A</v>
      </c>
      <c r="K458" s="31" t="e">
        <v>#N/A</v>
      </c>
      <c r="L458" s="31" t="e">
        <v>#N/A</v>
      </c>
      <c r="M458" s="31" t="e">
        <v>#N/A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986.15</v>
      </c>
      <c r="D459" s="36">
        <v>977.38333333333333</v>
      </c>
      <c r="E459" s="36">
        <v>966.76666666666665</v>
      </c>
      <c r="F459" s="36">
        <v>947.38333333333333</v>
      </c>
      <c r="G459" s="36">
        <v>936.76666666666665</v>
      </c>
      <c r="H459" s="36">
        <v>996.76666666666665</v>
      </c>
      <c r="I459" s="36">
        <v>1007.3833333333332</v>
      </c>
      <c r="J459" s="36">
        <v>1026.7666666666667</v>
      </c>
      <c r="K459" s="31">
        <v>988</v>
      </c>
      <c r="L459" s="31">
        <v>958</v>
      </c>
      <c r="M459" s="31">
        <v>256.75835999999998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439.9</v>
      </c>
      <c r="D460" s="36">
        <v>439.8</v>
      </c>
      <c r="E460" s="36">
        <v>436.20000000000005</v>
      </c>
      <c r="F460" s="36">
        <v>432.50000000000006</v>
      </c>
      <c r="G460" s="36">
        <v>428.90000000000009</v>
      </c>
      <c r="H460" s="36">
        <v>443.5</v>
      </c>
      <c r="I460" s="36">
        <v>447.1</v>
      </c>
      <c r="J460" s="36">
        <v>450.79999999999995</v>
      </c>
      <c r="K460" s="31">
        <v>443.4</v>
      </c>
      <c r="L460" s="31">
        <v>436.1</v>
      </c>
      <c r="M460" s="31">
        <v>87.294409999999999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151.74</v>
      </c>
      <c r="D461" s="36">
        <v>150.97666666666666</v>
      </c>
      <c r="E461" s="36">
        <v>149.51333333333332</v>
      </c>
      <c r="F461" s="36">
        <v>147.28666666666666</v>
      </c>
      <c r="G461" s="36">
        <v>145.82333333333332</v>
      </c>
      <c r="H461" s="36">
        <v>153.20333333333332</v>
      </c>
      <c r="I461" s="36">
        <v>154.66666666666663</v>
      </c>
      <c r="J461" s="36">
        <v>156.89333333333332</v>
      </c>
      <c r="K461" s="31">
        <v>152.44</v>
      </c>
      <c r="L461" s="31">
        <v>148.75</v>
      </c>
      <c r="M461" s="31">
        <v>731.91476</v>
      </c>
      <c r="N461" s="1"/>
      <c r="O461" s="1"/>
    </row>
    <row r="462" spans="1:15" ht="12.75" customHeight="1">
      <c r="A462" s="33">
        <v>452</v>
      </c>
      <c r="B462" s="53" t="s">
        <v>869</v>
      </c>
      <c r="C462" s="31">
        <v>1083.75</v>
      </c>
      <c r="D462" s="36">
        <v>1085.9833333333333</v>
      </c>
      <c r="E462" s="36">
        <v>1076.9666666666667</v>
      </c>
      <c r="F462" s="36">
        <v>1070.1833333333334</v>
      </c>
      <c r="G462" s="36">
        <v>1061.1666666666667</v>
      </c>
      <c r="H462" s="36">
        <v>1092.7666666666667</v>
      </c>
      <c r="I462" s="36">
        <v>1101.7833333333335</v>
      </c>
      <c r="J462" s="36">
        <v>1108.5666666666666</v>
      </c>
      <c r="K462" s="31">
        <v>1095</v>
      </c>
      <c r="L462" s="31">
        <v>1079.2</v>
      </c>
      <c r="M462" s="31">
        <v>18.854949999999999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92.93</v>
      </c>
      <c r="D463" s="36">
        <v>92.38</v>
      </c>
      <c r="E463" s="36">
        <v>90.559999999999988</v>
      </c>
      <c r="F463" s="36">
        <v>88.19</v>
      </c>
      <c r="G463" s="36">
        <v>86.36999999999999</v>
      </c>
      <c r="H463" s="36">
        <v>94.749999999999986</v>
      </c>
      <c r="I463" s="36">
        <v>96.569999999999979</v>
      </c>
      <c r="J463" s="36">
        <v>98.939999999999984</v>
      </c>
      <c r="K463" s="31">
        <v>94.2</v>
      </c>
      <c r="L463" s="31">
        <v>90.01</v>
      </c>
      <c r="M463" s="31">
        <v>109.92404000000001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1643.25</v>
      </c>
      <c r="D464" s="36">
        <v>1632.95</v>
      </c>
      <c r="E464" s="36">
        <v>1616.3000000000002</v>
      </c>
      <c r="F464" s="36">
        <v>1589.3500000000001</v>
      </c>
      <c r="G464" s="36">
        <v>1572.7000000000003</v>
      </c>
      <c r="H464" s="36">
        <v>1659.9</v>
      </c>
      <c r="I464" s="36">
        <v>1676.5500000000002</v>
      </c>
      <c r="J464" s="36">
        <v>1703.5</v>
      </c>
      <c r="K464" s="31">
        <v>1649.6</v>
      </c>
      <c r="L464" s="31">
        <v>1606</v>
      </c>
      <c r="M464" s="31">
        <v>23.564219999999999</v>
      </c>
      <c r="N464" s="1"/>
      <c r="O464" s="1"/>
    </row>
    <row r="465" spans="1:15" ht="12.75" customHeight="1">
      <c r="A465" s="33">
        <v>455</v>
      </c>
      <c r="B465" s="53" t="s">
        <v>495</v>
      </c>
      <c r="C465" s="31">
        <v>1260.55</v>
      </c>
      <c r="D465" s="36">
        <v>1271.1666666666667</v>
      </c>
      <c r="E465" s="36">
        <v>1246.5333333333335</v>
      </c>
      <c r="F465" s="36">
        <v>1232.5166666666669</v>
      </c>
      <c r="G465" s="36">
        <v>1207.8833333333337</v>
      </c>
      <c r="H465" s="36">
        <v>1285.1833333333334</v>
      </c>
      <c r="I465" s="36">
        <v>1309.8166666666666</v>
      </c>
      <c r="J465" s="36">
        <v>1323.8333333333333</v>
      </c>
      <c r="K465" s="31">
        <v>1295.8</v>
      </c>
      <c r="L465" s="31">
        <v>1257.1500000000001</v>
      </c>
      <c r="M465" s="31">
        <v>1.7545299999999999</v>
      </c>
      <c r="N465" s="1"/>
      <c r="O465" s="1"/>
    </row>
    <row r="466" spans="1:15" ht="12.75" customHeight="1">
      <c r="A466" s="33">
        <v>456</v>
      </c>
      <c r="B466" s="53" t="s">
        <v>496</v>
      </c>
      <c r="C466" s="31">
        <v>244.65</v>
      </c>
      <c r="D466" s="36">
        <v>244.25</v>
      </c>
      <c r="E466" s="36">
        <v>240.6</v>
      </c>
      <c r="F466" s="36">
        <v>236.54999999999998</v>
      </c>
      <c r="G466" s="36">
        <v>232.89999999999998</v>
      </c>
      <c r="H466" s="36">
        <v>248.3</v>
      </c>
      <c r="I466" s="36">
        <v>251.95</v>
      </c>
      <c r="J466" s="36">
        <v>256</v>
      </c>
      <c r="K466" s="31">
        <v>247.9</v>
      </c>
      <c r="L466" s="31">
        <v>240.2</v>
      </c>
      <c r="M466" s="31">
        <v>13.32959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841.15</v>
      </c>
      <c r="D467" s="36">
        <v>839.4</v>
      </c>
      <c r="E467" s="36">
        <v>834.3</v>
      </c>
      <c r="F467" s="36">
        <v>827.44999999999993</v>
      </c>
      <c r="G467" s="36">
        <v>822.34999999999991</v>
      </c>
      <c r="H467" s="36">
        <v>846.25</v>
      </c>
      <c r="I467" s="36">
        <v>851.35000000000014</v>
      </c>
      <c r="J467" s="36">
        <v>858.2</v>
      </c>
      <c r="K467" s="31">
        <v>844.5</v>
      </c>
      <c r="L467" s="31">
        <v>832.55</v>
      </c>
      <c r="M467" s="31">
        <v>6.4934399999999997</v>
      </c>
      <c r="N467" s="1"/>
      <c r="O467" s="1"/>
    </row>
    <row r="468" spans="1:15" ht="12.75" customHeight="1">
      <c r="A468" s="33">
        <v>458</v>
      </c>
      <c r="B468" s="53" t="s">
        <v>497</v>
      </c>
      <c r="C468" s="31">
        <v>4640.6000000000004</v>
      </c>
      <c r="D468" s="36">
        <v>4593.333333333333</v>
      </c>
      <c r="E468" s="36">
        <v>4497.3166666666657</v>
      </c>
      <c r="F468" s="36">
        <v>4354.0333333333328</v>
      </c>
      <c r="G468" s="36">
        <v>4258.0166666666655</v>
      </c>
      <c r="H468" s="36">
        <v>4736.6166666666659</v>
      </c>
      <c r="I468" s="36">
        <v>4832.6333333333341</v>
      </c>
      <c r="J468" s="36">
        <v>4975.9166666666661</v>
      </c>
      <c r="K468" s="31">
        <v>4689.3500000000004</v>
      </c>
      <c r="L468" s="31">
        <v>4450.05</v>
      </c>
      <c r="M468" s="31">
        <v>1.95773</v>
      </c>
      <c r="N468" s="1"/>
      <c r="O468" s="1"/>
    </row>
    <row r="469" spans="1:15" ht="12.75" customHeight="1">
      <c r="A469" s="33">
        <v>459</v>
      </c>
      <c r="B469" s="53" t="s">
        <v>498</v>
      </c>
      <c r="C469" s="31">
        <v>3821.3</v>
      </c>
      <c r="D469" s="36">
        <v>3795.1166666666668</v>
      </c>
      <c r="E469" s="36">
        <v>3752.2333333333336</v>
      </c>
      <c r="F469" s="36">
        <v>3683.166666666667</v>
      </c>
      <c r="G469" s="36">
        <v>3640.2833333333338</v>
      </c>
      <c r="H469" s="36">
        <v>3864.1833333333334</v>
      </c>
      <c r="I469" s="36">
        <v>3907.0666666666666</v>
      </c>
      <c r="J469" s="36">
        <v>3976.1333333333332</v>
      </c>
      <c r="K469" s="31">
        <v>3838</v>
      </c>
      <c r="L469" s="31">
        <v>3726.05</v>
      </c>
      <c r="M469" s="31">
        <v>0.89580000000000004</v>
      </c>
      <c r="N469" s="1"/>
      <c r="O469" s="1"/>
    </row>
    <row r="470" spans="1:15" ht="12.75" customHeight="1">
      <c r="A470" s="33">
        <v>460</v>
      </c>
      <c r="B470" s="53" t="s">
        <v>870</v>
      </c>
      <c r="C470" s="31">
        <v>1343.7</v>
      </c>
      <c r="D470" s="36">
        <v>1352.8999999999999</v>
      </c>
      <c r="E470" s="36">
        <v>1330.7999999999997</v>
      </c>
      <c r="F470" s="36">
        <v>1317.8999999999999</v>
      </c>
      <c r="G470" s="36">
        <v>1295.7999999999997</v>
      </c>
      <c r="H470" s="36">
        <v>1365.7999999999997</v>
      </c>
      <c r="I470" s="36">
        <v>1387.8999999999996</v>
      </c>
      <c r="J470" s="36">
        <v>1400.7999999999997</v>
      </c>
      <c r="K470" s="31">
        <v>1375</v>
      </c>
      <c r="L470" s="31">
        <v>1340</v>
      </c>
      <c r="M470" s="31">
        <v>3.87459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3764.25</v>
      </c>
      <c r="D471" s="36">
        <v>3749.7833333333333</v>
      </c>
      <c r="E471" s="36">
        <v>3725.5666666666666</v>
      </c>
      <c r="F471" s="36">
        <v>3686.8833333333332</v>
      </c>
      <c r="G471" s="36">
        <v>3662.6666666666665</v>
      </c>
      <c r="H471" s="36">
        <v>3788.4666666666667</v>
      </c>
      <c r="I471" s="36">
        <v>3812.6833333333329</v>
      </c>
      <c r="J471" s="36">
        <v>3851.3666666666668</v>
      </c>
      <c r="K471" s="31">
        <v>3774</v>
      </c>
      <c r="L471" s="31">
        <v>3711.1</v>
      </c>
      <c r="M471" s="31">
        <v>13.37327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3461.45</v>
      </c>
      <c r="D472" s="36">
        <v>3478.9166666666665</v>
      </c>
      <c r="E472" s="36">
        <v>3432.833333333333</v>
      </c>
      <c r="F472" s="36">
        <v>3404.2166666666667</v>
      </c>
      <c r="G472" s="36">
        <v>3358.1333333333332</v>
      </c>
      <c r="H472" s="36">
        <v>3507.5333333333328</v>
      </c>
      <c r="I472" s="36">
        <v>3553.6166666666659</v>
      </c>
      <c r="J472" s="36">
        <v>3582.2333333333327</v>
      </c>
      <c r="K472" s="31">
        <v>3525</v>
      </c>
      <c r="L472" s="31">
        <v>3450.3</v>
      </c>
      <c r="M472" s="31">
        <v>3.8892600000000002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1725.85</v>
      </c>
      <c r="D473" s="36">
        <v>1725</v>
      </c>
      <c r="E473" s="36">
        <v>1708</v>
      </c>
      <c r="F473" s="36">
        <v>1690.15</v>
      </c>
      <c r="G473" s="36">
        <v>1673.15</v>
      </c>
      <c r="H473" s="36">
        <v>1742.85</v>
      </c>
      <c r="I473" s="36">
        <v>1759.85</v>
      </c>
      <c r="J473" s="36">
        <v>1777.6999999999998</v>
      </c>
      <c r="K473" s="31">
        <v>1742</v>
      </c>
      <c r="L473" s="31">
        <v>1707.15</v>
      </c>
      <c r="M473" s="31">
        <v>4.5794600000000001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7210.5</v>
      </c>
      <c r="D474" s="36">
        <v>7220.7833333333328</v>
      </c>
      <c r="E474" s="36">
        <v>7132.5666666666657</v>
      </c>
      <c r="F474" s="36">
        <v>7054.6333333333332</v>
      </c>
      <c r="G474" s="36">
        <v>6966.4166666666661</v>
      </c>
      <c r="H474" s="36">
        <v>7298.7166666666653</v>
      </c>
      <c r="I474" s="36">
        <v>7386.9333333333325</v>
      </c>
      <c r="J474" s="36">
        <v>7464.866666666665</v>
      </c>
      <c r="K474" s="31">
        <v>7309</v>
      </c>
      <c r="L474" s="31">
        <v>7142.85</v>
      </c>
      <c r="M474" s="31">
        <v>5.7235699999999996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36.51</v>
      </c>
      <c r="D475" s="36">
        <v>36.629999999999995</v>
      </c>
      <c r="E475" s="36">
        <v>36.349999999999994</v>
      </c>
      <c r="F475" s="36">
        <v>36.19</v>
      </c>
      <c r="G475" s="36">
        <v>35.909999999999997</v>
      </c>
      <c r="H475" s="36">
        <v>36.789999999999992</v>
      </c>
      <c r="I475" s="36">
        <v>37.069999999999993</v>
      </c>
      <c r="J475" s="36">
        <v>37.22999999999999</v>
      </c>
      <c r="K475" s="31">
        <v>36.909999999999997</v>
      </c>
      <c r="L475" s="31">
        <v>36.47</v>
      </c>
      <c r="M475" s="31">
        <v>37.595419999999997</v>
      </c>
      <c r="N475" s="1"/>
      <c r="O475" s="1"/>
    </row>
    <row r="476" spans="1:15" ht="12.75" customHeight="1">
      <c r="A476" s="33">
        <v>466</v>
      </c>
      <c r="B476" s="31" t="s">
        <v>500</v>
      </c>
      <c r="C476" s="36">
        <v>467.75</v>
      </c>
      <c r="D476" s="36">
        <v>466.88333333333338</v>
      </c>
      <c r="E476" s="36">
        <v>461.11666666666679</v>
      </c>
      <c r="F476" s="36">
        <v>454.48333333333341</v>
      </c>
      <c r="G476" s="36">
        <v>448.71666666666681</v>
      </c>
      <c r="H476" s="36">
        <v>473.51666666666677</v>
      </c>
      <c r="I476" s="36">
        <v>479.2833333333333</v>
      </c>
      <c r="J476" s="31">
        <v>485.91666666666674</v>
      </c>
      <c r="K476" s="31">
        <v>472.65</v>
      </c>
      <c r="L476" s="31">
        <v>460.25</v>
      </c>
      <c r="M476" s="53">
        <v>3.7122600000000001</v>
      </c>
      <c r="N476" s="1"/>
      <c r="O476" s="1"/>
    </row>
    <row r="477" spans="1:15" ht="12.75" customHeight="1">
      <c r="A477" s="33">
        <v>467</v>
      </c>
      <c r="B477" s="31" t="s">
        <v>501</v>
      </c>
      <c r="C477" s="36">
        <v>758.45</v>
      </c>
      <c r="D477" s="36">
        <v>762.13333333333333</v>
      </c>
      <c r="E477" s="36">
        <v>746.31666666666661</v>
      </c>
      <c r="F477" s="36">
        <v>734.18333333333328</v>
      </c>
      <c r="G477" s="36">
        <v>718.36666666666656</v>
      </c>
      <c r="H477" s="36">
        <v>774.26666666666665</v>
      </c>
      <c r="I477" s="36">
        <v>790.08333333333348</v>
      </c>
      <c r="J477" s="31">
        <v>802.2166666666667</v>
      </c>
      <c r="K477" s="31">
        <v>777.95</v>
      </c>
      <c r="L477" s="31">
        <v>750</v>
      </c>
      <c r="M477" s="53">
        <v>4.3709600000000002</v>
      </c>
      <c r="N477" s="1"/>
      <c r="O477" s="1"/>
    </row>
    <row r="478" spans="1:15" ht="12.75" customHeight="1">
      <c r="A478" s="33">
        <v>468</v>
      </c>
      <c r="B478" s="31" t="s">
        <v>295</v>
      </c>
      <c r="C478" s="31">
        <v>3945.05</v>
      </c>
      <c r="D478" s="36">
        <v>3942.7166666666667</v>
      </c>
      <c r="E478" s="36">
        <v>3918.4333333333334</v>
      </c>
      <c r="F478" s="36">
        <v>3891.8166666666666</v>
      </c>
      <c r="G478" s="36">
        <v>3867.5333333333333</v>
      </c>
      <c r="H478" s="36">
        <v>3969.3333333333335</v>
      </c>
      <c r="I478" s="36">
        <v>3993.6166666666672</v>
      </c>
      <c r="J478" s="36">
        <v>4020.2333333333336</v>
      </c>
      <c r="K478" s="31">
        <v>3967</v>
      </c>
      <c r="L478" s="31">
        <v>3916.1</v>
      </c>
      <c r="M478" s="31">
        <v>3.99505</v>
      </c>
      <c r="N478" s="1"/>
      <c r="O478" s="1"/>
    </row>
    <row r="479" spans="1:15" ht="12.75" customHeight="1">
      <c r="A479" s="33">
        <v>469</v>
      </c>
      <c r="B479" s="31" t="s">
        <v>502</v>
      </c>
      <c r="C479" s="36">
        <v>48.53</v>
      </c>
      <c r="D479" s="36">
        <v>48.616666666666674</v>
      </c>
      <c r="E479" s="36">
        <v>48.243333333333347</v>
      </c>
      <c r="F479" s="36">
        <v>47.956666666666671</v>
      </c>
      <c r="G479" s="36">
        <v>47.583333333333343</v>
      </c>
      <c r="H479" s="36">
        <v>48.90333333333335</v>
      </c>
      <c r="I479" s="36">
        <v>49.276666666666685</v>
      </c>
      <c r="J479" s="31">
        <v>49.563333333333354</v>
      </c>
      <c r="K479" s="31">
        <v>48.99</v>
      </c>
      <c r="L479" s="31">
        <v>48.33</v>
      </c>
      <c r="M479" s="53">
        <v>25.463699999999999</v>
      </c>
      <c r="N479" s="1"/>
      <c r="O479" s="1"/>
    </row>
    <row r="480" spans="1:15" ht="12.75" customHeight="1">
      <c r="A480" s="33">
        <v>470</v>
      </c>
      <c r="B480" s="31" t="s">
        <v>503</v>
      </c>
      <c r="C480" s="31">
        <v>1026.0999999999999</v>
      </c>
      <c r="D480" s="36">
        <v>1023.0999999999999</v>
      </c>
      <c r="E480" s="36">
        <v>1010.8499999999999</v>
      </c>
      <c r="F480" s="36">
        <v>995.6</v>
      </c>
      <c r="G480" s="36">
        <v>983.35</v>
      </c>
      <c r="H480" s="36">
        <v>1038.3499999999999</v>
      </c>
      <c r="I480" s="36">
        <v>1050.5999999999999</v>
      </c>
      <c r="J480" s="36">
        <v>1065.8499999999997</v>
      </c>
      <c r="K480" s="31">
        <v>1035.3499999999999</v>
      </c>
      <c r="L480" s="31">
        <v>1007.85</v>
      </c>
      <c r="M480" s="31">
        <v>5.9288699999999999</v>
      </c>
      <c r="N480" s="1"/>
      <c r="O480" s="1"/>
    </row>
    <row r="481" spans="1:15" ht="12.75" customHeight="1">
      <c r="A481" s="33">
        <v>471</v>
      </c>
      <c r="B481" s="31" t="s">
        <v>231</v>
      </c>
      <c r="C481" s="36">
        <v>614.85</v>
      </c>
      <c r="D481" s="36">
        <v>613.33333333333337</v>
      </c>
      <c r="E481" s="36">
        <v>610.2166666666667</v>
      </c>
      <c r="F481" s="36">
        <v>605.58333333333337</v>
      </c>
      <c r="G481" s="36">
        <v>602.4666666666667</v>
      </c>
      <c r="H481" s="36">
        <v>617.9666666666667</v>
      </c>
      <c r="I481" s="36">
        <v>621.08333333333326</v>
      </c>
      <c r="J481" s="36">
        <v>625.7166666666667</v>
      </c>
      <c r="K481" s="31">
        <v>616.45000000000005</v>
      </c>
      <c r="L481" s="31">
        <v>608.70000000000005</v>
      </c>
      <c r="M481" s="31">
        <v>17.073910000000001</v>
      </c>
      <c r="N481" s="1"/>
      <c r="O481" s="1"/>
    </row>
    <row r="482" spans="1:15" ht="12.75" customHeight="1">
      <c r="A482" s="33">
        <v>472</v>
      </c>
      <c r="B482" s="31" t="s">
        <v>504</v>
      </c>
      <c r="C482" s="31">
        <v>1271.1500000000001</v>
      </c>
      <c r="D482" s="36">
        <v>1275.2333333333333</v>
      </c>
      <c r="E482" s="36">
        <v>1253.5666666666666</v>
      </c>
      <c r="F482" s="36">
        <v>1235.9833333333333</v>
      </c>
      <c r="G482" s="36">
        <v>1214.3166666666666</v>
      </c>
      <c r="H482" s="36">
        <v>1292.8166666666666</v>
      </c>
      <c r="I482" s="36">
        <v>1314.4833333333331</v>
      </c>
      <c r="J482" s="36">
        <v>1332.0666666666666</v>
      </c>
      <c r="K482" s="31">
        <v>1296.9000000000001</v>
      </c>
      <c r="L482" s="31">
        <v>1257.6500000000001</v>
      </c>
      <c r="M482" s="31">
        <v>1.55159</v>
      </c>
      <c r="N482" s="1"/>
      <c r="O482" s="1"/>
    </row>
    <row r="483" spans="1:15" ht="12.75" customHeight="1">
      <c r="A483" s="33">
        <v>473</v>
      </c>
      <c r="B483" s="31" t="s">
        <v>827</v>
      </c>
      <c r="C483" s="36">
        <v>42.17</v>
      </c>
      <c r="D483" s="36">
        <v>42.300000000000004</v>
      </c>
      <c r="E483" s="36">
        <v>41.910000000000011</v>
      </c>
      <c r="F483" s="36">
        <v>41.650000000000006</v>
      </c>
      <c r="G483" s="36">
        <v>41.260000000000012</v>
      </c>
      <c r="H483" s="36">
        <v>42.560000000000009</v>
      </c>
      <c r="I483" s="36">
        <v>42.95000000000001</v>
      </c>
      <c r="J483" s="36">
        <v>43.210000000000008</v>
      </c>
      <c r="K483" s="31">
        <v>42.69</v>
      </c>
      <c r="L483" s="31">
        <v>42.04</v>
      </c>
      <c r="M483" s="31">
        <v>63.05236</v>
      </c>
      <c r="N483" s="1"/>
      <c r="O483" s="1"/>
    </row>
    <row r="484" spans="1:15" ht="12.75" customHeight="1">
      <c r="A484" s="33">
        <v>474</v>
      </c>
      <c r="B484" s="53" t="s">
        <v>230</v>
      </c>
      <c r="C484" s="31">
        <v>11710.25</v>
      </c>
      <c r="D484" s="36">
        <v>11629.166666666666</v>
      </c>
      <c r="E484" s="36">
        <v>11523.333333333332</v>
      </c>
      <c r="F484" s="36">
        <v>11336.416666666666</v>
      </c>
      <c r="G484" s="36">
        <v>11230.583333333332</v>
      </c>
      <c r="H484" s="36">
        <v>11816.083333333332</v>
      </c>
      <c r="I484" s="36">
        <v>11921.916666666664</v>
      </c>
      <c r="J484" s="36">
        <v>12108.833333333332</v>
      </c>
      <c r="K484" s="31">
        <v>11735</v>
      </c>
      <c r="L484" s="31">
        <v>11442.25</v>
      </c>
      <c r="M484" s="31">
        <v>4.5593399999999997</v>
      </c>
      <c r="N484" s="1"/>
      <c r="O484" s="1"/>
    </row>
    <row r="485" spans="1:15" ht="12.75" customHeight="1">
      <c r="A485" s="33">
        <v>475</v>
      </c>
      <c r="B485" s="53" t="s">
        <v>296</v>
      </c>
      <c r="C485" s="36">
        <v>118.21</v>
      </c>
      <c r="D485" s="36">
        <v>119.13666666666667</v>
      </c>
      <c r="E485" s="36">
        <v>116.87333333333333</v>
      </c>
      <c r="F485" s="36">
        <v>115.53666666666666</v>
      </c>
      <c r="G485" s="36">
        <v>113.27333333333333</v>
      </c>
      <c r="H485" s="36">
        <v>120.47333333333334</v>
      </c>
      <c r="I485" s="36">
        <v>122.73666666666669</v>
      </c>
      <c r="J485" s="36">
        <v>124.07333333333335</v>
      </c>
      <c r="K485" s="31">
        <v>121.4</v>
      </c>
      <c r="L485" s="31">
        <v>117.8</v>
      </c>
      <c r="M485" s="31">
        <v>75.104550000000003</v>
      </c>
      <c r="N485" s="1"/>
      <c r="O485" s="1"/>
    </row>
    <row r="486" spans="1:15" ht="12.75" customHeight="1">
      <c r="A486" s="33">
        <v>476</v>
      </c>
      <c r="B486" s="53" t="s">
        <v>229</v>
      </c>
      <c r="C486" s="31">
        <v>2083.1</v>
      </c>
      <c r="D486" s="36">
        <v>2080.6833333333334</v>
      </c>
      <c r="E486" s="36">
        <v>2066.4666666666667</v>
      </c>
      <c r="F486" s="36">
        <v>2049.8333333333335</v>
      </c>
      <c r="G486" s="36">
        <v>2035.6166666666668</v>
      </c>
      <c r="H486" s="36">
        <v>2097.3166666666666</v>
      </c>
      <c r="I486" s="36">
        <v>2111.5333333333338</v>
      </c>
      <c r="J486" s="36">
        <v>2128.1666666666665</v>
      </c>
      <c r="K486" s="31">
        <v>2094.9</v>
      </c>
      <c r="L486" s="31">
        <v>2064.0500000000002</v>
      </c>
      <c r="M486" s="31">
        <v>1.0242599999999999</v>
      </c>
      <c r="N486" s="1"/>
      <c r="O486" s="1"/>
    </row>
    <row r="487" spans="1:15" ht="12.75" customHeight="1">
      <c r="A487" s="33">
        <v>477</v>
      </c>
      <c r="B487" s="53" t="s">
        <v>874</v>
      </c>
      <c r="C487" s="36">
        <v>1529.2</v>
      </c>
      <c r="D487" s="36">
        <v>1528.6166666666668</v>
      </c>
      <c r="E487" s="36">
        <v>1520.2833333333335</v>
      </c>
      <c r="F487" s="36">
        <v>1511.3666666666668</v>
      </c>
      <c r="G487" s="36">
        <v>1503.0333333333335</v>
      </c>
      <c r="H487" s="36">
        <v>1537.5333333333335</v>
      </c>
      <c r="I487" s="36">
        <v>1545.8666666666666</v>
      </c>
      <c r="J487" s="36">
        <v>1554.7833333333335</v>
      </c>
      <c r="K487" s="31">
        <v>1536.95</v>
      </c>
      <c r="L487" s="31">
        <v>1519.7</v>
      </c>
      <c r="M487" s="31">
        <v>4.7527699999999999</v>
      </c>
      <c r="N487" s="1"/>
      <c r="O487" s="1"/>
    </row>
    <row r="488" spans="1:15" ht="12.75" customHeight="1">
      <c r="A488" s="33">
        <v>478</v>
      </c>
      <c r="B488" s="53" t="s">
        <v>828</v>
      </c>
      <c r="C488" s="36">
        <v>358.25</v>
      </c>
      <c r="D488" s="36">
        <v>357.40000000000003</v>
      </c>
      <c r="E488" s="36">
        <v>353.15000000000009</v>
      </c>
      <c r="F488" s="36">
        <v>348.05000000000007</v>
      </c>
      <c r="G488" s="36">
        <v>343.80000000000013</v>
      </c>
      <c r="H488" s="36">
        <v>362.50000000000006</v>
      </c>
      <c r="I488" s="36">
        <v>366.74999999999994</v>
      </c>
      <c r="J488" s="36">
        <v>371.85</v>
      </c>
      <c r="K488" s="31">
        <v>361.65</v>
      </c>
      <c r="L488" s="31">
        <v>352.3</v>
      </c>
      <c r="M488" s="31">
        <v>4.9397500000000001</v>
      </c>
      <c r="N488" s="1"/>
      <c r="O488" s="1"/>
    </row>
    <row r="489" spans="1:15" ht="12.75" customHeight="1">
      <c r="A489" s="33">
        <v>479</v>
      </c>
      <c r="B489" s="53" t="s">
        <v>505</v>
      </c>
      <c r="C489" s="36">
        <v>461.8</v>
      </c>
      <c r="D489" s="36">
        <v>464.45</v>
      </c>
      <c r="E489" s="36">
        <v>457.4</v>
      </c>
      <c r="F489" s="36">
        <v>453</v>
      </c>
      <c r="G489" s="36">
        <v>445.95</v>
      </c>
      <c r="H489" s="36">
        <v>468.84999999999997</v>
      </c>
      <c r="I489" s="36">
        <v>475.90000000000003</v>
      </c>
      <c r="J489" s="36">
        <v>480.29999999999995</v>
      </c>
      <c r="K489" s="31">
        <v>471.5</v>
      </c>
      <c r="L489" s="31">
        <v>460.05</v>
      </c>
      <c r="M489" s="31">
        <v>2.6533000000000002</v>
      </c>
      <c r="N489" s="1"/>
      <c r="O489" s="1"/>
    </row>
    <row r="490" spans="1:15" ht="12.75" customHeight="1">
      <c r="A490" s="33">
        <v>480</v>
      </c>
      <c r="B490" s="53" t="s">
        <v>506</v>
      </c>
      <c r="C490" s="36">
        <v>489.8</v>
      </c>
      <c r="D490" s="36">
        <v>491.08333333333331</v>
      </c>
      <c r="E490" s="36">
        <v>485.06666666666661</v>
      </c>
      <c r="F490" s="36">
        <v>480.33333333333331</v>
      </c>
      <c r="G490" s="36">
        <v>474.31666666666661</v>
      </c>
      <c r="H490" s="36">
        <v>495.81666666666661</v>
      </c>
      <c r="I490" s="36">
        <v>501.83333333333337</v>
      </c>
      <c r="J490" s="36">
        <v>506.56666666666661</v>
      </c>
      <c r="K490" s="31">
        <v>497.1</v>
      </c>
      <c r="L490" s="31">
        <v>486.35</v>
      </c>
      <c r="M490" s="31">
        <v>7.0377099999999997</v>
      </c>
      <c r="N490" s="1"/>
      <c r="O490" s="1"/>
    </row>
    <row r="491" spans="1:15" ht="12.75" customHeight="1">
      <c r="A491" s="33">
        <v>481</v>
      </c>
      <c r="B491" s="53" t="s">
        <v>507</v>
      </c>
      <c r="C491" s="36">
        <v>309</v>
      </c>
      <c r="D491" s="36">
        <v>308.43333333333334</v>
      </c>
      <c r="E491" s="36">
        <v>305.91666666666669</v>
      </c>
      <c r="F491" s="36">
        <v>302.83333333333337</v>
      </c>
      <c r="G491" s="36">
        <v>300.31666666666672</v>
      </c>
      <c r="H491" s="36">
        <v>311.51666666666665</v>
      </c>
      <c r="I491" s="36">
        <v>314.0333333333333</v>
      </c>
      <c r="J491" s="36">
        <v>317.11666666666662</v>
      </c>
      <c r="K491" s="31">
        <v>310.95</v>
      </c>
      <c r="L491" s="31">
        <v>305.35000000000002</v>
      </c>
      <c r="M491" s="31">
        <v>3.2790499999999998</v>
      </c>
      <c r="N491" s="1"/>
      <c r="O491" s="1"/>
    </row>
    <row r="492" spans="1:15" ht="12.75" customHeight="1">
      <c r="A492" s="33">
        <v>482</v>
      </c>
      <c r="B492" s="53" t="s">
        <v>508</v>
      </c>
      <c r="C492" s="36">
        <v>499.5</v>
      </c>
      <c r="D492" s="36">
        <v>497.9666666666667</v>
      </c>
      <c r="E492" s="36">
        <v>492.93333333333339</v>
      </c>
      <c r="F492" s="36">
        <v>486.36666666666667</v>
      </c>
      <c r="G492" s="36">
        <v>481.33333333333337</v>
      </c>
      <c r="H492" s="36">
        <v>504.53333333333342</v>
      </c>
      <c r="I492" s="36">
        <v>509.56666666666672</v>
      </c>
      <c r="J492" s="36">
        <v>516.13333333333344</v>
      </c>
      <c r="K492" s="31">
        <v>503</v>
      </c>
      <c r="L492" s="31">
        <v>491.4</v>
      </c>
      <c r="M492" s="31">
        <v>1.46783</v>
      </c>
      <c r="N492" s="1"/>
      <c r="O492" s="1"/>
    </row>
    <row r="493" spans="1:15" ht="12.75" customHeight="1">
      <c r="A493" s="33">
        <v>483</v>
      </c>
      <c r="B493" s="53" t="s">
        <v>509</v>
      </c>
      <c r="C493" s="36">
        <v>562.75</v>
      </c>
      <c r="D493" s="36">
        <v>561.1</v>
      </c>
      <c r="E493" s="36">
        <v>557.20000000000005</v>
      </c>
      <c r="F493" s="36">
        <v>551.65</v>
      </c>
      <c r="G493" s="36">
        <v>547.75</v>
      </c>
      <c r="H493" s="36">
        <v>566.65000000000009</v>
      </c>
      <c r="I493" s="36">
        <v>570.54999999999995</v>
      </c>
      <c r="J493" s="36">
        <v>576.10000000000014</v>
      </c>
      <c r="K493" s="31">
        <v>565</v>
      </c>
      <c r="L493" s="31">
        <v>555.54999999999995</v>
      </c>
      <c r="M493" s="31">
        <v>1.3907</v>
      </c>
      <c r="N493" s="1"/>
      <c r="O493" s="1"/>
    </row>
    <row r="494" spans="1:15" ht="12.75" customHeight="1">
      <c r="A494" s="33">
        <v>484</v>
      </c>
      <c r="B494" s="53" t="s">
        <v>297</v>
      </c>
      <c r="C494" s="53">
        <v>645.6</v>
      </c>
      <c r="D494" s="36">
        <v>648.61666666666667</v>
      </c>
      <c r="E494" s="36">
        <v>632.23333333333335</v>
      </c>
      <c r="F494" s="36">
        <v>618.86666666666667</v>
      </c>
      <c r="G494" s="36">
        <v>602.48333333333335</v>
      </c>
      <c r="H494" s="36">
        <v>661.98333333333335</v>
      </c>
      <c r="I494" s="36">
        <v>678.36666666666679</v>
      </c>
      <c r="J494" s="36">
        <v>691.73333333333335</v>
      </c>
      <c r="K494" s="31">
        <v>665</v>
      </c>
      <c r="L494" s="31">
        <v>635.25</v>
      </c>
      <c r="M494" s="31">
        <v>72.547150000000002</v>
      </c>
      <c r="N494" s="1"/>
      <c r="O494" s="1"/>
    </row>
    <row r="495" spans="1:15" ht="12.75" customHeight="1">
      <c r="A495" s="33">
        <v>485</v>
      </c>
      <c r="B495" s="53" t="s">
        <v>510</v>
      </c>
      <c r="C495" s="53">
        <v>1261.8499999999999</v>
      </c>
      <c r="D495" s="36">
        <v>1268.45</v>
      </c>
      <c r="E495" s="36">
        <v>1247.9000000000001</v>
      </c>
      <c r="F495" s="36">
        <v>1233.95</v>
      </c>
      <c r="G495" s="36">
        <v>1213.4000000000001</v>
      </c>
      <c r="H495" s="36">
        <v>1282.4000000000001</v>
      </c>
      <c r="I495" s="36">
        <v>1302.9499999999998</v>
      </c>
      <c r="J495" s="36">
        <v>1316.9</v>
      </c>
      <c r="K495" s="31">
        <v>1289</v>
      </c>
      <c r="L495" s="31">
        <v>1254.5</v>
      </c>
      <c r="M495" s="31">
        <v>3.18574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441.7</v>
      </c>
      <c r="D496" s="36">
        <v>438.01666666666665</v>
      </c>
      <c r="E496" s="36">
        <v>432.48333333333329</v>
      </c>
      <c r="F496" s="36">
        <v>423.26666666666665</v>
      </c>
      <c r="G496" s="36">
        <v>417.73333333333329</v>
      </c>
      <c r="H496" s="36">
        <v>447.23333333333329</v>
      </c>
      <c r="I496" s="36">
        <v>452.76666666666659</v>
      </c>
      <c r="J496" s="36">
        <v>461.98333333333329</v>
      </c>
      <c r="K496" s="31">
        <v>443.55</v>
      </c>
      <c r="L496" s="31">
        <v>428.8</v>
      </c>
      <c r="M496" s="31">
        <v>130.25897000000001</v>
      </c>
      <c r="N496" s="1"/>
      <c r="O496" s="1"/>
    </row>
    <row r="497" spans="1:15" ht="12.75" customHeight="1">
      <c r="A497" s="33">
        <v>487</v>
      </c>
      <c r="B497" s="53" t="s">
        <v>511</v>
      </c>
      <c r="C497" s="53">
        <v>937.85</v>
      </c>
      <c r="D497" s="36">
        <v>939.94999999999993</v>
      </c>
      <c r="E497" s="36">
        <v>906.89999999999986</v>
      </c>
      <c r="F497" s="36">
        <v>875.94999999999993</v>
      </c>
      <c r="G497" s="36">
        <v>842.89999999999986</v>
      </c>
      <c r="H497" s="36">
        <v>970.89999999999986</v>
      </c>
      <c r="I497" s="36">
        <v>1003.9499999999998</v>
      </c>
      <c r="J497" s="36">
        <v>1034.8999999999999</v>
      </c>
      <c r="K497" s="31">
        <v>973</v>
      </c>
      <c r="L497" s="31">
        <v>909</v>
      </c>
      <c r="M497" s="31">
        <v>7.4630799999999997</v>
      </c>
      <c r="N497" s="1"/>
      <c r="O497" s="1"/>
    </row>
    <row r="498" spans="1:15" ht="12.75" customHeight="1">
      <c r="A498" s="33">
        <v>488</v>
      </c>
      <c r="B498" s="53" t="s">
        <v>137</v>
      </c>
      <c r="C498" s="36">
        <v>13.52</v>
      </c>
      <c r="D498" s="36">
        <v>13.333333333333334</v>
      </c>
      <c r="E498" s="36">
        <v>13.016666666666667</v>
      </c>
      <c r="F498" s="36">
        <v>12.513333333333334</v>
      </c>
      <c r="G498" s="36">
        <v>12.196666666666667</v>
      </c>
      <c r="H498" s="36">
        <v>13.836666666666668</v>
      </c>
      <c r="I498" s="36">
        <v>14.153333333333334</v>
      </c>
      <c r="J498" s="31">
        <v>14.656666666666668</v>
      </c>
      <c r="K498" s="31">
        <v>13.65</v>
      </c>
      <c r="L498" s="31">
        <v>12.83</v>
      </c>
      <c r="M498" s="53">
        <v>4083.1440899999998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1852.95</v>
      </c>
      <c r="D499" s="36">
        <v>1848.5166666666667</v>
      </c>
      <c r="E499" s="36">
        <v>1840.1833333333334</v>
      </c>
      <c r="F499" s="36">
        <v>1827.4166666666667</v>
      </c>
      <c r="G499" s="36">
        <v>1819.0833333333335</v>
      </c>
      <c r="H499" s="36">
        <v>1861.2833333333333</v>
      </c>
      <c r="I499" s="36">
        <v>1869.6166666666668</v>
      </c>
      <c r="J499" s="31">
        <v>1882.3833333333332</v>
      </c>
      <c r="K499" s="31">
        <v>1856.85</v>
      </c>
      <c r="L499" s="31">
        <v>1835.75</v>
      </c>
      <c r="M499" s="53">
        <v>8.2912300000000005</v>
      </c>
      <c r="N499" s="1"/>
      <c r="O499" s="1"/>
    </row>
    <row r="500" spans="1:15" ht="12.75" customHeight="1">
      <c r="A500" s="33">
        <v>490</v>
      </c>
      <c r="B500" s="53" t="s">
        <v>512</v>
      </c>
      <c r="C500" s="53">
        <v>686.8</v>
      </c>
      <c r="D500" s="36">
        <v>686.30000000000007</v>
      </c>
      <c r="E500" s="36">
        <v>681.60000000000014</v>
      </c>
      <c r="F500" s="36">
        <v>676.40000000000009</v>
      </c>
      <c r="G500" s="36">
        <v>671.70000000000016</v>
      </c>
      <c r="H500" s="36">
        <v>691.50000000000011</v>
      </c>
      <c r="I500" s="36">
        <v>696.20000000000016</v>
      </c>
      <c r="J500" s="36">
        <v>701.40000000000009</v>
      </c>
      <c r="K500" s="31">
        <v>691</v>
      </c>
      <c r="L500" s="31">
        <v>681.1</v>
      </c>
      <c r="M500" s="31">
        <v>3.6350899999999999</v>
      </c>
      <c r="N500" s="1"/>
      <c r="O500" s="1"/>
    </row>
    <row r="501" spans="1:15" ht="12.75" customHeight="1">
      <c r="A501" s="33">
        <v>491</v>
      </c>
      <c r="B501" s="53" t="s">
        <v>829</v>
      </c>
      <c r="C501" s="53">
        <v>180.79</v>
      </c>
      <c r="D501" s="36">
        <v>180.74666666666667</v>
      </c>
      <c r="E501" s="36">
        <v>178.79333333333335</v>
      </c>
      <c r="F501" s="36">
        <v>176.79666666666668</v>
      </c>
      <c r="G501" s="36">
        <v>174.84333333333336</v>
      </c>
      <c r="H501" s="36">
        <v>182.74333333333334</v>
      </c>
      <c r="I501" s="36">
        <v>184.69666666666666</v>
      </c>
      <c r="J501" s="36">
        <v>186.69333333333333</v>
      </c>
      <c r="K501" s="31">
        <v>182.7</v>
      </c>
      <c r="L501" s="31">
        <v>178.75</v>
      </c>
      <c r="M501" s="31">
        <v>25.327729999999999</v>
      </c>
      <c r="N501" s="1"/>
      <c r="O501" s="1"/>
    </row>
    <row r="502" spans="1:15" ht="12.75" customHeight="1">
      <c r="A502" s="33">
        <v>492</v>
      </c>
      <c r="B502" s="53" t="s">
        <v>513</v>
      </c>
      <c r="C502" s="36">
        <v>800.65</v>
      </c>
      <c r="D502" s="36">
        <v>799.30000000000007</v>
      </c>
      <c r="E502" s="36">
        <v>792.60000000000014</v>
      </c>
      <c r="F502" s="36">
        <v>784.55000000000007</v>
      </c>
      <c r="G502" s="36">
        <v>777.85000000000014</v>
      </c>
      <c r="H502" s="36">
        <v>807.35000000000014</v>
      </c>
      <c r="I502" s="36">
        <v>814.05000000000018</v>
      </c>
      <c r="J502" s="31">
        <v>822.10000000000014</v>
      </c>
      <c r="K502" s="31">
        <v>806</v>
      </c>
      <c r="L502" s="31">
        <v>791.25</v>
      </c>
      <c r="M502" s="53">
        <v>0.31967000000000001</v>
      </c>
      <c r="N502" s="1"/>
      <c r="O502" s="1"/>
    </row>
    <row r="503" spans="1:15" ht="12.75" customHeight="1">
      <c r="A503" s="33">
        <v>493</v>
      </c>
      <c r="B503" s="53" t="s">
        <v>298</v>
      </c>
      <c r="C503" s="53">
        <v>2111</v>
      </c>
      <c r="D503" s="36">
        <v>2115.4166666666665</v>
      </c>
      <c r="E503" s="36">
        <v>2090.1333333333332</v>
      </c>
      <c r="F503" s="36">
        <v>2069.2666666666669</v>
      </c>
      <c r="G503" s="36">
        <v>2043.9833333333336</v>
      </c>
      <c r="H503" s="36">
        <v>2136.2833333333328</v>
      </c>
      <c r="I503" s="36">
        <v>2161.5666666666666</v>
      </c>
      <c r="J503" s="36">
        <v>2182.4333333333325</v>
      </c>
      <c r="K503" s="31">
        <v>2140.6999999999998</v>
      </c>
      <c r="L503" s="31">
        <v>2094.5500000000002</v>
      </c>
      <c r="M503" s="31">
        <v>0.45112000000000002</v>
      </c>
      <c r="N503" s="1"/>
      <c r="O503" s="1"/>
    </row>
    <row r="504" spans="1:15" ht="12.75" customHeight="1">
      <c r="A504" s="33">
        <v>494</v>
      </c>
      <c r="B504" s="192" t="s">
        <v>234</v>
      </c>
      <c r="C504" s="192">
        <v>530.04999999999995</v>
      </c>
      <c r="D504" s="193">
        <v>526.6</v>
      </c>
      <c r="E504" s="193">
        <v>521.20000000000005</v>
      </c>
      <c r="F504" s="193">
        <v>512.35</v>
      </c>
      <c r="G504" s="193">
        <v>506.95000000000005</v>
      </c>
      <c r="H504" s="193">
        <v>535.45000000000005</v>
      </c>
      <c r="I504" s="193">
        <v>540.84999999999991</v>
      </c>
      <c r="J504" s="193">
        <v>549.70000000000005</v>
      </c>
      <c r="K504" s="194">
        <v>532</v>
      </c>
      <c r="L504" s="194">
        <v>517.75</v>
      </c>
      <c r="M504" s="194">
        <v>78.897369999999995</v>
      </c>
      <c r="N504" s="1"/>
      <c r="O504" s="1"/>
    </row>
    <row r="505" spans="1:15" ht="12.75" customHeight="1">
      <c r="A505" s="33">
        <v>495</v>
      </c>
      <c r="B505" s="264" t="s">
        <v>299</v>
      </c>
      <c r="C505" s="264">
        <v>23.43</v>
      </c>
      <c r="D505" s="265">
        <v>23.61</v>
      </c>
      <c r="E505" s="265">
        <v>23.2</v>
      </c>
      <c r="F505" s="265">
        <v>22.97</v>
      </c>
      <c r="G505" s="265">
        <v>22.56</v>
      </c>
      <c r="H505" s="265">
        <v>23.84</v>
      </c>
      <c r="I505" s="265">
        <v>24.249999999999996</v>
      </c>
      <c r="J505" s="265">
        <v>24.48</v>
      </c>
      <c r="K505" s="266">
        <v>24.02</v>
      </c>
      <c r="L505" s="266">
        <v>23.38</v>
      </c>
      <c r="M505" s="266">
        <v>956.19835999999998</v>
      </c>
      <c r="N505" s="1"/>
      <c r="O505" s="1"/>
    </row>
    <row r="506" spans="1:15" ht="12.75" customHeight="1">
      <c r="A506" s="33">
        <v>496</v>
      </c>
      <c r="B506" s="207" t="s">
        <v>514</v>
      </c>
      <c r="C506" s="207">
        <v>16961.05</v>
      </c>
      <c r="D506" s="208">
        <v>16812.183333333334</v>
      </c>
      <c r="E506" s="208">
        <v>16604.366666666669</v>
      </c>
      <c r="F506" s="208">
        <v>16247.683333333334</v>
      </c>
      <c r="G506" s="208">
        <v>16039.866666666669</v>
      </c>
      <c r="H506" s="208">
        <v>17168.866666666669</v>
      </c>
      <c r="I506" s="208">
        <v>17376.683333333334</v>
      </c>
      <c r="J506" s="208">
        <v>17733.366666666669</v>
      </c>
      <c r="K506" s="206">
        <v>17020</v>
      </c>
      <c r="L506" s="206">
        <v>16455.5</v>
      </c>
      <c r="M506" s="206">
        <v>0.105</v>
      </c>
      <c r="N506" s="191"/>
      <c r="O506" s="191"/>
    </row>
    <row r="507" spans="1:15" ht="12.75" customHeight="1">
      <c r="A507" s="33">
        <v>497</v>
      </c>
      <c r="B507" s="267" t="s">
        <v>235</v>
      </c>
      <c r="C507" s="267">
        <v>134.72999999999999</v>
      </c>
      <c r="D507" s="267">
        <v>135.10999999999999</v>
      </c>
      <c r="E507" s="267">
        <v>133.64999999999998</v>
      </c>
      <c r="F507" s="267">
        <v>132.57</v>
      </c>
      <c r="G507" s="267">
        <v>131.10999999999999</v>
      </c>
      <c r="H507" s="267">
        <v>136.18999999999997</v>
      </c>
      <c r="I507" s="267">
        <v>137.64999999999995</v>
      </c>
      <c r="J507" s="267">
        <v>138.72999999999996</v>
      </c>
      <c r="K507" s="267">
        <v>136.57</v>
      </c>
      <c r="L507" s="267">
        <v>134.03</v>
      </c>
      <c r="M507" s="267">
        <v>98.611350000000002</v>
      </c>
      <c r="N507" s="191"/>
      <c r="O507" s="191"/>
    </row>
    <row r="508" spans="1:15" ht="12.75" customHeight="1">
      <c r="A508" s="33">
        <v>498</v>
      </c>
      <c r="B508" s="269" t="s">
        <v>515</v>
      </c>
      <c r="C508" s="269">
        <v>770.4</v>
      </c>
      <c r="D508" s="269">
        <v>769.4</v>
      </c>
      <c r="E508" s="269">
        <v>760</v>
      </c>
      <c r="F508" s="269">
        <v>749.6</v>
      </c>
      <c r="G508" s="269">
        <v>740.2</v>
      </c>
      <c r="H508" s="269">
        <v>779.8</v>
      </c>
      <c r="I508" s="269">
        <v>789.19999999999982</v>
      </c>
      <c r="J508" s="269">
        <v>799.59999999999991</v>
      </c>
      <c r="K508" s="269">
        <v>778.8</v>
      </c>
      <c r="L508" s="269">
        <v>759</v>
      </c>
      <c r="M508" s="269">
        <v>3.8781599999999998</v>
      </c>
      <c r="N508" s="191"/>
      <c r="O508" s="191"/>
    </row>
    <row r="509" spans="1:15" ht="12.75" customHeight="1">
      <c r="A509" s="33">
        <v>499</v>
      </c>
      <c r="B509" s="267" t="s">
        <v>300</v>
      </c>
      <c r="C509" s="267">
        <v>283.89999999999998</v>
      </c>
      <c r="D509" s="267">
        <v>281.40000000000003</v>
      </c>
      <c r="E509" s="267">
        <v>276.80000000000007</v>
      </c>
      <c r="F509" s="267">
        <v>269.70000000000005</v>
      </c>
      <c r="G509" s="267">
        <v>265.10000000000008</v>
      </c>
      <c r="H509" s="267">
        <v>288.50000000000006</v>
      </c>
      <c r="I509" s="267">
        <v>293.10000000000008</v>
      </c>
      <c r="J509" s="267">
        <v>300.20000000000005</v>
      </c>
      <c r="K509" s="267">
        <v>286</v>
      </c>
      <c r="L509" s="267">
        <v>274.3</v>
      </c>
      <c r="M509" s="267">
        <v>1016.91858</v>
      </c>
      <c r="N509" s="191"/>
      <c r="O509" s="191"/>
    </row>
    <row r="510" spans="1:15" ht="12.75" customHeight="1">
      <c r="A510" s="33">
        <v>500</v>
      </c>
      <c r="B510" s="270" t="s">
        <v>236</v>
      </c>
      <c r="C510" s="270">
        <v>1120.0999999999999</v>
      </c>
      <c r="D510" s="270">
        <v>1123.5833333333333</v>
      </c>
      <c r="E510" s="270">
        <v>1112.0666666666666</v>
      </c>
      <c r="F510" s="270">
        <v>1104.0333333333333</v>
      </c>
      <c r="G510" s="270">
        <v>1092.5166666666667</v>
      </c>
      <c r="H510" s="270">
        <v>1131.6166666666666</v>
      </c>
      <c r="I510" s="270">
        <v>1143.1333333333334</v>
      </c>
      <c r="J510" s="270">
        <v>1151.1666666666665</v>
      </c>
      <c r="K510" s="270">
        <v>1135.0999999999999</v>
      </c>
      <c r="L510" s="270">
        <v>1115.55</v>
      </c>
      <c r="M510" s="270">
        <v>13.495290000000001</v>
      </c>
      <c r="N510" s="191"/>
      <c r="O510" s="191"/>
    </row>
    <row r="511" spans="1:15" ht="12.75" customHeight="1">
      <c r="B511" t="s">
        <v>871</v>
      </c>
      <c r="C511">
        <v>2795.2</v>
      </c>
      <c r="D511">
        <v>2803.1166666666663</v>
      </c>
      <c r="E511">
        <v>2747.5333333333328</v>
      </c>
      <c r="F511">
        <v>2699.8666666666663</v>
      </c>
      <c r="G511">
        <v>2644.2833333333328</v>
      </c>
      <c r="H511">
        <v>2850.7833333333328</v>
      </c>
      <c r="I511">
        <v>2906.3666666666659</v>
      </c>
      <c r="J511">
        <v>2954.0333333333328</v>
      </c>
      <c r="K511">
        <v>2858.7</v>
      </c>
      <c r="L511">
        <v>2755.45</v>
      </c>
      <c r="M511">
        <v>0.58126</v>
      </c>
      <c r="N511" s="191"/>
      <c r="O511" s="191"/>
    </row>
    <row r="512" spans="1:15" ht="12.75" customHeight="1">
      <c r="N512" s="1"/>
      <c r="O512" s="1"/>
    </row>
    <row r="513" spans="1:15" ht="12.75" customHeight="1">
      <c r="N513" s="191"/>
      <c r="O513" s="191"/>
    </row>
    <row r="514" spans="1:15" ht="12.75" customHeight="1">
      <c r="N514" s="191"/>
      <c r="O514" s="19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0" t="s">
        <v>516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237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3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79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280" customWidth="1"/>
    <col min="7" max="7" width="9.5546875" style="218" customWidth="1"/>
    <col min="8" max="8" width="10.33203125" style="218" customWidth="1"/>
    <col min="9" max="9" width="9.33203125" style="258" customWidth="1"/>
    <col min="10" max="10" width="14.33203125" style="258" customWidth="1"/>
    <col min="11" max="28" width="9.33203125" style="258" customWidth="1"/>
    <col min="29" max="16384" width="14.441406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81"/>
      <c r="B5" s="382"/>
      <c r="C5" s="381"/>
      <c r="D5" s="38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517</v>
      </c>
      <c r="B7" s="383" t="s">
        <v>518</v>
      </c>
      <c r="C7" s="383"/>
      <c r="D7" s="7">
        <f>Main!B10</f>
        <v>45548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519</v>
      </c>
      <c r="B9" s="82" t="s">
        <v>520</v>
      </c>
      <c r="C9" s="82" t="s">
        <v>521</v>
      </c>
      <c r="D9" s="82" t="s">
        <v>522</v>
      </c>
      <c r="E9" s="82" t="s">
        <v>523</v>
      </c>
      <c r="F9" s="82" t="s">
        <v>524</v>
      </c>
      <c r="G9" s="82" t="s">
        <v>525</v>
      </c>
      <c r="H9" s="82" t="s">
        <v>526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45547</v>
      </c>
      <c r="B10" s="32">
        <v>538351</v>
      </c>
      <c r="C10" s="31" t="s">
        <v>1017</v>
      </c>
      <c r="D10" s="31" t="s">
        <v>1073</v>
      </c>
      <c r="E10" s="31" t="s">
        <v>528</v>
      </c>
      <c r="F10" s="84">
        <v>73226</v>
      </c>
      <c r="G10" s="32">
        <v>13.65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45547</v>
      </c>
      <c r="B11" s="32">
        <v>538351</v>
      </c>
      <c r="C11" s="31" t="s">
        <v>1017</v>
      </c>
      <c r="D11" s="31" t="s">
        <v>1074</v>
      </c>
      <c r="E11" s="31" t="s">
        <v>527</v>
      </c>
      <c r="F11" s="84">
        <v>171710</v>
      </c>
      <c r="G11" s="32">
        <v>13.65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45547</v>
      </c>
      <c r="B12" s="32">
        <v>539115</v>
      </c>
      <c r="C12" s="31" t="s">
        <v>1018</v>
      </c>
      <c r="D12" s="31" t="s">
        <v>1075</v>
      </c>
      <c r="E12" s="31" t="s">
        <v>527</v>
      </c>
      <c r="F12" s="84">
        <v>10000</v>
      </c>
      <c r="G12" s="32">
        <v>128.06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45547</v>
      </c>
      <c r="B13" s="32">
        <v>539662</v>
      </c>
      <c r="C13" s="31" t="s">
        <v>1076</v>
      </c>
      <c r="D13" s="31" t="s">
        <v>1077</v>
      </c>
      <c r="E13" s="31" t="s">
        <v>528</v>
      </c>
      <c r="F13" s="84">
        <v>67898</v>
      </c>
      <c r="G13" s="32">
        <v>21.83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45547</v>
      </c>
      <c r="B14" s="32">
        <v>539662</v>
      </c>
      <c r="C14" s="31" t="s">
        <v>1076</v>
      </c>
      <c r="D14" s="31" t="s">
        <v>1078</v>
      </c>
      <c r="E14" s="31" t="s">
        <v>527</v>
      </c>
      <c r="F14" s="84">
        <v>105613</v>
      </c>
      <c r="G14" s="32">
        <v>21.9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45547</v>
      </c>
      <c r="B15" s="32">
        <v>512018</v>
      </c>
      <c r="C15" s="31" t="s">
        <v>1020</v>
      </c>
      <c r="D15" s="31" t="s">
        <v>1079</v>
      </c>
      <c r="E15" s="31" t="s">
        <v>528</v>
      </c>
      <c r="F15" s="84">
        <v>775794</v>
      </c>
      <c r="G15" s="32">
        <v>12.2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45547</v>
      </c>
      <c r="B16" s="32">
        <v>543606</v>
      </c>
      <c r="C16" s="31" t="s">
        <v>1080</v>
      </c>
      <c r="D16" s="31" t="s">
        <v>1081</v>
      </c>
      <c r="E16" s="31" t="s">
        <v>527</v>
      </c>
      <c r="F16" s="84">
        <v>38000</v>
      </c>
      <c r="G16" s="32">
        <v>110.17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45547</v>
      </c>
      <c r="B17" s="32">
        <v>543606</v>
      </c>
      <c r="C17" s="31" t="s">
        <v>1080</v>
      </c>
      <c r="D17" s="31" t="s">
        <v>1081</v>
      </c>
      <c r="E17" s="31" t="s">
        <v>528</v>
      </c>
      <c r="F17" s="84">
        <v>38000</v>
      </c>
      <c r="G17" s="32">
        <v>112.24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45547</v>
      </c>
      <c r="B18" s="32">
        <v>543516</v>
      </c>
      <c r="C18" s="31" t="s">
        <v>986</v>
      </c>
      <c r="D18" s="31" t="s">
        <v>1082</v>
      </c>
      <c r="E18" s="31" t="s">
        <v>528</v>
      </c>
      <c r="F18" s="84">
        <v>25200</v>
      </c>
      <c r="G18" s="32">
        <v>23.73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45547</v>
      </c>
      <c r="B19" s="32">
        <v>543516</v>
      </c>
      <c r="C19" s="31" t="s">
        <v>986</v>
      </c>
      <c r="D19" s="31" t="s">
        <v>1083</v>
      </c>
      <c r="E19" s="31" t="s">
        <v>527</v>
      </c>
      <c r="F19" s="84">
        <v>56000</v>
      </c>
      <c r="G19" s="32">
        <v>23.54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45547</v>
      </c>
      <c r="B20" s="32">
        <v>543516</v>
      </c>
      <c r="C20" s="31" t="s">
        <v>986</v>
      </c>
      <c r="D20" s="31" t="s">
        <v>987</v>
      </c>
      <c r="E20" s="31" t="s">
        <v>527</v>
      </c>
      <c r="F20" s="84">
        <v>86800</v>
      </c>
      <c r="G20" s="32">
        <v>23.73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45547</v>
      </c>
      <c r="B21" s="32">
        <v>543516</v>
      </c>
      <c r="C21" s="31" t="s">
        <v>986</v>
      </c>
      <c r="D21" s="31" t="s">
        <v>987</v>
      </c>
      <c r="E21" s="31" t="s">
        <v>528</v>
      </c>
      <c r="F21" s="84">
        <v>19600</v>
      </c>
      <c r="G21" s="32">
        <v>23.77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45547</v>
      </c>
      <c r="B22" s="32">
        <v>543516</v>
      </c>
      <c r="C22" s="31" t="s">
        <v>986</v>
      </c>
      <c r="D22" s="31" t="s">
        <v>1084</v>
      </c>
      <c r="E22" s="31" t="s">
        <v>527</v>
      </c>
      <c r="F22" s="84">
        <v>22400</v>
      </c>
      <c r="G22" s="32">
        <v>23.66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45547</v>
      </c>
      <c r="B23" s="32">
        <v>543516</v>
      </c>
      <c r="C23" s="31" t="s">
        <v>986</v>
      </c>
      <c r="D23" s="31" t="s">
        <v>1084</v>
      </c>
      <c r="E23" s="31" t="s">
        <v>528</v>
      </c>
      <c r="F23" s="84">
        <v>22400</v>
      </c>
      <c r="G23" s="32">
        <v>23.58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45547</v>
      </c>
      <c r="B24" s="32">
        <v>543516</v>
      </c>
      <c r="C24" s="31" t="s">
        <v>986</v>
      </c>
      <c r="D24" s="31" t="s">
        <v>1085</v>
      </c>
      <c r="E24" s="31" t="s">
        <v>528</v>
      </c>
      <c r="F24" s="84">
        <v>22400</v>
      </c>
      <c r="G24" s="32">
        <v>23.88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45547</v>
      </c>
      <c r="B25" s="32">
        <v>539405</v>
      </c>
      <c r="C25" s="31" t="s">
        <v>1086</v>
      </c>
      <c r="D25" s="31" t="s">
        <v>1087</v>
      </c>
      <c r="E25" s="31" t="s">
        <v>527</v>
      </c>
      <c r="F25" s="84">
        <v>20000</v>
      </c>
      <c r="G25" s="32">
        <v>12.9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45547</v>
      </c>
      <c r="B26" s="32">
        <v>531364</v>
      </c>
      <c r="C26" s="31" t="s">
        <v>1088</v>
      </c>
      <c r="D26" s="31" t="s">
        <v>1089</v>
      </c>
      <c r="E26" s="31" t="s">
        <v>528</v>
      </c>
      <c r="F26" s="84">
        <v>85000</v>
      </c>
      <c r="G26" s="32">
        <v>93.15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45547</v>
      </c>
      <c r="B27" s="32">
        <v>521137</v>
      </c>
      <c r="C27" s="31" t="s">
        <v>1090</v>
      </c>
      <c r="D27" s="31" t="s">
        <v>872</v>
      </c>
      <c r="E27" s="31" t="s">
        <v>527</v>
      </c>
      <c r="F27" s="84">
        <v>50000</v>
      </c>
      <c r="G27" s="32">
        <v>7.54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45547</v>
      </c>
      <c r="B28" s="32">
        <v>521137</v>
      </c>
      <c r="C28" s="31" t="s">
        <v>1090</v>
      </c>
      <c r="D28" s="31" t="s">
        <v>1091</v>
      </c>
      <c r="E28" s="31" t="s">
        <v>528</v>
      </c>
      <c r="F28" s="84">
        <v>100000</v>
      </c>
      <c r="G28" s="32">
        <v>7.54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45547</v>
      </c>
      <c r="B29" s="32">
        <v>512443</v>
      </c>
      <c r="C29" s="31" t="s">
        <v>967</v>
      </c>
      <c r="D29" s="31" t="s">
        <v>940</v>
      </c>
      <c r="E29" s="31" t="s">
        <v>527</v>
      </c>
      <c r="F29" s="84">
        <v>96928</v>
      </c>
      <c r="G29" s="32">
        <v>11.69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45547</v>
      </c>
      <c r="B30" s="32">
        <v>512443</v>
      </c>
      <c r="C30" s="31" t="s">
        <v>967</v>
      </c>
      <c r="D30" s="31" t="s">
        <v>940</v>
      </c>
      <c r="E30" s="31" t="s">
        <v>528</v>
      </c>
      <c r="F30" s="84">
        <v>111756</v>
      </c>
      <c r="G30" s="32">
        <v>12.81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45547</v>
      </c>
      <c r="B31" s="32">
        <v>512443</v>
      </c>
      <c r="C31" s="31" t="s">
        <v>967</v>
      </c>
      <c r="D31" s="31" t="s">
        <v>1092</v>
      </c>
      <c r="E31" s="31" t="s">
        <v>528</v>
      </c>
      <c r="F31" s="84">
        <v>65035</v>
      </c>
      <c r="G31" s="32">
        <v>11.72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45547</v>
      </c>
      <c r="B32" s="32">
        <v>512443</v>
      </c>
      <c r="C32" s="31" t="s">
        <v>967</v>
      </c>
      <c r="D32" s="31" t="s">
        <v>1093</v>
      </c>
      <c r="E32" s="31" t="s">
        <v>527</v>
      </c>
      <c r="F32" s="84">
        <v>80000</v>
      </c>
      <c r="G32" s="32">
        <v>13.25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45547</v>
      </c>
      <c r="B33" s="32">
        <v>538788</v>
      </c>
      <c r="C33" s="31" t="s">
        <v>1094</v>
      </c>
      <c r="D33" s="31" t="s">
        <v>1078</v>
      </c>
      <c r="E33" s="31" t="s">
        <v>527</v>
      </c>
      <c r="F33" s="84">
        <v>70893</v>
      </c>
      <c r="G33" s="32">
        <v>12.51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45547</v>
      </c>
      <c r="B34" s="32">
        <v>531913</v>
      </c>
      <c r="C34" s="31" t="s">
        <v>934</v>
      </c>
      <c r="D34" s="31" t="s">
        <v>968</v>
      </c>
      <c r="E34" s="31" t="s">
        <v>527</v>
      </c>
      <c r="F34" s="84">
        <v>1399</v>
      </c>
      <c r="G34" s="32">
        <v>8.77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45547</v>
      </c>
      <c r="B35" s="32">
        <v>531913</v>
      </c>
      <c r="C35" s="31" t="s">
        <v>934</v>
      </c>
      <c r="D35" s="31" t="s">
        <v>940</v>
      </c>
      <c r="E35" s="31" t="s">
        <v>528</v>
      </c>
      <c r="F35" s="84">
        <v>61335</v>
      </c>
      <c r="G35" s="32">
        <v>8.84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45547</v>
      </c>
      <c r="B36" s="32">
        <v>531913</v>
      </c>
      <c r="C36" s="31" t="s">
        <v>934</v>
      </c>
      <c r="D36" s="31" t="s">
        <v>940</v>
      </c>
      <c r="E36" s="31" t="s">
        <v>527</v>
      </c>
      <c r="F36" s="84">
        <v>49159</v>
      </c>
      <c r="G36" s="32">
        <v>8.67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45547</v>
      </c>
      <c r="B37" s="32">
        <v>531913</v>
      </c>
      <c r="C37" s="31" t="s">
        <v>934</v>
      </c>
      <c r="D37" s="31" t="s">
        <v>944</v>
      </c>
      <c r="E37" s="31" t="s">
        <v>527</v>
      </c>
      <c r="F37" s="84">
        <v>45696</v>
      </c>
      <c r="G37" s="32">
        <v>8.74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45547</v>
      </c>
      <c r="B38" s="32">
        <v>531913</v>
      </c>
      <c r="C38" s="31" t="s">
        <v>934</v>
      </c>
      <c r="D38" s="31" t="s">
        <v>944</v>
      </c>
      <c r="E38" s="31" t="s">
        <v>528</v>
      </c>
      <c r="F38" s="84">
        <v>46841</v>
      </c>
      <c r="G38" s="32">
        <v>8.75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45547</v>
      </c>
      <c r="B39" s="32">
        <v>531913</v>
      </c>
      <c r="C39" s="31" t="s">
        <v>934</v>
      </c>
      <c r="D39" s="31" t="s">
        <v>968</v>
      </c>
      <c r="E39" s="31" t="s">
        <v>528</v>
      </c>
      <c r="F39" s="84">
        <v>181399</v>
      </c>
      <c r="G39" s="32">
        <v>8.83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45547</v>
      </c>
      <c r="B40" s="32">
        <v>531913</v>
      </c>
      <c r="C40" s="31" t="s">
        <v>934</v>
      </c>
      <c r="D40" s="31" t="s">
        <v>1095</v>
      </c>
      <c r="E40" s="31" t="s">
        <v>528</v>
      </c>
      <c r="F40" s="84">
        <v>91734</v>
      </c>
      <c r="G40" s="32">
        <v>8.73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45547</v>
      </c>
      <c r="B41" s="32">
        <v>531913</v>
      </c>
      <c r="C41" s="31" t="s">
        <v>934</v>
      </c>
      <c r="D41" s="31" t="s">
        <v>1096</v>
      </c>
      <c r="E41" s="31" t="s">
        <v>527</v>
      </c>
      <c r="F41" s="84">
        <v>29000</v>
      </c>
      <c r="G41" s="32">
        <v>8.75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45547</v>
      </c>
      <c r="B42" s="32">
        <v>531913</v>
      </c>
      <c r="C42" s="31" t="s">
        <v>934</v>
      </c>
      <c r="D42" s="31" t="s">
        <v>1097</v>
      </c>
      <c r="E42" s="31" t="s">
        <v>527</v>
      </c>
      <c r="F42" s="84">
        <v>25000</v>
      </c>
      <c r="G42" s="32">
        <v>8.99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45547</v>
      </c>
      <c r="B43" s="32">
        <v>531913</v>
      </c>
      <c r="C43" s="31" t="s">
        <v>934</v>
      </c>
      <c r="D43" s="31" t="s">
        <v>1095</v>
      </c>
      <c r="E43" s="31" t="s">
        <v>527</v>
      </c>
      <c r="F43" s="84">
        <v>8</v>
      </c>
      <c r="G43" s="32">
        <v>8.69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45547</v>
      </c>
      <c r="B44" s="32">
        <v>539206</v>
      </c>
      <c r="C44" s="31" t="s">
        <v>1098</v>
      </c>
      <c r="D44" s="31" t="s">
        <v>1099</v>
      </c>
      <c r="E44" s="31" t="s">
        <v>528</v>
      </c>
      <c r="F44" s="84">
        <v>15341</v>
      </c>
      <c r="G44" s="32">
        <v>73.28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45547</v>
      </c>
      <c r="B45" s="32">
        <v>505336</v>
      </c>
      <c r="C45" s="31" t="s">
        <v>988</v>
      </c>
      <c r="D45" s="31" t="s">
        <v>1023</v>
      </c>
      <c r="E45" s="31" t="s">
        <v>528</v>
      </c>
      <c r="F45" s="84">
        <v>126137</v>
      </c>
      <c r="G45" s="32">
        <v>61.38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45547</v>
      </c>
      <c r="B46" s="32">
        <v>539224</v>
      </c>
      <c r="C46" s="31" t="s">
        <v>1100</v>
      </c>
      <c r="D46" s="31" t="s">
        <v>1022</v>
      </c>
      <c r="E46" s="31" t="s">
        <v>528</v>
      </c>
      <c r="F46" s="84">
        <v>26353</v>
      </c>
      <c r="G46" s="32">
        <v>96.1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45547</v>
      </c>
      <c r="B47" s="32">
        <v>539175</v>
      </c>
      <c r="C47" s="31" t="s">
        <v>1101</v>
      </c>
      <c r="D47" s="31" t="s">
        <v>1074</v>
      </c>
      <c r="E47" s="31" t="s">
        <v>528</v>
      </c>
      <c r="F47" s="84">
        <v>104019</v>
      </c>
      <c r="G47" s="32">
        <v>8.33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45547</v>
      </c>
      <c r="B48" s="32">
        <v>539175</v>
      </c>
      <c r="C48" s="31" t="s">
        <v>1101</v>
      </c>
      <c r="D48" s="31" t="s">
        <v>1102</v>
      </c>
      <c r="E48" s="31" t="s">
        <v>527</v>
      </c>
      <c r="F48" s="84">
        <v>36014</v>
      </c>
      <c r="G48" s="32">
        <v>8.33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45547</v>
      </c>
      <c r="B49" s="32">
        <v>539175</v>
      </c>
      <c r="C49" s="31" t="s">
        <v>1101</v>
      </c>
      <c r="D49" s="31" t="s">
        <v>872</v>
      </c>
      <c r="E49" s="31" t="s">
        <v>527</v>
      </c>
      <c r="F49" s="84">
        <v>50000</v>
      </c>
      <c r="G49" s="32">
        <v>8.33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45547</v>
      </c>
      <c r="B50" s="32">
        <v>541983</v>
      </c>
      <c r="C50" s="31" t="s">
        <v>969</v>
      </c>
      <c r="D50" s="31" t="s">
        <v>944</v>
      </c>
      <c r="E50" s="31" t="s">
        <v>528</v>
      </c>
      <c r="F50" s="84">
        <v>53000</v>
      </c>
      <c r="G50" s="32">
        <v>18.72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45547</v>
      </c>
      <c r="B51" s="32">
        <v>541983</v>
      </c>
      <c r="C51" s="31" t="s">
        <v>969</v>
      </c>
      <c r="D51" s="31" t="s">
        <v>944</v>
      </c>
      <c r="E51" s="31" t="s">
        <v>527</v>
      </c>
      <c r="F51" s="84">
        <v>57000</v>
      </c>
      <c r="G51" s="32">
        <v>18.72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45547</v>
      </c>
      <c r="B52" s="32">
        <v>538794</v>
      </c>
      <c r="C52" s="31" t="s">
        <v>1103</v>
      </c>
      <c r="D52" s="31" t="s">
        <v>1104</v>
      </c>
      <c r="E52" s="31" t="s">
        <v>527</v>
      </c>
      <c r="F52" s="84">
        <v>176000</v>
      </c>
      <c r="G52" s="32">
        <v>28.91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45547</v>
      </c>
      <c r="B53" s="32">
        <v>538794</v>
      </c>
      <c r="C53" s="31" t="s">
        <v>1103</v>
      </c>
      <c r="D53" s="31" t="s">
        <v>1105</v>
      </c>
      <c r="E53" s="31" t="s">
        <v>528</v>
      </c>
      <c r="F53" s="84">
        <v>200000</v>
      </c>
      <c r="G53" s="32">
        <v>28.91</v>
      </c>
      <c r="H53" s="32" t="s">
        <v>324</v>
      </c>
    </row>
    <row r="54" spans="1:28" customFormat="1" ht="15" customHeight="1">
      <c r="A54" s="83">
        <v>45547</v>
      </c>
      <c r="B54" s="32">
        <v>540515</v>
      </c>
      <c r="C54" s="31" t="s">
        <v>1106</v>
      </c>
      <c r="D54" s="31" t="s">
        <v>1107</v>
      </c>
      <c r="E54" s="31" t="s">
        <v>527</v>
      </c>
      <c r="F54" s="84">
        <v>32233</v>
      </c>
      <c r="G54" s="32">
        <v>7.68</v>
      </c>
      <c r="H54" s="32" t="s">
        <v>324</v>
      </c>
    </row>
    <row r="55" spans="1:28" customFormat="1" ht="15" customHeight="1">
      <c r="A55" s="83">
        <v>45547</v>
      </c>
      <c r="B55" s="32">
        <v>523373</v>
      </c>
      <c r="C55" s="31" t="s">
        <v>1027</v>
      </c>
      <c r="D55" s="31" t="s">
        <v>1108</v>
      </c>
      <c r="E55" s="31" t="s">
        <v>527</v>
      </c>
      <c r="F55" s="84">
        <v>19222</v>
      </c>
      <c r="G55" s="32">
        <v>128.55000000000001</v>
      </c>
      <c r="H55" s="32" t="s">
        <v>324</v>
      </c>
    </row>
    <row r="56" spans="1:28" customFormat="1" ht="15" customHeight="1">
      <c r="A56" s="83">
        <v>45547</v>
      </c>
      <c r="B56" s="32">
        <v>523373</v>
      </c>
      <c r="C56" s="31" t="s">
        <v>1027</v>
      </c>
      <c r="D56" s="31" t="s">
        <v>872</v>
      </c>
      <c r="E56" s="31" t="s">
        <v>528</v>
      </c>
      <c r="F56" s="84">
        <v>20929</v>
      </c>
      <c r="G56" s="32">
        <v>128.82</v>
      </c>
      <c r="H56" s="32" t="s">
        <v>324</v>
      </c>
    </row>
    <row r="57" spans="1:28" customFormat="1" ht="15" customHeight="1">
      <c r="A57" s="83">
        <v>45547</v>
      </c>
      <c r="B57" s="32">
        <v>530167</v>
      </c>
      <c r="C57" s="31" t="s">
        <v>1109</v>
      </c>
      <c r="D57" s="31" t="s">
        <v>1110</v>
      </c>
      <c r="E57" s="31" t="s">
        <v>528</v>
      </c>
      <c r="F57" s="84">
        <v>16036</v>
      </c>
      <c r="G57" s="32">
        <v>59.82</v>
      </c>
      <c r="H57" s="32" t="s">
        <v>324</v>
      </c>
    </row>
    <row r="58" spans="1:28" customFormat="1" ht="15" customHeight="1">
      <c r="A58" s="83">
        <v>45547</v>
      </c>
      <c r="B58" s="32">
        <v>517431</v>
      </c>
      <c r="C58" s="31" t="s">
        <v>1028</v>
      </c>
      <c r="D58" s="31" t="s">
        <v>1029</v>
      </c>
      <c r="E58" s="31" t="s">
        <v>528</v>
      </c>
      <c r="F58" s="84">
        <v>30000</v>
      </c>
      <c r="G58" s="32">
        <v>30.27</v>
      </c>
      <c r="H58" s="32" t="s">
        <v>324</v>
      </c>
    </row>
    <row r="59" spans="1:28" customFormat="1" ht="15" customHeight="1">
      <c r="A59" s="83">
        <v>45547</v>
      </c>
      <c r="B59" s="32">
        <v>523242</v>
      </c>
      <c r="C59" s="31" t="s">
        <v>1030</v>
      </c>
      <c r="D59" s="31" t="s">
        <v>872</v>
      </c>
      <c r="E59" s="31" t="s">
        <v>528</v>
      </c>
      <c r="F59" s="84">
        <v>73200</v>
      </c>
      <c r="G59" s="32">
        <v>15.98</v>
      </c>
      <c r="H59" s="32" t="s">
        <v>324</v>
      </c>
    </row>
    <row r="60" spans="1:28" customFormat="1" ht="15" customHeight="1">
      <c r="A60" s="83">
        <v>45547</v>
      </c>
      <c r="B60" s="32">
        <v>526415</v>
      </c>
      <c r="C60" s="31" t="s">
        <v>1111</v>
      </c>
      <c r="D60" s="31" t="s">
        <v>1112</v>
      </c>
      <c r="E60" s="31" t="s">
        <v>527</v>
      </c>
      <c r="F60" s="84">
        <v>2000000</v>
      </c>
      <c r="G60" s="32">
        <v>13.5</v>
      </c>
      <c r="H60" s="32" t="s">
        <v>324</v>
      </c>
    </row>
    <row r="61" spans="1:28" customFormat="1" ht="15" customHeight="1">
      <c r="A61" s="83">
        <v>45547</v>
      </c>
      <c r="B61" s="32">
        <v>526415</v>
      </c>
      <c r="C61" s="31" t="s">
        <v>1111</v>
      </c>
      <c r="D61" s="31" t="s">
        <v>1113</v>
      </c>
      <c r="E61" s="31" t="s">
        <v>528</v>
      </c>
      <c r="F61" s="84">
        <v>2400000</v>
      </c>
      <c r="G61" s="32">
        <v>13.52</v>
      </c>
      <c r="H61" s="32" t="s">
        <v>324</v>
      </c>
    </row>
    <row r="62" spans="1:28" customFormat="1" ht="15" customHeight="1">
      <c r="A62" s="83">
        <v>45547</v>
      </c>
      <c r="B62" s="32">
        <v>511644</v>
      </c>
      <c r="C62" s="31" t="s">
        <v>1114</v>
      </c>
      <c r="D62" s="31" t="s">
        <v>1115</v>
      </c>
      <c r="E62" s="31" t="s">
        <v>527</v>
      </c>
      <c r="F62" s="84">
        <v>3776</v>
      </c>
      <c r="G62" s="32">
        <v>299.54000000000002</v>
      </c>
      <c r="H62" s="32" t="s">
        <v>324</v>
      </c>
    </row>
    <row r="63" spans="1:28" customFormat="1" ht="15" customHeight="1">
      <c r="A63" s="83">
        <v>45547</v>
      </c>
      <c r="B63" s="32">
        <v>540198</v>
      </c>
      <c r="C63" s="31" t="s">
        <v>1116</v>
      </c>
      <c r="D63" s="31" t="s">
        <v>1117</v>
      </c>
      <c r="E63" s="31" t="s">
        <v>528</v>
      </c>
      <c r="F63" s="84">
        <v>46827</v>
      </c>
      <c r="G63" s="32">
        <v>46.18</v>
      </c>
      <c r="H63" s="32" t="s">
        <v>324</v>
      </c>
    </row>
    <row r="64" spans="1:28" customFormat="1" ht="15" customHeight="1">
      <c r="A64" s="83">
        <v>45547</v>
      </c>
      <c r="B64" s="32">
        <v>540198</v>
      </c>
      <c r="C64" s="31" t="s">
        <v>1116</v>
      </c>
      <c r="D64" s="31" t="s">
        <v>1118</v>
      </c>
      <c r="E64" s="31" t="s">
        <v>527</v>
      </c>
      <c r="F64" s="84">
        <v>112389</v>
      </c>
      <c r="G64" s="32">
        <v>46.92</v>
      </c>
      <c r="H64" s="32" t="s">
        <v>324</v>
      </c>
    </row>
    <row r="65" spans="1:8" customFormat="1" ht="15" customHeight="1">
      <c r="A65" s="83">
        <v>45547</v>
      </c>
      <c r="B65" s="32">
        <v>544141</v>
      </c>
      <c r="C65" s="31" t="s">
        <v>1119</v>
      </c>
      <c r="D65" s="31" t="s">
        <v>1120</v>
      </c>
      <c r="E65" s="31" t="s">
        <v>528</v>
      </c>
      <c r="F65" s="84">
        <v>164800</v>
      </c>
      <c r="G65" s="32">
        <v>193.22</v>
      </c>
      <c r="H65" s="32" t="s">
        <v>324</v>
      </c>
    </row>
    <row r="66" spans="1:8" customFormat="1" ht="15" customHeight="1">
      <c r="A66" s="83">
        <v>45547</v>
      </c>
      <c r="B66" s="32">
        <v>544141</v>
      </c>
      <c r="C66" s="31" t="s">
        <v>1119</v>
      </c>
      <c r="D66" s="31" t="s">
        <v>1120</v>
      </c>
      <c r="E66" s="31" t="s">
        <v>527</v>
      </c>
      <c r="F66" s="84">
        <v>1600</v>
      </c>
      <c r="G66" s="32">
        <v>220.2</v>
      </c>
      <c r="H66" s="32" t="s">
        <v>324</v>
      </c>
    </row>
    <row r="67" spans="1:8" customFormat="1" ht="15" customHeight="1">
      <c r="A67" s="83">
        <v>45547</v>
      </c>
      <c r="B67" s="32">
        <v>544141</v>
      </c>
      <c r="C67" s="31" t="s">
        <v>1119</v>
      </c>
      <c r="D67" s="31" t="s">
        <v>1121</v>
      </c>
      <c r="E67" s="31" t="s">
        <v>527</v>
      </c>
      <c r="F67" s="84">
        <v>400000</v>
      </c>
      <c r="G67" s="32">
        <v>188.71</v>
      </c>
      <c r="H67" s="32" t="s">
        <v>324</v>
      </c>
    </row>
    <row r="68" spans="1:8" customFormat="1" ht="15" customHeight="1">
      <c r="A68" s="83">
        <v>45547</v>
      </c>
      <c r="B68" s="32">
        <v>544141</v>
      </c>
      <c r="C68" s="31" t="s">
        <v>1119</v>
      </c>
      <c r="D68" s="31" t="s">
        <v>1122</v>
      </c>
      <c r="E68" s="31" t="s">
        <v>528</v>
      </c>
      <c r="F68" s="84">
        <v>200000</v>
      </c>
      <c r="G68" s="32">
        <v>183</v>
      </c>
      <c r="H68" s="32" t="s">
        <v>324</v>
      </c>
    </row>
    <row r="69" spans="1:8" customFormat="1" ht="15" customHeight="1">
      <c r="A69" s="83">
        <v>45547</v>
      </c>
      <c r="B69" s="32">
        <v>530095</v>
      </c>
      <c r="C69" s="31" t="s">
        <v>970</v>
      </c>
      <c r="D69" s="31" t="s">
        <v>872</v>
      </c>
      <c r="E69" s="31" t="s">
        <v>528</v>
      </c>
      <c r="F69" s="84">
        <v>51152</v>
      </c>
      <c r="G69" s="32">
        <v>44.05</v>
      </c>
      <c r="H69" s="32" t="s">
        <v>324</v>
      </c>
    </row>
    <row r="70" spans="1:8" customFormat="1" ht="15" customHeight="1">
      <c r="A70" s="83">
        <v>45547</v>
      </c>
      <c r="B70" s="32">
        <v>530095</v>
      </c>
      <c r="C70" s="31" t="s">
        <v>970</v>
      </c>
      <c r="D70" s="31" t="s">
        <v>1031</v>
      </c>
      <c r="E70" s="31" t="s">
        <v>527</v>
      </c>
      <c r="F70" s="84">
        <v>45000</v>
      </c>
      <c r="G70" s="32">
        <v>44.45</v>
      </c>
      <c r="H70" s="32" t="s">
        <v>324</v>
      </c>
    </row>
    <row r="71" spans="1:8" customFormat="1" ht="15" customHeight="1">
      <c r="A71" s="83">
        <v>45547</v>
      </c>
      <c r="B71" s="32">
        <v>530095</v>
      </c>
      <c r="C71" s="31" t="s">
        <v>970</v>
      </c>
      <c r="D71" s="31" t="s">
        <v>1031</v>
      </c>
      <c r="E71" s="31" t="s">
        <v>528</v>
      </c>
      <c r="F71" s="84">
        <v>10000</v>
      </c>
      <c r="G71" s="32">
        <v>48.67</v>
      </c>
      <c r="H71" s="32" t="s">
        <v>324</v>
      </c>
    </row>
    <row r="72" spans="1:8" customFormat="1" ht="15" customHeight="1">
      <c r="A72" s="83">
        <v>45547</v>
      </c>
      <c r="B72" s="32">
        <v>530095</v>
      </c>
      <c r="C72" s="31" t="s">
        <v>970</v>
      </c>
      <c r="D72" s="31" t="s">
        <v>1123</v>
      </c>
      <c r="E72" s="31" t="s">
        <v>528</v>
      </c>
      <c r="F72" s="84">
        <v>37500</v>
      </c>
      <c r="G72" s="32">
        <v>44.05</v>
      </c>
      <c r="H72" s="32" t="s">
        <v>324</v>
      </c>
    </row>
    <row r="73" spans="1:8" customFormat="1" ht="15" customHeight="1">
      <c r="A73" s="83">
        <v>45547</v>
      </c>
      <c r="B73" s="32">
        <v>530095</v>
      </c>
      <c r="C73" s="31" t="s">
        <v>970</v>
      </c>
      <c r="D73" s="31" t="s">
        <v>966</v>
      </c>
      <c r="E73" s="31" t="s">
        <v>528</v>
      </c>
      <c r="F73" s="84">
        <v>30139</v>
      </c>
      <c r="G73" s="32">
        <v>44.05</v>
      </c>
      <c r="H73" s="32" t="s">
        <v>324</v>
      </c>
    </row>
    <row r="74" spans="1:8" customFormat="1" ht="15" customHeight="1">
      <c r="A74" s="83">
        <v>45547</v>
      </c>
      <c r="B74" s="32">
        <v>530095</v>
      </c>
      <c r="C74" s="31" t="s">
        <v>970</v>
      </c>
      <c r="D74" s="31" t="s">
        <v>1021</v>
      </c>
      <c r="E74" s="31" t="s">
        <v>527</v>
      </c>
      <c r="F74" s="84">
        <v>91597</v>
      </c>
      <c r="G74" s="32">
        <v>44.88</v>
      </c>
      <c r="H74" s="32" t="s">
        <v>324</v>
      </c>
    </row>
    <row r="75" spans="1:8" customFormat="1" ht="15" customHeight="1">
      <c r="A75" s="83">
        <v>45547</v>
      </c>
      <c r="B75" s="32">
        <v>530095</v>
      </c>
      <c r="C75" s="31" t="s">
        <v>970</v>
      </c>
      <c r="D75" s="31" t="s">
        <v>929</v>
      </c>
      <c r="E75" s="31" t="s">
        <v>527</v>
      </c>
      <c r="F75" s="84">
        <v>281325</v>
      </c>
      <c r="G75" s="32">
        <v>44.8</v>
      </c>
      <c r="H75" s="32" t="s">
        <v>324</v>
      </c>
    </row>
    <row r="76" spans="1:8" customFormat="1" ht="15" customHeight="1">
      <c r="A76" s="83">
        <v>45547</v>
      </c>
      <c r="B76" s="32">
        <v>530095</v>
      </c>
      <c r="C76" s="31" t="s">
        <v>970</v>
      </c>
      <c r="D76" s="31" t="s">
        <v>1021</v>
      </c>
      <c r="E76" s="31" t="s">
        <v>528</v>
      </c>
      <c r="F76" s="84">
        <v>91597</v>
      </c>
      <c r="G76" s="32">
        <v>44.77</v>
      </c>
      <c r="H76" s="32" t="s">
        <v>324</v>
      </c>
    </row>
    <row r="77" spans="1:8" customFormat="1" ht="15" customHeight="1">
      <c r="A77" s="83">
        <v>45547</v>
      </c>
      <c r="B77" s="32">
        <v>530095</v>
      </c>
      <c r="C77" s="31" t="s">
        <v>970</v>
      </c>
      <c r="D77" s="31" t="s">
        <v>929</v>
      </c>
      <c r="E77" s="31" t="s">
        <v>528</v>
      </c>
      <c r="F77" s="84">
        <v>91327</v>
      </c>
      <c r="G77" s="32">
        <v>44.88</v>
      </c>
      <c r="H77" s="32" t="s">
        <v>324</v>
      </c>
    </row>
    <row r="78" spans="1:8" customFormat="1" ht="15" customHeight="1">
      <c r="A78" s="83">
        <v>45547</v>
      </c>
      <c r="B78" s="32">
        <v>536659</v>
      </c>
      <c r="C78" s="31" t="s">
        <v>1124</v>
      </c>
      <c r="D78" s="31" t="s">
        <v>1019</v>
      </c>
      <c r="E78" s="31" t="s">
        <v>527</v>
      </c>
      <c r="F78" s="84">
        <v>395468</v>
      </c>
      <c r="G78" s="32">
        <v>7.95</v>
      </c>
      <c r="H78" s="32" t="s">
        <v>324</v>
      </c>
    </row>
    <row r="79" spans="1:8" customFormat="1" ht="15" customHeight="1">
      <c r="A79" s="83">
        <v>45547</v>
      </c>
      <c r="B79" s="32">
        <v>536659</v>
      </c>
      <c r="C79" s="31" t="s">
        <v>1124</v>
      </c>
      <c r="D79" s="31" t="s">
        <v>872</v>
      </c>
      <c r="E79" s="31" t="s">
        <v>527</v>
      </c>
      <c r="F79" s="84">
        <v>500000</v>
      </c>
      <c r="G79" s="32">
        <v>7.95</v>
      </c>
      <c r="H79" s="32" t="s">
        <v>324</v>
      </c>
    </row>
    <row r="80" spans="1:8" customFormat="1" ht="15" customHeight="1">
      <c r="A80" s="83">
        <v>45547</v>
      </c>
      <c r="B80" s="32">
        <v>538452</v>
      </c>
      <c r="C80" s="31" t="s">
        <v>1125</v>
      </c>
      <c r="D80" s="31" t="s">
        <v>1126</v>
      </c>
      <c r="E80" s="31" t="s">
        <v>527</v>
      </c>
      <c r="F80" s="84">
        <v>28691</v>
      </c>
      <c r="G80" s="32">
        <v>21.98</v>
      </c>
      <c r="H80" s="32" t="s">
        <v>324</v>
      </c>
    </row>
    <row r="81" spans="1:8" customFormat="1" ht="15" customHeight="1">
      <c r="A81" s="83">
        <v>45547</v>
      </c>
      <c r="B81" s="32">
        <v>538452</v>
      </c>
      <c r="C81" s="31" t="s">
        <v>1125</v>
      </c>
      <c r="D81" s="31" t="s">
        <v>1127</v>
      </c>
      <c r="E81" s="31" t="s">
        <v>527</v>
      </c>
      <c r="F81" s="84">
        <v>40657</v>
      </c>
      <c r="G81" s="32">
        <v>22.57</v>
      </c>
      <c r="H81" s="32" t="s">
        <v>324</v>
      </c>
    </row>
    <row r="82" spans="1:8" customFormat="1" ht="15" customHeight="1">
      <c r="A82" s="83">
        <v>45547</v>
      </c>
      <c r="B82" s="32">
        <v>539495</v>
      </c>
      <c r="C82" s="31" t="s">
        <v>941</v>
      </c>
      <c r="D82" s="31" t="s">
        <v>1032</v>
      </c>
      <c r="E82" s="31" t="s">
        <v>527</v>
      </c>
      <c r="F82" s="84">
        <v>9000</v>
      </c>
      <c r="G82" s="32">
        <v>38.71</v>
      </c>
      <c r="H82" s="32" t="s">
        <v>324</v>
      </c>
    </row>
    <row r="83" spans="1:8" customFormat="1" ht="15" customHeight="1">
      <c r="A83" s="83">
        <v>45547</v>
      </c>
      <c r="B83" s="32">
        <v>541601</v>
      </c>
      <c r="C83" s="31" t="s">
        <v>1128</v>
      </c>
      <c r="D83" s="31" t="s">
        <v>1129</v>
      </c>
      <c r="E83" s="31" t="s">
        <v>528</v>
      </c>
      <c r="F83" s="84">
        <v>3869916</v>
      </c>
      <c r="G83" s="32">
        <v>3.36</v>
      </c>
      <c r="H83" s="32" t="s">
        <v>324</v>
      </c>
    </row>
    <row r="84" spans="1:8" customFormat="1" ht="15" customHeight="1">
      <c r="A84" s="83">
        <v>45547</v>
      </c>
      <c r="B84" s="32">
        <v>541601</v>
      </c>
      <c r="C84" s="31" t="s">
        <v>1128</v>
      </c>
      <c r="D84" s="31" t="s">
        <v>1129</v>
      </c>
      <c r="E84" s="31" t="s">
        <v>527</v>
      </c>
      <c r="F84" s="84">
        <v>3970235</v>
      </c>
      <c r="G84" s="32">
        <v>3.42</v>
      </c>
      <c r="H84" s="32" t="s">
        <v>324</v>
      </c>
    </row>
    <row r="85" spans="1:8" customFormat="1" ht="15" customHeight="1">
      <c r="A85" s="83">
        <v>45547</v>
      </c>
      <c r="B85" s="32">
        <v>544236</v>
      </c>
      <c r="C85" s="31" t="s">
        <v>1130</v>
      </c>
      <c r="D85" s="31" t="s">
        <v>1044</v>
      </c>
      <c r="E85" s="31" t="s">
        <v>527</v>
      </c>
      <c r="F85" s="84">
        <v>58800</v>
      </c>
      <c r="G85" s="32">
        <v>77.92</v>
      </c>
      <c r="H85" s="32" t="s">
        <v>324</v>
      </c>
    </row>
    <row r="86" spans="1:8" customFormat="1" ht="15" customHeight="1">
      <c r="A86" s="83">
        <v>45547</v>
      </c>
      <c r="B86" s="32">
        <v>544236</v>
      </c>
      <c r="C86" s="31" t="s">
        <v>1130</v>
      </c>
      <c r="D86" s="31" t="s">
        <v>1044</v>
      </c>
      <c r="E86" s="31" t="s">
        <v>528</v>
      </c>
      <c r="F86" s="84">
        <v>58800</v>
      </c>
      <c r="G86" s="32">
        <v>78.790000000000006</v>
      </c>
      <c r="H86" s="32" t="s">
        <v>324</v>
      </c>
    </row>
    <row r="87" spans="1:8" customFormat="1" ht="15" customHeight="1">
      <c r="A87" s="83">
        <v>45547</v>
      </c>
      <c r="B87" s="32">
        <v>544236</v>
      </c>
      <c r="C87" s="31" t="s">
        <v>1130</v>
      </c>
      <c r="D87" s="31" t="s">
        <v>1131</v>
      </c>
      <c r="E87" s="31" t="s">
        <v>527</v>
      </c>
      <c r="F87" s="84">
        <v>19200</v>
      </c>
      <c r="G87" s="32">
        <v>77.069999999999993</v>
      </c>
      <c r="H87" s="32" t="s">
        <v>324</v>
      </c>
    </row>
    <row r="88" spans="1:8" customFormat="1" ht="15" customHeight="1">
      <c r="A88" s="83">
        <v>45547</v>
      </c>
      <c r="B88" s="32">
        <v>512047</v>
      </c>
      <c r="C88" s="31" t="s">
        <v>1132</v>
      </c>
      <c r="D88" s="31" t="s">
        <v>1133</v>
      </c>
      <c r="E88" s="31" t="s">
        <v>528</v>
      </c>
      <c r="F88" s="84">
        <v>630000</v>
      </c>
      <c r="G88" s="32">
        <v>43.56</v>
      </c>
      <c r="H88" s="32" t="s">
        <v>324</v>
      </c>
    </row>
    <row r="89" spans="1:8" customFormat="1" ht="15" customHeight="1">
      <c r="A89" s="83">
        <v>45547</v>
      </c>
      <c r="B89" s="32">
        <v>543366</v>
      </c>
      <c r="C89" s="31" t="s">
        <v>1134</v>
      </c>
      <c r="D89" s="31" t="s">
        <v>1135</v>
      </c>
      <c r="E89" s="31" t="s">
        <v>528</v>
      </c>
      <c r="F89" s="84">
        <v>4800</v>
      </c>
      <c r="G89" s="32">
        <v>36.450000000000003</v>
      </c>
      <c r="H89" s="32" t="s">
        <v>324</v>
      </c>
    </row>
    <row r="90" spans="1:8" customFormat="1" ht="15" customHeight="1">
      <c r="A90" s="83">
        <v>45547</v>
      </c>
      <c r="B90" s="32">
        <v>526544</v>
      </c>
      <c r="C90" s="31" t="s">
        <v>989</v>
      </c>
      <c r="D90" s="31" t="s">
        <v>1136</v>
      </c>
      <c r="E90" s="31" t="s">
        <v>527</v>
      </c>
      <c r="F90" s="84">
        <v>4208790</v>
      </c>
      <c r="G90" s="32">
        <v>8.4700000000000006</v>
      </c>
      <c r="H90" s="32" t="s">
        <v>324</v>
      </c>
    </row>
    <row r="91" spans="1:8" customFormat="1" ht="15" customHeight="1">
      <c r="A91" s="83">
        <v>45547</v>
      </c>
      <c r="B91" s="32">
        <v>538875</v>
      </c>
      <c r="C91" s="31" t="s">
        <v>1137</v>
      </c>
      <c r="D91" s="31" t="s">
        <v>1138</v>
      </c>
      <c r="E91" s="31" t="s">
        <v>528</v>
      </c>
      <c r="F91" s="84">
        <v>129898</v>
      </c>
      <c r="G91" s="32">
        <v>27.74</v>
      </c>
      <c r="H91" s="32" t="s">
        <v>324</v>
      </c>
    </row>
    <row r="92" spans="1:8" customFormat="1" ht="15" customHeight="1">
      <c r="A92" s="83">
        <v>45547</v>
      </c>
      <c r="B92" s="32">
        <v>538875</v>
      </c>
      <c r="C92" s="31" t="s">
        <v>1137</v>
      </c>
      <c r="D92" s="31" t="s">
        <v>1138</v>
      </c>
      <c r="E92" s="31" t="s">
        <v>527</v>
      </c>
      <c r="F92" s="84">
        <v>129898</v>
      </c>
      <c r="G92" s="32">
        <v>27.86</v>
      </c>
      <c r="H92" s="32" t="s">
        <v>324</v>
      </c>
    </row>
    <row r="93" spans="1:8" customFormat="1" ht="15" customHeight="1">
      <c r="A93" s="83">
        <v>45547</v>
      </c>
      <c r="B93" s="32">
        <v>530977</v>
      </c>
      <c r="C93" s="31" t="s">
        <v>1139</v>
      </c>
      <c r="D93" s="31" t="s">
        <v>1140</v>
      </c>
      <c r="E93" s="31" t="s">
        <v>527</v>
      </c>
      <c r="F93" s="84">
        <v>100000</v>
      </c>
      <c r="G93" s="32">
        <v>233</v>
      </c>
      <c r="H93" s="32" t="s">
        <v>324</v>
      </c>
    </row>
    <row r="94" spans="1:8" customFormat="1" ht="15" customHeight="1">
      <c r="A94" s="83">
        <v>45547</v>
      </c>
      <c r="B94" s="32">
        <v>530977</v>
      </c>
      <c r="C94" s="31" t="s">
        <v>1139</v>
      </c>
      <c r="D94" s="31" t="s">
        <v>1141</v>
      </c>
      <c r="E94" s="31" t="s">
        <v>528</v>
      </c>
      <c r="F94" s="84">
        <v>110000</v>
      </c>
      <c r="G94" s="32">
        <v>233.48</v>
      </c>
      <c r="H94" s="32" t="s">
        <v>324</v>
      </c>
    </row>
    <row r="95" spans="1:8" customFormat="1" ht="15" customHeight="1">
      <c r="A95" s="83">
        <v>45547</v>
      </c>
      <c r="B95" s="32">
        <v>531370</v>
      </c>
      <c r="C95" s="31" t="s">
        <v>1142</v>
      </c>
      <c r="D95" s="31" t="s">
        <v>1143</v>
      </c>
      <c r="E95" s="31" t="s">
        <v>528</v>
      </c>
      <c r="F95" s="84">
        <v>51648</v>
      </c>
      <c r="G95" s="32">
        <v>15.1</v>
      </c>
      <c r="H95" s="32" t="s">
        <v>324</v>
      </c>
    </row>
    <row r="96" spans="1:8" customFormat="1" ht="15" customHeight="1">
      <c r="A96" s="83">
        <v>45547</v>
      </c>
      <c r="B96" s="32">
        <v>540914</v>
      </c>
      <c r="C96" s="31" t="s">
        <v>925</v>
      </c>
      <c r="D96" s="31" t="s">
        <v>1144</v>
      </c>
      <c r="E96" s="31" t="s">
        <v>527</v>
      </c>
      <c r="F96" s="84">
        <v>77500</v>
      </c>
      <c r="G96" s="32">
        <v>13.24</v>
      </c>
      <c r="H96" s="32" t="s">
        <v>324</v>
      </c>
    </row>
    <row r="97" spans="1:8" customFormat="1" ht="15" customHeight="1">
      <c r="A97" s="83">
        <v>45547</v>
      </c>
      <c r="B97" s="32">
        <v>540914</v>
      </c>
      <c r="C97" s="31" t="s">
        <v>925</v>
      </c>
      <c r="D97" s="31" t="s">
        <v>990</v>
      </c>
      <c r="E97" s="31" t="s">
        <v>527</v>
      </c>
      <c r="F97" s="84">
        <v>150142</v>
      </c>
      <c r="G97" s="32">
        <v>12.91</v>
      </c>
      <c r="H97" s="32" t="s">
        <v>324</v>
      </c>
    </row>
    <row r="98" spans="1:8" customFormat="1" ht="15" customHeight="1">
      <c r="A98" s="83">
        <v>45547</v>
      </c>
      <c r="B98" s="32">
        <v>540914</v>
      </c>
      <c r="C98" s="31" t="s">
        <v>925</v>
      </c>
      <c r="D98" s="31" t="s">
        <v>1145</v>
      </c>
      <c r="E98" s="31" t="s">
        <v>528</v>
      </c>
      <c r="F98" s="84">
        <v>125000</v>
      </c>
      <c r="G98" s="32">
        <v>12.86</v>
      </c>
      <c r="H98" s="32" t="s">
        <v>324</v>
      </c>
    </row>
    <row r="99" spans="1:8" customFormat="1" ht="15" customHeight="1">
      <c r="A99" s="83">
        <v>45547</v>
      </c>
      <c r="B99" s="32">
        <v>540492</v>
      </c>
      <c r="C99" s="31" t="s">
        <v>1146</v>
      </c>
      <c r="D99" s="31" t="s">
        <v>929</v>
      </c>
      <c r="E99" s="31" t="s">
        <v>528</v>
      </c>
      <c r="F99" s="84">
        <v>345411</v>
      </c>
      <c r="G99" s="32">
        <v>88.72</v>
      </c>
      <c r="H99" s="32" t="s">
        <v>324</v>
      </c>
    </row>
    <row r="100" spans="1:8" customFormat="1" ht="15" customHeight="1">
      <c r="A100" s="83">
        <v>45547</v>
      </c>
      <c r="B100" s="32">
        <v>540492</v>
      </c>
      <c r="C100" s="31" t="s">
        <v>1146</v>
      </c>
      <c r="D100" s="31" t="s">
        <v>929</v>
      </c>
      <c r="E100" s="31" t="s">
        <v>527</v>
      </c>
      <c r="F100" s="84">
        <v>316811</v>
      </c>
      <c r="G100" s="32">
        <v>89.99</v>
      </c>
      <c r="H100" s="32" t="s">
        <v>324</v>
      </c>
    </row>
    <row r="101" spans="1:8" customFormat="1" ht="15" customHeight="1">
      <c r="A101" s="83">
        <v>45547</v>
      </c>
      <c r="B101" s="32">
        <v>543828</v>
      </c>
      <c r="C101" s="31" t="s">
        <v>1033</v>
      </c>
      <c r="D101" s="31" t="s">
        <v>872</v>
      </c>
      <c r="E101" s="31" t="s">
        <v>528</v>
      </c>
      <c r="F101" s="84">
        <v>209600</v>
      </c>
      <c r="G101" s="32">
        <v>274.5</v>
      </c>
      <c r="H101" s="32" t="s">
        <v>324</v>
      </c>
    </row>
    <row r="102" spans="1:8" customFormat="1" ht="15" customHeight="1">
      <c r="A102" s="83">
        <v>45547</v>
      </c>
      <c r="B102" s="32">
        <v>543828</v>
      </c>
      <c r="C102" s="31" t="s">
        <v>1033</v>
      </c>
      <c r="D102" s="31" t="s">
        <v>1048</v>
      </c>
      <c r="E102" s="31" t="s">
        <v>527</v>
      </c>
      <c r="F102" s="84">
        <v>156800</v>
      </c>
      <c r="G102" s="32">
        <v>274.11</v>
      </c>
      <c r="H102" s="32" t="s">
        <v>324</v>
      </c>
    </row>
    <row r="103" spans="1:8" customFormat="1" ht="15" customHeight="1">
      <c r="A103" s="83">
        <v>45547</v>
      </c>
      <c r="B103" s="32">
        <v>539406</v>
      </c>
      <c r="C103" s="31" t="s">
        <v>1147</v>
      </c>
      <c r="D103" s="31" t="s">
        <v>1148</v>
      </c>
      <c r="E103" s="31" t="s">
        <v>528</v>
      </c>
      <c r="F103" s="84">
        <v>12788</v>
      </c>
      <c r="G103" s="32">
        <v>53.5</v>
      </c>
      <c r="H103" s="32" t="s">
        <v>324</v>
      </c>
    </row>
    <row r="104" spans="1:8" customFormat="1" ht="15" customHeight="1">
      <c r="A104" s="83">
        <v>45547</v>
      </c>
      <c r="B104" s="32">
        <v>539406</v>
      </c>
      <c r="C104" s="31" t="s">
        <v>1147</v>
      </c>
      <c r="D104" s="31" t="s">
        <v>1149</v>
      </c>
      <c r="E104" s="31" t="s">
        <v>527</v>
      </c>
      <c r="F104" s="84">
        <v>10500</v>
      </c>
      <c r="G104" s="32">
        <v>53.49</v>
      </c>
      <c r="H104" s="32" t="s">
        <v>324</v>
      </c>
    </row>
    <row r="105" spans="1:8" customFormat="1" ht="15" customHeight="1">
      <c r="A105" s="83">
        <v>45547</v>
      </c>
      <c r="B105" s="32">
        <v>536264</v>
      </c>
      <c r="C105" s="31" t="s">
        <v>1034</v>
      </c>
      <c r="D105" s="31" t="s">
        <v>1118</v>
      </c>
      <c r="E105" s="31" t="s">
        <v>527</v>
      </c>
      <c r="F105" s="84">
        <v>637063</v>
      </c>
      <c r="G105" s="32">
        <v>57.13</v>
      </c>
      <c r="H105" s="32" t="s">
        <v>324</v>
      </c>
    </row>
    <row r="106" spans="1:8" customFormat="1" ht="15" customHeight="1">
      <c r="A106" s="83">
        <v>45547</v>
      </c>
      <c r="B106" s="32">
        <v>536264</v>
      </c>
      <c r="C106" s="31" t="s">
        <v>1034</v>
      </c>
      <c r="D106" s="31" t="s">
        <v>1118</v>
      </c>
      <c r="E106" s="31" t="s">
        <v>528</v>
      </c>
      <c r="F106" s="84">
        <v>637063</v>
      </c>
      <c r="G106" s="32">
        <v>59.9</v>
      </c>
      <c r="H106" s="32" t="s">
        <v>324</v>
      </c>
    </row>
    <row r="107" spans="1:8" customFormat="1" ht="15" customHeight="1">
      <c r="A107" s="83">
        <v>45547</v>
      </c>
      <c r="B107" s="32">
        <v>511523</v>
      </c>
      <c r="C107" s="31" t="s">
        <v>1150</v>
      </c>
      <c r="D107" s="31" t="s">
        <v>1151</v>
      </c>
      <c r="E107" s="31" t="s">
        <v>527</v>
      </c>
      <c r="F107" s="84">
        <v>103278</v>
      </c>
      <c r="G107" s="32">
        <v>23.98</v>
      </c>
      <c r="H107" s="32" t="s">
        <v>324</v>
      </c>
    </row>
    <row r="108" spans="1:8" customFormat="1" ht="15" customHeight="1">
      <c r="A108" s="83">
        <v>45547</v>
      </c>
      <c r="B108" s="32">
        <v>511523</v>
      </c>
      <c r="C108" s="31" t="s">
        <v>1150</v>
      </c>
      <c r="D108" s="31" t="s">
        <v>1151</v>
      </c>
      <c r="E108" s="31" t="s">
        <v>528</v>
      </c>
      <c r="F108" s="84">
        <v>103278</v>
      </c>
      <c r="G108" s="32">
        <v>23.73</v>
      </c>
      <c r="H108" s="32" t="s">
        <v>324</v>
      </c>
    </row>
    <row r="109" spans="1:8" customFormat="1" ht="15" customHeight="1">
      <c r="A109" s="83">
        <v>45547</v>
      </c>
      <c r="B109" s="32">
        <v>511523</v>
      </c>
      <c r="C109" s="31" t="s">
        <v>1150</v>
      </c>
      <c r="D109" s="31" t="s">
        <v>1152</v>
      </c>
      <c r="E109" s="31" t="s">
        <v>528</v>
      </c>
      <c r="F109" s="84">
        <v>158105</v>
      </c>
      <c r="G109" s="32">
        <v>23.97</v>
      </c>
      <c r="H109" s="32" t="s">
        <v>324</v>
      </c>
    </row>
    <row r="110" spans="1:8" customFormat="1" ht="15" customHeight="1">
      <c r="A110" s="83">
        <v>45547</v>
      </c>
      <c r="B110" s="32">
        <v>511523</v>
      </c>
      <c r="C110" s="31" t="s">
        <v>1150</v>
      </c>
      <c r="D110" s="31" t="s">
        <v>1152</v>
      </c>
      <c r="E110" s="31" t="s">
        <v>527</v>
      </c>
      <c r="F110" s="84">
        <v>158105</v>
      </c>
      <c r="G110" s="32">
        <v>23.63</v>
      </c>
      <c r="H110" s="32" t="s">
        <v>324</v>
      </c>
    </row>
    <row r="111" spans="1:8" customFormat="1" ht="15" customHeight="1">
      <c r="A111" s="83">
        <v>45547</v>
      </c>
      <c r="B111" s="32">
        <v>540252</v>
      </c>
      <c r="C111" s="31" t="s">
        <v>1035</v>
      </c>
      <c r="D111" s="31" t="s">
        <v>1153</v>
      </c>
      <c r="E111" s="31" t="s">
        <v>528</v>
      </c>
      <c r="F111" s="84">
        <v>466198</v>
      </c>
      <c r="G111" s="32">
        <v>13.19</v>
      </c>
      <c r="H111" s="32" t="s">
        <v>324</v>
      </c>
    </row>
    <row r="112" spans="1:8" customFormat="1" ht="15" customHeight="1">
      <c r="A112" s="83">
        <v>45547</v>
      </c>
      <c r="B112" s="32">
        <v>540252</v>
      </c>
      <c r="C112" s="31" t="s">
        <v>1035</v>
      </c>
      <c r="D112" s="31" t="s">
        <v>1153</v>
      </c>
      <c r="E112" s="31" t="s">
        <v>527</v>
      </c>
      <c r="F112" s="84">
        <v>466198</v>
      </c>
      <c r="G112" s="32">
        <v>13.17</v>
      </c>
      <c r="H112" s="32" t="s">
        <v>324</v>
      </c>
    </row>
    <row r="113" spans="1:8" customFormat="1" ht="15" customHeight="1">
      <c r="A113" s="83">
        <v>45547</v>
      </c>
      <c r="B113" s="32">
        <v>540252</v>
      </c>
      <c r="C113" s="31" t="s">
        <v>1035</v>
      </c>
      <c r="D113" s="31" t="s">
        <v>1036</v>
      </c>
      <c r="E113" s="31" t="s">
        <v>528</v>
      </c>
      <c r="F113" s="84">
        <v>976620</v>
      </c>
      <c r="G113" s="32">
        <v>13.87</v>
      </c>
      <c r="H113" s="32" t="s">
        <v>324</v>
      </c>
    </row>
    <row r="114" spans="1:8" customFormat="1" ht="15" customHeight="1">
      <c r="A114" s="83">
        <v>45547</v>
      </c>
      <c r="B114" s="32">
        <v>540252</v>
      </c>
      <c r="C114" s="31" t="s">
        <v>1035</v>
      </c>
      <c r="D114" s="31" t="s">
        <v>1154</v>
      </c>
      <c r="E114" s="31" t="s">
        <v>527</v>
      </c>
      <c r="F114" s="84">
        <v>500642</v>
      </c>
      <c r="G114" s="32">
        <v>13.41</v>
      </c>
      <c r="H114" s="32" t="s">
        <v>324</v>
      </c>
    </row>
    <row r="115" spans="1:8" customFormat="1" ht="15" customHeight="1">
      <c r="A115" s="83">
        <v>45547</v>
      </c>
      <c r="B115" s="32">
        <v>540252</v>
      </c>
      <c r="C115" s="31" t="s">
        <v>1035</v>
      </c>
      <c r="D115" s="31" t="s">
        <v>1154</v>
      </c>
      <c r="E115" s="31" t="s">
        <v>528</v>
      </c>
      <c r="F115" s="84">
        <v>535642</v>
      </c>
      <c r="G115" s="32">
        <v>13.37</v>
      </c>
      <c r="H115" s="32" t="s">
        <v>324</v>
      </c>
    </row>
    <row r="116" spans="1:8" customFormat="1" ht="15" customHeight="1">
      <c r="A116" s="83">
        <v>45547</v>
      </c>
      <c r="B116" s="32">
        <v>501370</v>
      </c>
      <c r="C116" s="31" t="s">
        <v>1155</v>
      </c>
      <c r="D116" s="31" t="s">
        <v>1156</v>
      </c>
      <c r="E116" s="31" t="s">
        <v>528</v>
      </c>
      <c r="F116" s="84">
        <v>26419</v>
      </c>
      <c r="G116" s="32">
        <v>192.26</v>
      </c>
      <c r="H116" s="32" t="s">
        <v>324</v>
      </c>
    </row>
    <row r="117" spans="1:8" customFormat="1" ht="15" customHeight="1">
      <c r="A117" s="83">
        <v>45547</v>
      </c>
      <c r="B117" s="32">
        <v>514378</v>
      </c>
      <c r="C117" s="31" t="s">
        <v>991</v>
      </c>
      <c r="D117" s="31" t="s">
        <v>992</v>
      </c>
      <c r="E117" s="31" t="s">
        <v>527</v>
      </c>
      <c r="F117" s="84">
        <v>9759</v>
      </c>
      <c r="G117" s="32">
        <v>43.39</v>
      </c>
      <c r="H117" s="32" t="s">
        <v>324</v>
      </c>
    </row>
    <row r="118" spans="1:8" customFormat="1" ht="15" customHeight="1">
      <c r="A118" s="83">
        <v>45547</v>
      </c>
      <c r="B118" s="32">
        <v>514378</v>
      </c>
      <c r="C118" s="31" t="s">
        <v>991</v>
      </c>
      <c r="D118" s="31" t="s">
        <v>992</v>
      </c>
      <c r="E118" s="31" t="s">
        <v>528</v>
      </c>
      <c r="F118" s="84">
        <v>19066</v>
      </c>
      <c r="G118" s="32">
        <v>43.65</v>
      </c>
      <c r="H118" s="32" t="s">
        <v>324</v>
      </c>
    </row>
    <row r="119" spans="1:8" customFormat="1" ht="15" customHeight="1">
      <c r="A119" s="83">
        <v>45547</v>
      </c>
      <c r="B119" s="32">
        <v>511018</v>
      </c>
      <c r="C119" s="31" t="s">
        <v>1157</v>
      </c>
      <c r="D119" s="31" t="s">
        <v>1121</v>
      </c>
      <c r="E119" s="31" t="s">
        <v>527</v>
      </c>
      <c r="F119" s="84">
        <v>1050000</v>
      </c>
      <c r="G119" s="32">
        <v>35.1</v>
      </c>
      <c r="H119" s="32" t="s">
        <v>324</v>
      </c>
    </row>
    <row r="120" spans="1:8" customFormat="1" ht="15" customHeight="1">
      <c r="A120" s="83">
        <v>45547</v>
      </c>
      <c r="B120" s="32">
        <v>511018</v>
      </c>
      <c r="C120" s="31" t="s">
        <v>1157</v>
      </c>
      <c r="D120" s="31" t="s">
        <v>1158</v>
      </c>
      <c r="E120" s="31" t="s">
        <v>528</v>
      </c>
      <c r="F120" s="84">
        <v>992045</v>
      </c>
      <c r="G120" s="32">
        <v>35.1</v>
      </c>
      <c r="H120" s="32" t="s">
        <v>324</v>
      </c>
    </row>
    <row r="121" spans="1:8" customFormat="1" ht="15" customHeight="1">
      <c r="A121" s="83">
        <v>45547</v>
      </c>
      <c r="B121" s="32" t="s">
        <v>1159</v>
      </c>
      <c r="C121" s="31" t="s">
        <v>1160</v>
      </c>
      <c r="D121" s="31" t="s">
        <v>1161</v>
      </c>
      <c r="E121" s="31" t="s">
        <v>527</v>
      </c>
      <c r="F121" s="84">
        <v>75000</v>
      </c>
      <c r="G121" s="32">
        <v>91.38</v>
      </c>
      <c r="H121" s="32" t="s">
        <v>834</v>
      </c>
    </row>
    <row r="122" spans="1:8" customFormat="1" ht="15" customHeight="1">
      <c r="A122" s="83">
        <v>45547</v>
      </c>
      <c r="B122" s="32" t="s">
        <v>1159</v>
      </c>
      <c r="C122" s="31" t="s">
        <v>1160</v>
      </c>
      <c r="D122" s="31" t="s">
        <v>1025</v>
      </c>
      <c r="E122" s="31" t="s">
        <v>527</v>
      </c>
      <c r="F122" s="84">
        <v>66000</v>
      </c>
      <c r="G122" s="32">
        <v>94.07</v>
      </c>
      <c r="H122" s="32" t="s">
        <v>834</v>
      </c>
    </row>
    <row r="123" spans="1:8" customFormat="1" ht="15" customHeight="1">
      <c r="A123" s="83">
        <v>45547</v>
      </c>
      <c r="B123" s="32" t="s">
        <v>1162</v>
      </c>
      <c r="C123" s="31" t="s">
        <v>1163</v>
      </c>
      <c r="D123" s="31" t="s">
        <v>879</v>
      </c>
      <c r="E123" s="31" t="s">
        <v>527</v>
      </c>
      <c r="F123" s="84">
        <v>809464</v>
      </c>
      <c r="G123" s="32">
        <v>288.62</v>
      </c>
      <c r="H123" s="32" t="s">
        <v>834</v>
      </c>
    </row>
    <row r="124" spans="1:8" customFormat="1" ht="15" customHeight="1">
      <c r="A124" s="83">
        <v>45547</v>
      </c>
      <c r="B124" s="32" t="s">
        <v>1037</v>
      </c>
      <c r="C124" s="31" t="s">
        <v>1038</v>
      </c>
      <c r="D124" s="31" t="s">
        <v>1039</v>
      </c>
      <c r="E124" s="31" t="s">
        <v>527</v>
      </c>
      <c r="F124" s="84">
        <v>25000</v>
      </c>
      <c r="G124" s="32">
        <v>144.85</v>
      </c>
      <c r="H124" s="32" t="s">
        <v>834</v>
      </c>
    </row>
    <row r="125" spans="1:8" customFormat="1" ht="15" customHeight="1">
      <c r="A125" s="83">
        <v>45547</v>
      </c>
      <c r="B125" s="32" t="s">
        <v>1037</v>
      </c>
      <c r="C125" s="31" t="s">
        <v>1038</v>
      </c>
      <c r="D125" s="31" t="s">
        <v>1164</v>
      </c>
      <c r="E125" s="31" t="s">
        <v>527</v>
      </c>
      <c r="F125" s="84">
        <v>28659</v>
      </c>
      <c r="G125" s="32">
        <v>142.57</v>
      </c>
      <c r="H125" s="32" t="s">
        <v>834</v>
      </c>
    </row>
    <row r="126" spans="1:8" customFormat="1" ht="15" customHeight="1">
      <c r="A126" s="83">
        <v>45547</v>
      </c>
      <c r="B126" s="32" t="s">
        <v>1037</v>
      </c>
      <c r="C126" s="31" t="s">
        <v>1038</v>
      </c>
      <c r="D126" s="31" t="s">
        <v>1165</v>
      </c>
      <c r="E126" s="31" t="s">
        <v>527</v>
      </c>
      <c r="F126" s="84">
        <v>15000</v>
      </c>
      <c r="G126" s="32">
        <v>146.56</v>
      </c>
      <c r="H126" s="32" t="s">
        <v>834</v>
      </c>
    </row>
    <row r="127" spans="1:8" customFormat="1" ht="15" customHeight="1">
      <c r="A127" s="83">
        <v>45547</v>
      </c>
      <c r="B127" s="32" t="s">
        <v>1166</v>
      </c>
      <c r="C127" s="31" t="s">
        <v>1167</v>
      </c>
      <c r="D127" s="31" t="s">
        <v>1168</v>
      </c>
      <c r="E127" s="31" t="s">
        <v>527</v>
      </c>
      <c r="F127" s="84">
        <v>56000</v>
      </c>
      <c r="G127" s="32">
        <v>75</v>
      </c>
      <c r="H127" s="32" t="s">
        <v>834</v>
      </c>
    </row>
    <row r="128" spans="1:8" customFormat="1" ht="15" customHeight="1">
      <c r="A128" s="83">
        <v>45547</v>
      </c>
      <c r="B128" s="32" t="s">
        <v>1040</v>
      </c>
      <c r="C128" s="31" t="s">
        <v>1041</v>
      </c>
      <c r="D128" s="31" t="s">
        <v>1047</v>
      </c>
      <c r="E128" s="31" t="s">
        <v>527</v>
      </c>
      <c r="F128" s="84">
        <v>88492</v>
      </c>
      <c r="G128" s="32">
        <v>156.43</v>
      </c>
      <c r="H128" s="32" t="s">
        <v>834</v>
      </c>
    </row>
    <row r="129" spans="1:8" customFormat="1" ht="15" customHeight="1">
      <c r="A129" s="83">
        <v>45547</v>
      </c>
      <c r="B129" s="32" t="s">
        <v>993</v>
      </c>
      <c r="C129" s="31" t="s">
        <v>994</v>
      </c>
      <c r="D129" s="31" t="s">
        <v>872</v>
      </c>
      <c r="E129" s="31" t="s">
        <v>527</v>
      </c>
      <c r="F129" s="84">
        <v>138600</v>
      </c>
      <c r="G129" s="32">
        <v>380</v>
      </c>
      <c r="H129" s="32" t="s">
        <v>834</v>
      </c>
    </row>
    <row r="130" spans="1:8" customFormat="1" ht="15" customHeight="1">
      <c r="A130" s="83">
        <v>45547</v>
      </c>
      <c r="B130" s="32" t="s">
        <v>369</v>
      </c>
      <c r="C130" s="31" t="s">
        <v>1169</v>
      </c>
      <c r="D130" s="31" t="s">
        <v>879</v>
      </c>
      <c r="E130" s="31" t="s">
        <v>527</v>
      </c>
      <c r="F130" s="84">
        <v>1075388</v>
      </c>
      <c r="G130" s="32">
        <v>631.46</v>
      </c>
      <c r="H130" s="32" t="s">
        <v>834</v>
      </c>
    </row>
    <row r="131" spans="1:8" customFormat="1" ht="15" customHeight="1">
      <c r="A131" s="83">
        <v>45547</v>
      </c>
      <c r="B131" s="32" t="s">
        <v>1170</v>
      </c>
      <c r="C131" s="31" t="s">
        <v>1171</v>
      </c>
      <c r="D131" s="31" t="s">
        <v>879</v>
      </c>
      <c r="E131" s="31" t="s">
        <v>527</v>
      </c>
      <c r="F131" s="84">
        <v>945899</v>
      </c>
      <c r="G131" s="32">
        <v>321.79000000000002</v>
      </c>
      <c r="H131" s="32" t="s">
        <v>834</v>
      </c>
    </row>
    <row r="132" spans="1:8" customFormat="1" ht="15" customHeight="1">
      <c r="A132" s="83">
        <v>45547</v>
      </c>
      <c r="B132" s="32" t="s">
        <v>1172</v>
      </c>
      <c r="C132" s="31" t="s">
        <v>1173</v>
      </c>
      <c r="D132" s="31" t="s">
        <v>879</v>
      </c>
      <c r="E132" s="31" t="s">
        <v>527</v>
      </c>
      <c r="F132" s="84">
        <v>685574</v>
      </c>
      <c r="G132" s="32">
        <v>197.71</v>
      </c>
      <c r="H132" s="32" t="s">
        <v>834</v>
      </c>
    </row>
    <row r="133" spans="1:8" customFormat="1" ht="15" customHeight="1">
      <c r="A133" s="83">
        <v>45547</v>
      </c>
      <c r="B133" s="32" t="s">
        <v>119</v>
      </c>
      <c r="C133" s="31" t="s">
        <v>1174</v>
      </c>
      <c r="D133" s="31" t="s">
        <v>944</v>
      </c>
      <c r="E133" s="31" t="s">
        <v>527</v>
      </c>
      <c r="F133" s="84">
        <v>1787215</v>
      </c>
      <c r="G133" s="32">
        <v>594.29</v>
      </c>
      <c r="H133" s="32" t="s">
        <v>834</v>
      </c>
    </row>
    <row r="134" spans="1:8" customFormat="1" ht="15" customHeight="1">
      <c r="A134" s="83">
        <v>45547</v>
      </c>
      <c r="B134" s="32" t="s">
        <v>119</v>
      </c>
      <c r="C134" s="31" t="s">
        <v>1174</v>
      </c>
      <c r="D134" s="31" t="s">
        <v>879</v>
      </c>
      <c r="E134" s="31" t="s">
        <v>527</v>
      </c>
      <c r="F134" s="84">
        <v>2417342</v>
      </c>
      <c r="G134" s="32">
        <v>606.13</v>
      </c>
      <c r="H134" s="32" t="s">
        <v>834</v>
      </c>
    </row>
    <row r="135" spans="1:8" customFormat="1" ht="15" customHeight="1">
      <c r="A135" s="83">
        <v>45547</v>
      </c>
      <c r="B135" s="32" t="s">
        <v>119</v>
      </c>
      <c r="C135" s="31" t="s">
        <v>1174</v>
      </c>
      <c r="D135" s="31" t="s">
        <v>873</v>
      </c>
      <c r="E135" s="31" t="s">
        <v>527</v>
      </c>
      <c r="F135" s="84">
        <v>1576520</v>
      </c>
      <c r="G135" s="32">
        <v>598.5</v>
      </c>
      <c r="H135" s="32" t="s">
        <v>834</v>
      </c>
    </row>
    <row r="136" spans="1:8" customFormat="1" ht="15" customHeight="1">
      <c r="A136" s="83">
        <v>45547</v>
      </c>
      <c r="B136" s="32" t="s">
        <v>119</v>
      </c>
      <c r="C136" s="31" t="s">
        <v>1174</v>
      </c>
      <c r="D136" s="31" t="s">
        <v>1175</v>
      </c>
      <c r="E136" s="31" t="s">
        <v>527</v>
      </c>
      <c r="F136" s="84">
        <v>1370153</v>
      </c>
      <c r="G136" s="32">
        <v>603.71</v>
      </c>
      <c r="H136" s="32" t="s">
        <v>834</v>
      </c>
    </row>
    <row r="137" spans="1:8" customFormat="1" ht="15" customHeight="1">
      <c r="A137" s="83">
        <v>45547</v>
      </c>
      <c r="B137" s="32" t="s">
        <v>1176</v>
      </c>
      <c r="C137" s="31" t="s">
        <v>1177</v>
      </c>
      <c r="D137" s="31" t="s">
        <v>1178</v>
      </c>
      <c r="E137" s="31" t="s">
        <v>527</v>
      </c>
      <c r="F137" s="84">
        <v>208911</v>
      </c>
      <c r="G137" s="32">
        <v>15.93</v>
      </c>
      <c r="H137" s="32" t="s">
        <v>834</v>
      </c>
    </row>
    <row r="138" spans="1:8" customFormat="1" ht="15" customHeight="1">
      <c r="A138" s="83">
        <v>45547</v>
      </c>
      <c r="B138" s="32" t="s">
        <v>1176</v>
      </c>
      <c r="C138" s="31" t="s">
        <v>1177</v>
      </c>
      <c r="D138" s="31" t="s">
        <v>1179</v>
      </c>
      <c r="E138" s="31" t="s">
        <v>527</v>
      </c>
      <c r="F138" s="84">
        <v>293231</v>
      </c>
      <c r="G138" s="32">
        <v>15.58</v>
      </c>
      <c r="H138" s="32" t="s">
        <v>834</v>
      </c>
    </row>
    <row r="139" spans="1:8" customFormat="1" ht="15" customHeight="1">
      <c r="A139" s="83">
        <v>45547</v>
      </c>
      <c r="B139" s="32" t="s">
        <v>852</v>
      </c>
      <c r="C139" s="31" t="s">
        <v>1180</v>
      </c>
      <c r="D139" s="31" t="s">
        <v>1181</v>
      </c>
      <c r="E139" s="31" t="s">
        <v>527</v>
      </c>
      <c r="F139" s="84">
        <v>2417676</v>
      </c>
      <c r="G139" s="32">
        <v>495</v>
      </c>
      <c r="H139" s="32" t="s">
        <v>834</v>
      </c>
    </row>
    <row r="140" spans="1:8" customFormat="1" ht="15" customHeight="1">
      <c r="A140" s="83">
        <v>45547</v>
      </c>
      <c r="B140" s="32" t="s">
        <v>852</v>
      </c>
      <c r="C140" s="31" t="s">
        <v>1180</v>
      </c>
      <c r="D140" s="31" t="s">
        <v>1182</v>
      </c>
      <c r="E140" s="31" t="s">
        <v>527</v>
      </c>
      <c r="F140" s="84">
        <v>1750000</v>
      </c>
      <c r="G140" s="32">
        <v>495.05</v>
      </c>
      <c r="H140" s="32" t="s">
        <v>834</v>
      </c>
    </row>
    <row r="141" spans="1:8" customFormat="1" ht="15" customHeight="1">
      <c r="A141" s="83">
        <v>45547</v>
      </c>
      <c r="B141" s="32" t="s">
        <v>852</v>
      </c>
      <c r="C141" s="31" t="s">
        <v>1180</v>
      </c>
      <c r="D141" s="31" t="s">
        <v>892</v>
      </c>
      <c r="E141" s="31" t="s">
        <v>527</v>
      </c>
      <c r="F141" s="84">
        <v>2053611</v>
      </c>
      <c r="G141" s="32">
        <v>495.85</v>
      </c>
      <c r="H141" s="32" t="s">
        <v>834</v>
      </c>
    </row>
    <row r="142" spans="1:8" customFormat="1" ht="15" customHeight="1">
      <c r="A142" s="83">
        <v>45547</v>
      </c>
      <c r="B142" s="32" t="s">
        <v>852</v>
      </c>
      <c r="C142" s="31" t="s">
        <v>1180</v>
      </c>
      <c r="D142" s="31" t="s">
        <v>1183</v>
      </c>
      <c r="E142" s="31" t="s">
        <v>527</v>
      </c>
      <c r="F142" s="84">
        <v>2878787</v>
      </c>
      <c r="G142" s="32">
        <v>495</v>
      </c>
      <c r="H142" s="32" t="s">
        <v>834</v>
      </c>
    </row>
    <row r="143" spans="1:8" customFormat="1" ht="15" customHeight="1">
      <c r="A143" s="83">
        <v>45547</v>
      </c>
      <c r="B143" s="32" t="s">
        <v>1184</v>
      </c>
      <c r="C143" s="31" t="s">
        <v>1185</v>
      </c>
      <c r="D143" s="31" t="s">
        <v>879</v>
      </c>
      <c r="E143" s="31" t="s">
        <v>527</v>
      </c>
      <c r="F143" s="84">
        <v>90392</v>
      </c>
      <c r="G143" s="32">
        <v>1232.3900000000001</v>
      </c>
      <c r="H143" s="32" t="s">
        <v>834</v>
      </c>
    </row>
    <row r="144" spans="1:8" customFormat="1" ht="15" customHeight="1">
      <c r="A144" s="83">
        <v>45547</v>
      </c>
      <c r="B144" s="32" t="s">
        <v>1186</v>
      </c>
      <c r="C144" s="31" t="s">
        <v>1187</v>
      </c>
      <c r="D144" s="31" t="s">
        <v>879</v>
      </c>
      <c r="E144" s="31" t="s">
        <v>527</v>
      </c>
      <c r="F144" s="84">
        <v>575960</v>
      </c>
      <c r="G144" s="32">
        <v>505.09</v>
      </c>
      <c r="H144" s="32" t="s">
        <v>834</v>
      </c>
    </row>
    <row r="145" spans="1:8" customFormat="1" ht="15" customHeight="1">
      <c r="A145" s="83">
        <v>45547</v>
      </c>
      <c r="B145" s="32" t="s">
        <v>1186</v>
      </c>
      <c r="C145" s="31" t="s">
        <v>1187</v>
      </c>
      <c r="D145" s="31" t="s">
        <v>873</v>
      </c>
      <c r="E145" s="31" t="s">
        <v>527</v>
      </c>
      <c r="F145" s="84">
        <v>485727</v>
      </c>
      <c r="G145" s="32">
        <v>508.79</v>
      </c>
      <c r="H145" s="32" t="s">
        <v>834</v>
      </c>
    </row>
    <row r="146" spans="1:8" customFormat="1" ht="15" customHeight="1">
      <c r="A146" s="83">
        <v>45547</v>
      </c>
      <c r="B146" s="32" t="s">
        <v>1186</v>
      </c>
      <c r="C146" s="31" t="s">
        <v>1187</v>
      </c>
      <c r="D146" s="31" t="s">
        <v>888</v>
      </c>
      <c r="E146" s="31" t="s">
        <v>527</v>
      </c>
      <c r="F146" s="84">
        <v>289645</v>
      </c>
      <c r="G146" s="32">
        <v>507.71</v>
      </c>
      <c r="H146" s="32" t="s">
        <v>834</v>
      </c>
    </row>
    <row r="147" spans="1:8" customFormat="1" ht="15" customHeight="1">
      <c r="A147" s="83">
        <v>45547</v>
      </c>
      <c r="B147" s="32" t="s">
        <v>1188</v>
      </c>
      <c r="C147" s="31" t="s">
        <v>1189</v>
      </c>
      <c r="D147" s="31" t="s">
        <v>872</v>
      </c>
      <c r="E147" s="31" t="s">
        <v>527</v>
      </c>
      <c r="F147" s="84">
        <v>271200</v>
      </c>
      <c r="G147" s="32">
        <v>124.96</v>
      </c>
      <c r="H147" s="32" t="s">
        <v>834</v>
      </c>
    </row>
    <row r="148" spans="1:8" customFormat="1" ht="15" customHeight="1">
      <c r="A148" s="83">
        <v>45547</v>
      </c>
      <c r="B148" s="32" t="s">
        <v>1188</v>
      </c>
      <c r="C148" s="31" t="s">
        <v>1189</v>
      </c>
      <c r="D148" s="31" t="s">
        <v>1190</v>
      </c>
      <c r="E148" s="31" t="s">
        <v>527</v>
      </c>
      <c r="F148" s="84">
        <v>153600</v>
      </c>
      <c r="G148" s="32">
        <v>127.82</v>
      </c>
      <c r="H148" s="32" t="s">
        <v>834</v>
      </c>
    </row>
    <row r="149" spans="1:8" customFormat="1" ht="15" customHeight="1">
      <c r="A149" s="83">
        <v>45547</v>
      </c>
      <c r="B149" s="32" t="s">
        <v>1188</v>
      </c>
      <c r="C149" s="31" t="s">
        <v>1189</v>
      </c>
      <c r="D149" s="31" t="s">
        <v>1019</v>
      </c>
      <c r="E149" s="31" t="s">
        <v>527</v>
      </c>
      <c r="F149" s="84">
        <v>40800</v>
      </c>
      <c r="G149" s="32">
        <v>125.72</v>
      </c>
      <c r="H149" s="32" t="s">
        <v>834</v>
      </c>
    </row>
    <row r="150" spans="1:8" customFormat="1" ht="15" customHeight="1">
      <c r="A150" s="83">
        <v>45547</v>
      </c>
      <c r="B150" s="32" t="s">
        <v>1188</v>
      </c>
      <c r="C150" s="31" t="s">
        <v>1189</v>
      </c>
      <c r="D150" s="31" t="s">
        <v>892</v>
      </c>
      <c r="E150" s="31" t="s">
        <v>527</v>
      </c>
      <c r="F150" s="84">
        <v>180000</v>
      </c>
      <c r="G150" s="32">
        <v>124.95</v>
      </c>
      <c r="H150" s="32" t="s">
        <v>834</v>
      </c>
    </row>
    <row r="151" spans="1:8" customFormat="1" ht="15" customHeight="1">
      <c r="A151" s="83">
        <v>45547</v>
      </c>
      <c r="B151" s="32" t="s">
        <v>1188</v>
      </c>
      <c r="C151" s="31" t="s">
        <v>1189</v>
      </c>
      <c r="D151" s="31" t="s">
        <v>1191</v>
      </c>
      <c r="E151" s="31" t="s">
        <v>527</v>
      </c>
      <c r="F151" s="84">
        <v>549600</v>
      </c>
      <c r="G151" s="32">
        <v>124.95</v>
      </c>
      <c r="H151" s="32" t="s">
        <v>834</v>
      </c>
    </row>
    <row r="152" spans="1:8" customFormat="1" ht="15" customHeight="1">
      <c r="A152" s="83">
        <v>45547</v>
      </c>
      <c r="B152" s="32" t="s">
        <v>1188</v>
      </c>
      <c r="C152" s="31" t="s">
        <v>1189</v>
      </c>
      <c r="D152" s="31" t="s">
        <v>985</v>
      </c>
      <c r="E152" s="31" t="s">
        <v>527</v>
      </c>
      <c r="F152" s="84">
        <v>184800</v>
      </c>
      <c r="G152" s="32">
        <v>138.05000000000001</v>
      </c>
      <c r="H152" s="32" t="s">
        <v>834</v>
      </c>
    </row>
    <row r="153" spans="1:8" customFormat="1" ht="15" customHeight="1">
      <c r="A153" s="83">
        <v>45547</v>
      </c>
      <c r="B153" s="32" t="s">
        <v>1024</v>
      </c>
      <c r="C153" s="31" t="s">
        <v>1045</v>
      </c>
      <c r="D153" s="31" t="s">
        <v>1192</v>
      </c>
      <c r="E153" s="31" t="s">
        <v>527</v>
      </c>
      <c r="F153" s="84">
        <v>150000</v>
      </c>
      <c r="G153" s="32">
        <v>644.98</v>
      </c>
      <c r="H153" s="32" t="s">
        <v>834</v>
      </c>
    </row>
    <row r="154" spans="1:8" customFormat="1" ht="15" customHeight="1">
      <c r="A154" s="83">
        <v>45547</v>
      </c>
      <c r="B154" s="32" t="s">
        <v>1024</v>
      </c>
      <c r="C154" s="31" t="s">
        <v>1045</v>
      </c>
      <c r="D154" s="31" t="s">
        <v>1193</v>
      </c>
      <c r="E154" s="31" t="s">
        <v>527</v>
      </c>
      <c r="F154" s="84">
        <v>155000</v>
      </c>
      <c r="G154" s="32">
        <v>632.5</v>
      </c>
      <c r="H154" s="32" t="s">
        <v>834</v>
      </c>
    </row>
    <row r="155" spans="1:8" customFormat="1" ht="15" customHeight="1">
      <c r="A155" s="83">
        <v>45547</v>
      </c>
      <c r="B155" s="32" t="s">
        <v>1024</v>
      </c>
      <c r="C155" s="31" t="s">
        <v>1045</v>
      </c>
      <c r="D155" s="31" t="s">
        <v>873</v>
      </c>
      <c r="E155" s="31" t="s">
        <v>527</v>
      </c>
      <c r="F155" s="84">
        <v>198148</v>
      </c>
      <c r="G155" s="32">
        <v>631.19000000000005</v>
      </c>
      <c r="H155" s="32" t="s">
        <v>834</v>
      </c>
    </row>
    <row r="156" spans="1:8" customFormat="1" ht="15" customHeight="1">
      <c r="A156" s="83">
        <v>45547</v>
      </c>
      <c r="B156" s="32" t="s">
        <v>1024</v>
      </c>
      <c r="C156" s="31" t="s">
        <v>1045</v>
      </c>
      <c r="D156" s="31" t="s">
        <v>879</v>
      </c>
      <c r="E156" s="31" t="s">
        <v>527</v>
      </c>
      <c r="F156" s="84">
        <v>195371</v>
      </c>
      <c r="G156" s="32">
        <v>631.54999999999995</v>
      </c>
      <c r="H156" s="32" t="s">
        <v>834</v>
      </c>
    </row>
    <row r="157" spans="1:8" customFormat="1" ht="15" customHeight="1">
      <c r="A157" s="83">
        <v>45547</v>
      </c>
      <c r="B157" s="32" t="s">
        <v>942</v>
      </c>
      <c r="C157" s="31" t="s">
        <v>943</v>
      </c>
      <c r="D157" s="31" t="s">
        <v>873</v>
      </c>
      <c r="E157" s="31" t="s">
        <v>527</v>
      </c>
      <c r="F157" s="84">
        <v>2684550</v>
      </c>
      <c r="G157" s="32">
        <v>50.18</v>
      </c>
      <c r="H157" s="32" t="s">
        <v>834</v>
      </c>
    </row>
    <row r="158" spans="1:8" customFormat="1" ht="15" customHeight="1">
      <c r="A158" s="83">
        <v>45547</v>
      </c>
      <c r="B158" s="32" t="s">
        <v>942</v>
      </c>
      <c r="C158" s="31" t="s">
        <v>943</v>
      </c>
      <c r="D158" s="31" t="s">
        <v>1194</v>
      </c>
      <c r="E158" s="31" t="s">
        <v>527</v>
      </c>
      <c r="F158" s="84">
        <v>2000000</v>
      </c>
      <c r="G158" s="32">
        <v>51</v>
      </c>
      <c r="H158" s="32" t="s">
        <v>834</v>
      </c>
    </row>
    <row r="159" spans="1:8" customFormat="1" ht="15" customHeight="1">
      <c r="A159" s="83">
        <v>45547</v>
      </c>
      <c r="B159" s="32" t="s">
        <v>942</v>
      </c>
      <c r="C159" s="31" t="s">
        <v>943</v>
      </c>
      <c r="D159" s="31" t="s">
        <v>928</v>
      </c>
      <c r="E159" s="31" t="s">
        <v>527</v>
      </c>
      <c r="F159" s="84">
        <v>8083240</v>
      </c>
      <c r="G159" s="32">
        <v>50.75</v>
      </c>
      <c r="H159" s="32" t="s">
        <v>834</v>
      </c>
    </row>
    <row r="160" spans="1:8" customFormat="1" ht="15" customHeight="1">
      <c r="A160" s="83">
        <v>45547</v>
      </c>
      <c r="B160" s="32" t="s">
        <v>942</v>
      </c>
      <c r="C160" s="31" t="s">
        <v>943</v>
      </c>
      <c r="D160" s="31" t="s">
        <v>1195</v>
      </c>
      <c r="E160" s="31" t="s">
        <v>527</v>
      </c>
      <c r="F160" s="84">
        <v>1532109</v>
      </c>
      <c r="G160" s="32">
        <v>50.69</v>
      </c>
      <c r="H160" s="32" t="s">
        <v>834</v>
      </c>
    </row>
    <row r="161" spans="1:8" customFormat="1" ht="15" customHeight="1">
      <c r="A161" s="83">
        <v>45547</v>
      </c>
      <c r="B161" s="32" t="s">
        <v>942</v>
      </c>
      <c r="C161" s="31" t="s">
        <v>943</v>
      </c>
      <c r="D161" s="31" t="s">
        <v>1051</v>
      </c>
      <c r="E161" s="31" t="s">
        <v>527</v>
      </c>
      <c r="F161" s="84">
        <v>5376135</v>
      </c>
      <c r="G161" s="32">
        <v>50.98</v>
      </c>
      <c r="H161" s="32" t="s">
        <v>834</v>
      </c>
    </row>
    <row r="162" spans="1:8" customFormat="1" ht="15" customHeight="1">
      <c r="A162" s="83">
        <v>45547</v>
      </c>
      <c r="B162" s="32" t="s">
        <v>942</v>
      </c>
      <c r="C162" s="31" t="s">
        <v>943</v>
      </c>
      <c r="D162" s="31" t="s">
        <v>1192</v>
      </c>
      <c r="E162" s="31" t="s">
        <v>527</v>
      </c>
      <c r="F162" s="84">
        <v>3000000</v>
      </c>
      <c r="G162" s="32">
        <v>51</v>
      </c>
      <c r="H162" s="32" t="s">
        <v>834</v>
      </c>
    </row>
    <row r="163" spans="1:8" customFormat="1" ht="15" customHeight="1">
      <c r="A163" s="83">
        <v>45547</v>
      </c>
      <c r="B163" s="32" t="s">
        <v>942</v>
      </c>
      <c r="C163" s="31" t="s">
        <v>943</v>
      </c>
      <c r="D163" s="31" t="s">
        <v>1196</v>
      </c>
      <c r="E163" s="31" t="s">
        <v>527</v>
      </c>
      <c r="F163" s="84">
        <v>1994354</v>
      </c>
      <c r="G163" s="32">
        <v>50.7</v>
      </c>
      <c r="H163" s="32" t="s">
        <v>834</v>
      </c>
    </row>
    <row r="164" spans="1:8" customFormat="1" ht="15" customHeight="1">
      <c r="A164" s="83">
        <v>45547</v>
      </c>
      <c r="B164" s="32" t="s">
        <v>942</v>
      </c>
      <c r="C164" s="31" t="s">
        <v>943</v>
      </c>
      <c r="D164" s="31" t="s">
        <v>1197</v>
      </c>
      <c r="E164" s="31" t="s">
        <v>527</v>
      </c>
      <c r="F164" s="84">
        <v>3809414</v>
      </c>
      <c r="G164" s="32">
        <v>50.89</v>
      </c>
      <c r="H164" s="32" t="s">
        <v>834</v>
      </c>
    </row>
    <row r="165" spans="1:8" customFormat="1" ht="15" customHeight="1">
      <c r="A165" s="83">
        <v>45547</v>
      </c>
      <c r="B165" s="32" t="s">
        <v>823</v>
      </c>
      <c r="C165" s="31" t="s">
        <v>1198</v>
      </c>
      <c r="D165" s="31" t="s">
        <v>879</v>
      </c>
      <c r="E165" s="31" t="s">
        <v>527</v>
      </c>
      <c r="F165" s="84">
        <v>325953</v>
      </c>
      <c r="G165" s="32">
        <v>5123.54</v>
      </c>
      <c r="H165" s="32" t="s">
        <v>834</v>
      </c>
    </row>
    <row r="166" spans="1:8" customFormat="1" ht="15" customHeight="1">
      <c r="A166" s="83">
        <v>45547</v>
      </c>
      <c r="B166" s="32" t="s">
        <v>995</v>
      </c>
      <c r="C166" s="31" t="s">
        <v>996</v>
      </c>
      <c r="D166" s="31" t="s">
        <v>1046</v>
      </c>
      <c r="E166" s="31" t="s">
        <v>527</v>
      </c>
      <c r="F166" s="84">
        <v>113061</v>
      </c>
      <c r="G166" s="32">
        <v>38</v>
      </c>
      <c r="H166" s="32" t="s">
        <v>834</v>
      </c>
    </row>
    <row r="167" spans="1:8" customFormat="1" ht="15" customHeight="1">
      <c r="A167" s="83">
        <v>45547</v>
      </c>
      <c r="B167" s="32" t="s">
        <v>995</v>
      </c>
      <c r="C167" s="31" t="s">
        <v>996</v>
      </c>
      <c r="D167" s="31" t="s">
        <v>1047</v>
      </c>
      <c r="E167" s="31" t="s">
        <v>527</v>
      </c>
      <c r="F167" s="84">
        <v>196850</v>
      </c>
      <c r="G167" s="32">
        <v>38.840000000000003</v>
      </c>
      <c r="H167" s="32" t="s">
        <v>834</v>
      </c>
    </row>
    <row r="168" spans="1:8" customFormat="1" ht="15" customHeight="1">
      <c r="A168" s="83">
        <v>45547</v>
      </c>
      <c r="B168" s="32" t="s">
        <v>995</v>
      </c>
      <c r="C168" s="31" t="s">
        <v>996</v>
      </c>
      <c r="D168" s="31" t="s">
        <v>1199</v>
      </c>
      <c r="E168" s="31" t="s">
        <v>527</v>
      </c>
      <c r="F168" s="84">
        <v>124909</v>
      </c>
      <c r="G168" s="32">
        <v>39.21</v>
      </c>
      <c r="H168" s="32" t="s">
        <v>834</v>
      </c>
    </row>
    <row r="169" spans="1:8" customFormat="1" ht="15" customHeight="1">
      <c r="A169" s="83">
        <v>45547</v>
      </c>
      <c r="B169" s="32" t="s">
        <v>995</v>
      </c>
      <c r="C169" s="31" t="s">
        <v>996</v>
      </c>
      <c r="D169" s="31" t="s">
        <v>888</v>
      </c>
      <c r="E169" s="31" t="s">
        <v>527</v>
      </c>
      <c r="F169" s="84">
        <v>186943</v>
      </c>
      <c r="G169" s="32">
        <v>39.36</v>
      </c>
      <c r="H169" s="32" t="s">
        <v>834</v>
      </c>
    </row>
    <row r="170" spans="1:8" customFormat="1" ht="15" customHeight="1">
      <c r="A170" s="83">
        <v>45547</v>
      </c>
      <c r="B170" s="32" t="s">
        <v>1200</v>
      </c>
      <c r="C170" s="31" t="s">
        <v>1201</v>
      </c>
      <c r="D170" s="31" t="s">
        <v>1193</v>
      </c>
      <c r="E170" s="31" t="s">
        <v>527</v>
      </c>
      <c r="F170" s="84">
        <v>151200</v>
      </c>
      <c r="G170" s="32">
        <v>325.13</v>
      </c>
      <c r="H170" s="32" t="s">
        <v>834</v>
      </c>
    </row>
    <row r="171" spans="1:8" customFormat="1" ht="15" customHeight="1">
      <c r="A171" s="83">
        <v>45547</v>
      </c>
      <c r="B171" s="32" t="s">
        <v>951</v>
      </c>
      <c r="C171" s="31" t="s">
        <v>952</v>
      </c>
      <c r="D171" s="31" t="s">
        <v>890</v>
      </c>
      <c r="E171" s="31" t="s">
        <v>527</v>
      </c>
      <c r="F171" s="84">
        <v>503185</v>
      </c>
      <c r="G171" s="32">
        <v>248.51</v>
      </c>
      <c r="H171" s="32" t="s">
        <v>834</v>
      </c>
    </row>
    <row r="172" spans="1:8" customFormat="1" ht="15" customHeight="1">
      <c r="A172" s="83">
        <v>45547</v>
      </c>
      <c r="B172" s="32" t="s">
        <v>1202</v>
      </c>
      <c r="C172" s="31" t="s">
        <v>1203</v>
      </c>
      <c r="D172" s="31" t="s">
        <v>872</v>
      </c>
      <c r="E172" s="31" t="s">
        <v>527</v>
      </c>
      <c r="F172" s="84">
        <v>72000</v>
      </c>
      <c r="G172" s="32">
        <v>127</v>
      </c>
      <c r="H172" s="32" t="s">
        <v>834</v>
      </c>
    </row>
    <row r="173" spans="1:8" customFormat="1" ht="15" customHeight="1">
      <c r="A173" s="83">
        <v>45547</v>
      </c>
      <c r="B173" s="32" t="s">
        <v>1202</v>
      </c>
      <c r="C173" s="31" t="s">
        <v>1203</v>
      </c>
      <c r="D173" s="31" t="s">
        <v>1204</v>
      </c>
      <c r="E173" s="31" t="s">
        <v>527</v>
      </c>
      <c r="F173" s="84">
        <v>115200</v>
      </c>
      <c r="G173" s="32">
        <v>130</v>
      </c>
      <c r="H173" s="32" t="s">
        <v>834</v>
      </c>
    </row>
    <row r="174" spans="1:8" customFormat="1" ht="15" customHeight="1">
      <c r="A174" s="83">
        <v>45547</v>
      </c>
      <c r="B174" s="32" t="s">
        <v>1202</v>
      </c>
      <c r="C174" s="31" t="s">
        <v>1203</v>
      </c>
      <c r="D174" s="31" t="s">
        <v>1026</v>
      </c>
      <c r="E174" s="31" t="s">
        <v>527</v>
      </c>
      <c r="F174" s="84">
        <v>200400</v>
      </c>
      <c r="G174" s="32">
        <v>130</v>
      </c>
      <c r="H174" s="32" t="s">
        <v>834</v>
      </c>
    </row>
    <row r="175" spans="1:8" customFormat="1" ht="15" customHeight="1">
      <c r="A175" s="83">
        <v>45547</v>
      </c>
      <c r="B175" s="32" t="s">
        <v>1202</v>
      </c>
      <c r="C175" s="31" t="s">
        <v>1203</v>
      </c>
      <c r="D175" s="31" t="s">
        <v>892</v>
      </c>
      <c r="E175" s="31" t="s">
        <v>527</v>
      </c>
      <c r="F175" s="84">
        <v>60000</v>
      </c>
      <c r="G175" s="32">
        <v>123.8</v>
      </c>
      <c r="H175" s="32" t="s">
        <v>834</v>
      </c>
    </row>
    <row r="176" spans="1:8" customFormat="1" ht="15" customHeight="1">
      <c r="A176" s="83">
        <v>45547</v>
      </c>
      <c r="B176" s="32" t="s">
        <v>1205</v>
      </c>
      <c r="C176" s="31" t="s">
        <v>1206</v>
      </c>
      <c r="D176" s="31" t="s">
        <v>1207</v>
      </c>
      <c r="E176" s="31" t="s">
        <v>527</v>
      </c>
      <c r="F176" s="84">
        <v>64000</v>
      </c>
      <c r="G176" s="32">
        <v>191</v>
      </c>
      <c r="H176" s="32" t="s">
        <v>834</v>
      </c>
    </row>
    <row r="177" spans="1:8" customFormat="1" ht="15" customHeight="1">
      <c r="A177" s="83">
        <v>45547</v>
      </c>
      <c r="B177" s="32" t="s">
        <v>1049</v>
      </c>
      <c r="C177" s="31" t="s">
        <v>1050</v>
      </c>
      <c r="D177" s="31" t="s">
        <v>872</v>
      </c>
      <c r="E177" s="31" t="s">
        <v>527</v>
      </c>
      <c r="F177" s="84">
        <v>251200</v>
      </c>
      <c r="G177" s="32">
        <v>161.12</v>
      </c>
      <c r="H177" s="32" t="s">
        <v>834</v>
      </c>
    </row>
    <row r="178" spans="1:8" customFormat="1" ht="15" customHeight="1">
      <c r="A178" s="83">
        <v>45547</v>
      </c>
      <c r="B178" s="32" t="s">
        <v>1049</v>
      </c>
      <c r="C178" s="31" t="s">
        <v>1050</v>
      </c>
      <c r="D178" s="31" t="s">
        <v>1208</v>
      </c>
      <c r="E178" s="31" t="s">
        <v>527</v>
      </c>
      <c r="F178" s="84">
        <v>120000</v>
      </c>
      <c r="G178" s="32">
        <v>177</v>
      </c>
      <c r="H178" s="32" t="s">
        <v>834</v>
      </c>
    </row>
    <row r="179" spans="1:8" customFormat="1" ht="15" customHeight="1">
      <c r="A179" s="83">
        <v>45547</v>
      </c>
      <c r="B179" s="32" t="s">
        <v>1209</v>
      </c>
      <c r="C179" s="31" t="s">
        <v>1210</v>
      </c>
      <c r="D179" s="31" t="s">
        <v>1211</v>
      </c>
      <c r="E179" s="31" t="s">
        <v>527</v>
      </c>
      <c r="F179" s="84">
        <v>136098</v>
      </c>
      <c r="G179" s="32">
        <v>115.66</v>
      </c>
      <c r="H179" s="32" t="s">
        <v>834</v>
      </c>
    </row>
    <row r="180" spans="1:8" customFormat="1" ht="15" customHeight="1">
      <c r="A180" s="83">
        <v>45547</v>
      </c>
      <c r="B180" s="32" t="s">
        <v>998</v>
      </c>
      <c r="C180" s="31" t="s">
        <v>999</v>
      </c>
      <c r="D180" s="31" t="s">
        <v>997</v>
      </c>
      <c r="E180" s="31" t="s">
        <v>527</v>
      </c>
      <c r="F180" s="84">
        <v>84094</v>
      </c>
      <c r="G180" s="32">
        <v>61.84</v>
      </c>
      <c r="H180" s="32" t="s">
        <v>834</v>
      </c>
    </row>
    <row r="181" spans="1:8" customFormat="1" ht="15" customHeight="1">
      <c r="A181" s="83">
        <v>45547</v>
      </c>
      <c r="B181" s="32" t="s">
        <v>448</v>
      </c>
      <c r="C181" s="31" t="s">
        <v>1212</v>
      </c>
      <c r="D181" s="31" t="s">
        <v>1213</v>
      </c>
      <c r="E181" s="31" t="s">
        <v>527</v>
      </c>
      <c r="F181" s="84">
        <v>1316168</v>
      </c>
      <c r="G181" s="32">
        <v>1097.3</v>
      </c>
      <c r="H181" s="32" t="s">
        <v>834</v>
      </c>
    </row>
    <row r="182" spans="1:8" customFormat="1" ht="15" customHeight="1">
      <c r="A182" s="83">
        <v>45547</v>
      </c>
      <c r="B182" s="32" t="s">
        <v>1214</v>
      </c>
      <c r="C182" s="31" t="s">
        <v>1215</v>
      </c>
      <c r="D182" s="31" t="s">
        <v>1216</v>
      </c>
      <c r="E182" s="31" t="s">
        <v>527</v>
      </c>
      <c r="F182" s="84">
        <v>198000</v>
      </c>
      <c r="G182" s="32">
        <v>35.520000000000003</v>
      </c>
      <c r="H182" s="32" t="s">
        <v>834</v>
      </c>
    </row>
    <row r="183" spans="1:8" customFormat="1" ht="15" customHeight="1">
      <c r="A183" s="83">
        <v>45547</v>
      </c>
      <c r="B183" s="32" t="s">
        <v>1217</v>
      </c>
      <c r="C183" s="31" t="s">
        <v>1218</v>
      </c>
      <c r="D183" s="31" t="s">
        <v>1219</v>
      </c>
      <c r="E183" s="31" t="s">
        <v>527</v>
      </c>
      <c r="F183" s="84">
        <v>300000</v>
      </c>
      <c r="G183" s="32">
        <v>297.23</v>
      </c>
      <c r="H183" s="32" t="s">
        <v>834</v>
      </c>
    </row>
    <row r="184" spans="1:8" customFormat="1" ht="15" customHeight="1">
      <c r="A184" s="83">
        <v>45547</v>
      </c>
      <c r="B184" s="32" t="s">
        <v>1052</v>
      </c>
      <c r="C184" s="31" t="s">
        <v>1053</v>
      </c>
      <c r="D184" s="31" t="s">
        <v>1220</v>
      </c>
      <c r="E184" s="31" t="s">
        <v>527</v>
      </c>
      <c r="F184" s="84">
        <v>240000</v>
      </c>
      <c r="G184" s="32">
        <v>79.150000000000006</v>
      </c>
      <c r="H184" s="32" t="s">
        <v>834</v>
      </c>
    </row>
    <row r="185" spans="1:8" customFormat="1" ht="15" customHeight="1">
      <c r="A185" s="83">
        <v>45547</v>
      </c>
      <c r="B185" s="32" t="s">
        <v>1052</v>
      </c>
      <c r="C185" s="31" t="s">
        <v>1053</v>
      </c>
      <c r="D185" s="31" t="s">
        <v>872</v>
      </c>
      <c r="E185" s="31" t="s">
        <v>527</v>
      </c>
      <c r="F185" s="84">
        <v>1600</v>
      </c>
      <c r="G185" s="32">
        <v>78.25</v>
      </c>
      <c r="H185" s="32" t="s">
        <v>834</v>
      </c>
    </row>
    <row r="186" spans="1:8" customFormat="1" ht="15" customHeight="1">
      <c r="A186" s="83">
        <v>45547</v>
      </c>
      <c r="B186" s="32" t="s">
        <v>1052</v>
      </c>
      <c r="C186" s="31" t="s">
        <v>1053</v>
      </c>
      <c r="D186" s="31" t="s">
        <v>1221</v>
      </c>
      <c r="E186" s="31" t="s">
        <v>527</v>
      </c>
      <c r="F186" s="84">
        <v>83200</v>
      </c>
      <c r="G186" s="32">
        <v>78.72</v>
      </c>
      <c r="H186" s="32" t="s">
        <v>834</v>
      </c>
    </row>
    <row r="187" spans="1:8" customFormat="1" ht="15" customHeight="1">
      <c r="A187" s="83">
        <v>45547</v>
      </c>
      <c r="B187" s="32" t="s">
        <v>1052</v>
      </c>
      <c r="C187" s="31" t="s">
        <v>1053</v>
      </c>
      <c r="D187" s="31" t="s">
        <v>1222</v>
      </c>
      <c r="E187" s="31" t="s">
        <v>527</v>
      </c>
      <c r="F187" s="84">
        <v>88000</v>
      </c>
      <c r="G187" s="32">
        <v>80</v>
      </c>
      <c r="H187" s="32" t="s">
        <v>834</v>
      </c>
    </row>
    <row r="188" spans="1:8" customFormat="1" ht="15" customHeight="1">
      <c r="A188" s="83">
        <v>45547</v>
      </c>
      <c r="B188" s="32" t="s">
        <v>1052</v>
      </c>
      <c r="C188" s="31" t="s">
        <v>1053</v>
      </c>
      <c r="D188" s="31" t="s">
        <v>1219</v>
      </c>
      <c r="E188" s="31" t="s">
        <v>527</v>
      </c>
      <c r="F188" s="84">
        <v>238400</v>
      </c>
      <c r="G188" s="32">
        <v>78.22</v>
      </c>
      <c r="H188" s="32" t="s">
        <v>834</v>
      </c>
    </row>
    <row r="189" spans="1:8" customFormat="1" ht="15" customHeight="1">
      <c r="A189" s="83">
        <v>45547</v>
      </c>
      <c r="B189" s="32" t="s">
        <v>1052</v>
      </c>
      <c r="C189" s="31" t="s">
        <v>1053</v>
      </c>
      <c r="D189" s="31" t="s">
        <v>892</v>
      </c>
      <c r="E189" s="31" t="s">
        <v>527</v>
      </c>
      <c r="F189" s="84">
        <v>457600</v>
      </c>
      <c r="G189" s="32">
        <v>78.2</v>
      </c>
      <c r="H189" s="32" t="s">
        <v>834</v>
      </c>
    </row>
    <row r="190" spans="1:8" customFormat="1" ht="15" customHeight="1">
      <c r="A190" s="83">
        <v>45547</v>
      </c>
      <c r="B190" s="32" t="s">
        <v>926</v>
      </c>
      <c r="C190" s="31" t="s">
        <v>927</v>
      </c>
      <c r="D190" s="31" t="s">
        <v>873</v>
      </c>
      <c r="E190" s="31" t="s">
        <v>527</v>
      </c>
      <c r="F190" s="84">
        <v>12542931</v>
      </c>
      <c r="G190" s="32">
        <v>15.97</v>
      </c>
      <c r="H190" s="32" t="s">
        <v>834</v>
      </c>
    </row>
    <row r="191" spans="1:8" customFormat="1" ht="15" customHeight="1">
      <c r="A191" s="83">
        <v>45547</v>
      </c>
      <c r="B191" s="32" t="s">
        <v>1054</v>
      </c>
      <c r="C191" s="31" t="s">
        <v>1055</v>
      </c>
      <c r="D191" s="31" t="s">
        <v>879</v>
      </c>
      <c r="E191" s="31" t="s">
        <v>527</v>
      </c>
      <c r="F191" s="84">
        <v>928785</v>
      </c>
      <c r="G191" s="32">
        <v>155.16999999999999</v>
      </c>
      <c r="H191" s="32" t="s">
        <v>834</v>
      </c>
    </row>
    <row r="192" spans="1:8" customFormat="1" ht="15" customHeight="1">
      <c r="A192" s="83">
        <v>45547</v>
      </c>
      <c r="B192" s="32" t="s">
        <v>1223</v>
      </c>
      <c r="C192" s="31" t="s">
        <v>1224</v>
      </c>
      <c r="D192" s="31" t="s">
        <v>1225</v>
      </c>
      <c r="E192" s="31" t="s">
        <v>527</v>
      </c>
      <c r="F192" s="84">
        <v>1904293</v>
      </c>
      <c r="G192" s="32">
        <v>1.06</v>
      </c>
      <c r="H192" s="32" t="s">
        <v>834</v>
      </c>
    </row>
    <row r="193" spans="1:8" customFormat="1" ht="15" customHeight="1">
      <c r="A193" s="83">
        <v>45547</v>
      </c>
      <c r="B193" s="32" t="s">
        <v>1226</v>
      </c>
      <c r="C193" s="31" t="s">
        <v>1227</v>
      </c>
      <c r="D193" s="31" t="s">
        <v>892</v>
      </c>
      <c r="E193" s="31" t="s">
        <v>527</v>
      </c>
      <c r="F193" s="84">
        <v>188000</v>
      </c>
      <c r="G193" s="32">
        <v>493.55</v>
      </c>
      <c r="H193" s="32" t="s">
        <v>834</v>
      </c>
    </row>
    <row r="194" spans="1:8" customFormat="1" ht="15" customHeight="1">
      <c r="A194" s="83">
        <v>45547</v>
      </c>
      <c r="B194" s="32" t="s">
        <v>1056</v>
      </c>
      <c r="C194" s="31" t="s">
        <v>1057</v>
      </c>
      <c r="D194" s="31" t="s">
        <v>896</v>
      </c>
      <c r="E194" s="31" t="s">
        <v>527</v>
      </c>
      <c r="F194" s="84">
        <v>79774</v>
      </c>
      <c r="G194" s="32">
        <v>206.61</v>
      </c>
      <c r="H194" s="32" t="s">
        <v>834</v>
      </c>
    </row>
    <row r="195" spans="1:8" customFormat="1" ht="15" customHeight="1">
      <c r="A195" s="276">
        <v>45547</v>
      </c>
      <c r="B195" s="277" t="s">
        <v>1056</v>
      </c>
      <c r="C195" s="194" t="s">
        <v>1057</v>
      </c>
      <c r="D195" s="194" t="s">
        <v>890</v>
      </c>
      <c r="E195" s="194" t="s">
        <v>527</v>
      </c>
      <c r="F195" s="278">
        <v>63746</v>
      </c>
      <c r="G195" s="277">
        <v>206.13</v>
      </c>
      <c r="H195" s="32" t="s">
        <v>834</v>
      </c>
    </row>
    <row r="196" spans="1:8" ht="15" customHeight="1">
      <c r="A196" s="279">
        <v>45547</v>
      </c>
      <c r="B196" s="218" t="s">
        <v>1056</v>
      </c>
      <c r="C196" s="206" t="s">
        <v>1057</v>
      </c>
      <c r="D196" s="206" t="s">
        <v>873</v>
      </c>
      <c r="E196" s="206" t="s">
        <v>527</v>
      </c>
      <c r="F196" s="280">
        <v>100592</v>
      </c>
      <c r="G196" s="218">
        <v>206.24</v>
      </c>
      <c r="H196" s="32" t="s">
        <v>834</v>
      </c>
    </row>
    <row r="197" spans="1:8" ht="15" customHeight="1">
      <c r="A197" s="279">
        <v>45547</v>
      </c>
      <c r="B197" s="218" t="s">
        <v>1228</v>
      </c>
      <c r="C197" s="206" t="s">
        <v>1229</v>
      </c>
      <c r="D197" s="206" t="s">
        <v>1230</v>
      </c>
      <c r="E197" s="206" t="s">
        <v>527</v>
      </c>
      <c r="F197" s="280">
        <v>25200</v>
      </c>
      <c r="G197" s="218">
        <v>152.35</v>
      </c>
      <c r="H197" s="32" t="s">
        <v>834</v>
      </c>
    </row>
    <row r="198" spans="1:8" ht="15" customHeight="1">
      <c r="A198" s="279">
        <v>45547</v>
      </c>
      <c r="B198" s="218" t="s">
        <v>1000</v>
      </c>
      <c r="C198" s="206" t="s">
        <v>1001</v>
      </c>
      <c r="D198" s="206" t="s">
        <v>879</v>
      </c>
      <c r="E198" s="206" t="s">
        <v>527</v>
      </c>
      <c r="F198" s="280">
        <v>219707</v>
      </c>
      <c r="G198" s="218">
        <v>266.08</v>
      </c>
      <c r="H198" s="32" t="s">
        <v>834</v>
      </c>
    </row>
    <row r="199" spans="1:8" ht="15" customHeight="1">
      <c r="A199" s="279">
        <v>45547</v>
      </c>
      <c r="B199" s="218" t="s">
        <v>1231</v>
      </c>
      <c r="C199" s="206" t="s">
        <v>1232</v>
      </c>
      <c r="D199" s="206" t="s">
        <v>929</v>
      </c>
      <c r="E199" s="206" t="s">
        <v>527</v>
      </c>
      <c r="F199" s="280">
        <v>3000</v>
      </c>
      <c r="G199" s="218">
        <v>71.900000000000006</v>
      </c>
      <c r="H199" s="32" t="s">
        <v>834</v>
      </c>
    </row>
    <row r="200" spans="1:8" ht="15" customHeight="1">
      <c r="A200" s="279">
        <v>45547</v>
      </c>
      <c r="B200" s="218" t="s">
        <v>1231</v>
      </c>
      <c r="C200" s="206" t="s">
        <v>1232</v>
      </c>
      <c r="D200" s="206" t="s">
        <v>1021</v>
      </c>
      <c r="E200" s="206" t="s">
        <v>527</v>
      </c>
      <c r="F200" s="280">
        <v>276000</v>
      </c>
      <c r="G200" s="218">
        <v>65.17</v>
      </c>
      <c r="H200" s="32" t="s">
        <v>834</v>
      </c>
    </row>
    <row r="201" spans="1:8" ht="15" customHeight="1">
      <c r="A201" s="279">
        <v>45547</v>
      </c>
      <c r="B201" s="218" t="s">
        <v>1233</v>
      </c>
      <c r="C201" s="206" t="s">
        <v>1234</v>
      </c>
      <c r="D201" s="206" t="s">
        <v>1112</v>
      </c>
      <c r="E201" s="206" t="s">
        <v>527</v>
      </c>
      <c r="F201" s="280">
        <v>59200</v>
      </c>
      <c r="G201" s="218">
        <v>55</v>
      </c>
      <c r="H201" s="32" t="s">
        <v>834</v>
      </c>
    </row>
    <row r="202" spans="1:8" ht="15" customHeight="1">
      <c r="A202" s="279">
        <v>45547</v>
      </c>
      <c r="B202" s="218" t="s">
        <v>915</v>
      </c>
      <c r="C202" s="206" t="s">
        <v>1060</v>
      </c>
      <c r="D202" s="206" t="s">
        <v>879</v>
      </c>
      <c r="E202" s="206" t="s">
        <v>527</v>
      </c>
      <c r="F202" s="280">
        <v>878606</v>
      </c>
      <c r="G202" s="218">
        <v>432.55</v>
      </c>
      <c r="H202" s="32" t="s">
        <v>834</v>
      </c>
    </row>
    <row r="203" spans="1:8" ht="15" customHeight="1">
      <c r="A203" s="279">
        <v>45547</v>
      </c>
      <c r="B203" s="218" t="s">
        <v>1159</v>
      </c>
      <c r="C203" s="206" t="s">
        <v>1160</v>
      </c>
      <c r="D203" s="206" t="s">
        <v>1161</v>
      </c>
      <c r="E203" s="206" t="s">
        <v>528</v>
      </c>
      <c r="F203" s="280">
        <v>75000</v>
      </c>
      <c r="G203" s="218">
        <v>92.26</v>
      </c>
      <c r="H203" s="32" t="s">
        <v>834</v>
      </c>
    </row>
    <row r="204" spans="1:8" ht="15" customHeight="1">
      <c r="A204" s="279">
        <v>45547</v>
      </c>
      <c r="B204" s="218" t="s">
        <v>1159</v>
      </c>
      <c r="C204" s="206" t="s">
        <v>1160</v>
      </c>
      <c r="D204" s="206" t="s">
        <v>1025</v>
      </c>
      <c r="E204" s="206" t="s">
        <v>528</v>
      </c>
      <c r="F204" s="280">
        <v>18000</v>
      </c>
      <c r="G204" s="218">
        <v>94.1</v>
      </c>
      <c r="H204" s="32" t="s">
        <v>834</v>
      </c>
    </row>
    <row r="205" spans="1:8" ht="15" customHeight="1">
      <c r="A205" s="279">
        <v>45547</v>
      </c>
      <c r="B205" s="218" t="s">
        <v>1162</v>
      </c>
      <c r="C205" s="206" t="s">
        <v>1163</v>
      </c>
      <c r="D205" s="206" t="s">
        <v>879</v>
      </c>
      <c r="E205" s="206" t="s">
        <v>528</v>
      </c>
      <c r="F205" s="280">
        <v>809464</v>
      </c>
      <c r="G205" s="218">
        <v>288.45</v>
      </c>
      <c r="H205" s="32" t="s">
        <v>834</v>
      </c>
    </row>
    <row r="206" spans="1:8" ht="15" customHeight="1">
      <c r="A206" s="279">
        <v>45547</v>
      </c>
      <c r="B206" s="218" t="s">
        <v>1037</v>
      </c>
      <c r="C206" s="206" t="s">
        <v>1038</v>
      </c>
      <c r="D206" s="206" t="s">
        <v>1164</v>
      </c>
      <c r="E206" s="206" t="s">
        <v>528</v>
      </c>
      <c r="F206" s="280">
        <v>28689</v>
      </c>
      <c r="G206" s="218">
        <v>142.72999999999999</v>
      </c>
      <c r="H206" s="32" t="s">
        <v>834</v>
      </c>
    </row>
    <row r="207" spans="1:8" ht="15" customHeight="1">
      <c r="A207" s="279">
        <v>45547</v>
      </c>
      <c r="B207" s="218" t="s">
        <v>1037</v>
      </c>
      <c r="C207" s="206" t="s">
        <v>1038</v>
      </c>
      <c r="D207" s="206" t="s">
        <v>1165</v>
      </c>
      <c r="E207" s="206" t="s">
        <v>528</v>
      </c>
      <c r="F207" s="280">
        <v>30000</v>
      </c>
      <c r="G207" s="218">
        <v>143.56</v>
      </c>
      <c r="H207" s="32" t="s">
        <v>834</v>
      </c>
    </row>
    <row r="208" spans="1:8" ht="15" customHeight="1">
      <c r="A208" s="279">
        <v>45547</v>
      </c>
      <c r="B208" s="218" t="s">
        <v>1037</v>
      </c>
      <c r="C208" s="206" t="s">
        <v>1038</v>
      </c>
      <c r="D208" s="206" t="s">
        <v>1039</v>
      </c>
      <c r="E208" s="206" t="s">
        <v>528</v>
      </c>
      <c r="F208" s="280">
        <v>50000</v>
      </c>
      <c r="G208" s="218">
        <v>141.31</v>
      </c>
      <c r="H208" s="32" t="s">
        <v>834</v>
      </c>
    </row>
    <row r="209" spans="1:8" ht="15" customHeight="1">
      <c r="A209" s="279">
        <v>45547</v>
      </c>
      <c r="B209" s="218" t="s">
        <v>1166</v>
      </c>
      <c r="C209" s="206" t="s">
        <v>1167</v>
      </c>
      <c r="D209" s="206" t="s">
        <v>1235</v>
      </c>
      <c r="E209" s="206" t="s">
        <v>528</v>
      </c>
      <c r="F209" s="280">
        <v>65600</v>
      </c>
      <c r="G209" s="218">
        <v>75.05</v>
      </c>
      <c r="H209" s="32" t="s">
        <v>834</v>
      </c>
    </row>
    <row r="210" spans="1:8" ht="15" customHeight="1">
      <c r="A210" s="279">
        <v>45547</v>
      </c>
      <c r="B210" s="218" t="s">
        <v>1236</v>
      </c>
      <c r="C210" s="206" t="s">
        <v>1237</v>
      </c>
      <c r="D210" s="206" t="s">
        <v>1238</v>
      </c>
      <c r="E210" s="206" t="s">
        <v>528</v>
      </c>
      <c r="F210" s="280">
        <v>2970130</v>
      </c>
      <c r="G210" s="218">
        <v>0.2</v>
      </c>
      <c r="H210" s="32" t="s">
        <v>834</v>
      </c>
    </row>
    <row r="211" spans="1:8" ht="15" customHeight="1">
      <c r="A211" s="279">
        <v>45547</v>
      </c>
      <c r="B211" s="218" t="s">
        <v>1040</v>
      </c>
      <c r="C211" s="206" t="s">
        <v>1041</v>
      </c>
      <c r="D211" s="206" t="s">
        <v>1047</v>
      </c>
      <c r="E211" s="206" t="s">
        <v>528</v>
      </c>
      <c r="F211" s="280">
        <v>88492</v>
      </c>
      <c r="G211" s="218">
        <v>156.22999999999999</v>
      </c>
      <c r="H211" s="32" t="s">
        <v>834</v>
      </c>
    </row>
    <row r="212" spans="1:8" ht="15" customHeight="1">
      <c r="A212" s="279">
        <v>45547</v>
      </c>
      <c r="B212" s="218" t="s">
        <v>1239</v>
      </c>
      <c r="C212" s="206" t="s">
        <v>1240</v>
      </c>
      <c r="D212" s="206" t="s">
        <v>1241</v>
      </c>
      <c r="E212" s="206" t="s">
        <v>528</v>
      </c>
      <c r="F212" s="280">
        <v>22400</v>
      </c>
      <c r="G212" s="218">
        <v>106.72</v>
      </c>
      <c r="H212" s="32" t="s">
        <v>834</v>
      </c>
    </row>
    <row r="213" spans="1:8" ht="15" customHeight="1">
      <c r="A213" s="279">
        <v>45547</v>
      </c>
      <c r="B213" s="218" t="s">
        <v>1242</v>
      </c>
      <c r="C213" s="206" t="s">
        <v>1243</v>
      </c>
      <c r="D213" s="206" t="s">
        <v>1244</v>
      </c>
      <c r="E213" s="206" t="s">
        <v>528</v>
      </c>
      <c r="F213" s="280">
        <v>70250</v>
      </c>
      <c r="G213" s="218">
        <v>387.36</v>
      </c>
      <c r="H213" s="32" t="s">
        <v>834</v>
      </c>
    </row>
    <row r="214" spans="1:8" ht="15" customHeight="1">
      <c r="A214" s="279">
        <v>45547</v>
      </c>
      <c r="B214" s="218" t="s">
        <v>1042</v>
      </c>
      <c r="C214" s="206" t="s">
        <v>1043</v>
      </c>
      <c r="D214" s="206" t="s">
        <v>1245</v>
      </c>
      <c r="E214" s="206" t="s">
        <v>528</v>
      </c>
      <c r="F214" s="280">
        <v>103117</v>
      </c>
      <c r="G214" s="218">
        <v>907.17</v>
      </c>
      <c r="H214" s="32" t="s">
        <v>834</v>
      </c>
    </row>
    <row r="215" spans="1:8" ht="15" customHeight="1">
      <c r="A215" s="279">
        <v>45547</v>
      </c>
      <c r="B215" s="218" t="s">
        <v>363</v>
      </c>
      <c r="C215" s="206" t="s">
        <v>1246</v>
      </c>
      <c r="D215" s="206" t="s">
        <v>1247</v>
      </c>
      <c r="E215" s="206" t="s">
        <v>528</v>
      </c>
      <c r="F215" s="280">
        <v>8800000</v>
      </c>
      <c r="G215" s="218">
        <v>243.18</v>
      </c>
      <c r="H215" s="32" t="s">
        <v>834</v>
      </c>
    </row>
    <row r="216" spans="1:8" ht="15" customHeight="1">
      <c r="A216" s="279">
        <v>45547</v>
      </c>
      <c r="B216" s="218" t="s">
        <v>993</v>
      </c>
      <c r="C216" s="206" t="s">
        <v>994</v>
      </c>
      <c r="D216" s="206" t="s">
        <v>872</v>
      </c>
      <c r="E216" s="206" t="s">
        <v>528</v>
      </c>
      <c r="F216" s="280">
        <v>198600</v>
      </c>
      <c r="G216" s="218">
        <v>386.43</v>
      </c>
      <c r="H216" s="32" t="s">
        <v>834</v>
      </c>
    </row>
    <row r="217" spans="1:8" ht="15" customHeight="1">
      <c r="A217" s="279">
        <v>45547</v>
      </c>
      <c r="B217" s="218" t="s">
        <v>369</v>
      </c>
      <c r="C217" s="206" t="s">
        <v>1169</v>
      </c>
      <c r="D217" s="206" t="s">
        <v>879</v>
      </c>
      <c r="E217" s="206" t="s">
        <v>528</v>
      </c>
      <c r="F217" s="280">
        <v>1075388</v>
      </c>
      <c r="G217" s="218">
        <v>631.91999999999996</v>
      </c>
      <c r="H217" s="32" t="s">
        <v>834</v>
      </c>
    </row>
    <row r="218" spans="1:8" ht="15" customHeight="1">
      <c r="A218" s="279">
        <v>45547</v>
      </c>
      <c r="B218" s="218" t="s">
        <v>913</v>
      </c>
      <c r="C218" s="206" t="s">
        <v>914</v>
      </c>
      <c r="D218" s="206" t="s">
        <v>872</v>
      </c>
      <c r="E218" s="206" t="s">
        <v>528</v>
      </c>
      <c r="F218" s="280">
        <v>4000000</v>
      </c>
      <c r="G218" s="218">
        <v>1.45</v>
      </c>
      <c r="H218" s="32" t="s">
        <v>834</v>
      </c>
    </row>
    <row r="219" spans="1:8" ht="15" customHeight="1">
      <c r="A219" s="279">
        <v>45547</v>
      </c>
      <c r="B219" s="218" t="s">
        <v>1248</v>
      </c>
      <c r="C219" s="206" t="s">
        <v>914</v>
      </c>
      <c r="D219" s="206" t="s">
        <v>872</v>
      </c>
      <c r="E219" s="206" t="s">
        <v>528</v>
      </c>
      <c r="F219" s="280">
        <v>716702</v>
      </c>
      <c r="G219" s="218">
        <v>1.37</v>
      </c>
      <c r="H219" s="32" t="s">
        <v>834</v>
      </c>
    </row>
    <row r="220" spans="1:8" ht="15" customHeight="1">
      <c r="A220" s="279">
        <v>45547</v>
      </c>
      <c r="B220" s="218" t="s">
        <v>1170</v>
      </c>
      <c r="C220" s="206" t="s">
        <v>1171</v>
      </c>
      <c r="D220" s="206" t="s">
        <v>879</v>
      </c>
      <c r="E220" s="206" t="s">
        <v>528</v>
      </c>
      <c r="F220" s="280">
        <v>945899</v>
      </c>
      <c r="G220" s="218">
        <v>321.73</v>
      </c>
      <c r="H220" s="32" t="s">
        <v>834</v>
      </c>
    </row>
    <row r="221" spans="1:8" ht="15" customHeight="1">
      <c r="A221" s="279">
        <v>45547</v>
      </c>
      <c r="B221" s="218" t="s">
        <v>1172</v>
      </c>
      <c r="C221" s="206" t="s">
        <v>1173</v>
      </c>
      <c r="D221" s="206" t="s">
        <v>879</v>
      </c>
      <c r="E221" s="206" t="s">
        <v>528</v>
      </c>
      <c r="F221" s="280">
        <v>685574</v>
      </c>
      <c r="G221" s="218">
        <v>197.86</v>
      </c>
      <c r="H221" s="32" t="s">
        <v>834</v>
      </c>
    </row>
    <row r="222" spans="1:8" ht="15" customHeight="1">
      <c r="A222" s="279">
        <v>45547</v>
      </c>
      <c r="B222" s="218" t="s">
        <v>119</v>
      </c>
      <c r="C222" s="206" t="s">
        <v>1174</v>
      </c>
      <c r="D222" s="206" t="s">
        <v>944</v>
      </c>
      <c r="E222" s="206" t="s">
        <v>528</v>
      </c>
      <c r="F222" s="280">
        <v>1767114</v>
      </c>
      <c r="G222" s="218">
        <v>583.36</v>
      </c>
      <c r="H222" s="32" t="s">
        <v>834</v>
      </c>
    </row>
    <row r="223" spans="1:8" ht="15" customHeight="1">
      <c r="A223" s="279">
        <v>45547</v>
      </c>
      <c r="B223" s="218" t="s">
        <v>119</v>
      </c>
      <c r="C223" s="206" t="s">
        <v>1174</v>
      </c>
      <c r="D223" s="206" t="s">
        <v>1175</v>
      </c>
      <c r="E223" s="206" t="s">
        <v>528</v>
      </c>
      <c r="F223" s="280">
        <v>1298491</v>
      </c>
      <c r="G223" s="218">
        <v>604.29999999999995</v>
      </c>
      <c r="H223" s="32" t="s">
        <v>834</v>
      </c>
    </row>
    <row r="224" spans="1:8" ht="15" customHeight="1">
      <c r="A224" s="279">
        <v>45547</v>
      </c>
      <c r="B224" s="218" t="s">
        <v>119</v>
      </c>
      <c r="C224" s="206" t="s">
        <v>1174</v>
      </c>
      <c r="D224" s="206" t="s">
        <v>873</v>
      </c>
      <c r="E224" s="206" t="s">
        <v>528</v>
      </c>
      <c r="F224" s="280">
        <v>1621184</v>
      </c>
      <c r="G224" s="218">
        <v>599.34</v>
      </c>
      <c r="H224" s="32" t="s">
        <v>834</v>
      </c>
    </row>
    <row r="225" spans="1:8" ht="15" customHeight="1">
      <c r="A225" s="279">
        <v>45547</v>
      </c>
      <c r="B225" s="218" t="s">
        <v>119</v>
      </c>
      <c r="C225" s="206" t="s">
        <v>1174</v>
      </c>
      <c r="D225" s="206" t="s">
        <v>879</v>
      </c>
      <c r="E225" s="206" t="s">
        <v>528</v>
      </c>
      <c r="F225" s="280">
        <v>2417342</v>
      </c>
      <c r="G225" s="218">
        <v>605.66999999999996</v>
      </c>
      <c r="H225" s="32" t="s">
        <v>834</v>
      </c>
    </row>
    <row r="226" spans="1:8" ht="15" customHeight="1">
      <c r="A226" s="279">
        <v>45547</v>
      </c>
      <c r="B226" s="218" t="s">
        <v>1176</v>
      </c>
      <c r="C226" s="206" t="s">
        <v>1177</v>
      </c>
      <c r="D226" s="206" t="s">
        <v>1179</v>
      </c>
      <c r="E226" s="206" t="s">
        <v>528</v>
      </c>
      <c r="F226" s="280">
        <v>293231</v>
      </c>
      <c r="G226" s="218">
        <v>15.85</v>
      </c>
      <c r="H226" s="32" t="s">
        <v>834</v>
      </c>
    </row>
    <row r="227" spans="1:8" ht="15" customHeight="1">
      <c r="A227" s="279">
        <v>45547</v>
      </c>
      <c r="B227" s="218" t="s">
        <v>852</v>
      </c>
      <c r="C227" s="206" t="s">
        <v>1180</v>
      </c>
      <c r="D227" s="206" t="s">
        <v>1249</v>
      </c>
      <c r="E227" s="206" t="s">
        <v>528</v>
      </c>
      <c r="F227" s="280">
        <v>12341188</v>
      </c>
      <c r="G227" s="218">
        <v>495.08</v>
      </c>
      <c r="H227" s="32" t="s">
        <v>834</v>
      </c>
    </row>
    <row r="228" spans="1:8" ht="15" customHeight="1">
      <c r="A228" s="279">
        <v>45547</v>
      </c>
      <c r="B228" s="218" t="s">
        <v>852</v>
      </c>
      <c r="C228" s="206" t="s">
        <v>1180</v>
      </c>
      <c r="D228" s="206" t="s">
        <v>1250</v>
      </c>
      <c r="E228" s="206" t="s">
        <v>528</v>
      </c>
      <c r="F228" s="280">
        <v>4530094</v>
      </c>
      <c r="G228" s="218">
        <v>496.12</v>
      </c>
      <c r="H228" s="32" t="s">
        <v>834</v>
      </c>
    </row>
    <row r="229" spans="1:8" ht="15" customHeight="1">
      <c r="A229" s="279">
        <v>45547</v>
      </c>
      <c r="B229" s="218" t="s">
        <v>852</v>
      </c>
      <c r="C229" s="206" t="s">
        <v>1180</v>
      </c>
      <c r="D229" s="206" t="s">
        <v>1251</v>
      </c>
      <c r="E229" s="206" t="s">
        <v>528</v>
      </c>
      <c r="F229" s="280">
        <v>2871207</v>
      </c>
      <c r="G229" s="218">
        <v>495.01</v>
      </c>
      <c r="H229" s="32" t="s">
        <v>834</v>
      </c>
    </row>
    <row r="230" spans="1:8" ht="15" customHeight="1">
      <c r="A230" s="279">
        <v>45547</v>
      </c>
      <c r="B230" s="218" t="s">
        <v>852</v>
      </c>
      <c r="C230" s="206" t="s">
        <v>1180</v>
      </c>
      <c r="D230" s="206" t="s">
        <v>892</v>
      </c>
      <c r="E230" s="206" t="s">
        <v>528</v>
      </c>
      <c r="F230" s="280">
        <v>2090533</v>
      </c>
      <c r="G230" s="218">
        <v>496.32</v>
      </c>
      <c r="H230" s="32" t="s">
        <v>834</v>
      </c>
    </row>
    <row r="231" spans="1:8" ht="15" customHeight="1">
      <c r="A231" s="279">
        <v>45547</v>
      </c>
      <c r="B231" s="218" t="s">
        <v>852</v>
      </c>
      <c r="C231" s="206" t="s">
        <v>1180</v>
      </c>
      <c r="D231" s="206" t="s">
        <v>1182</v>
      </c>
      <c r="E231" s="206" t="s">
        <v>528</v>
      </c>
      <c r="F231" s="280">
        <v>1284837</v>
      </c>
      <c r="G231" s="218">
        <v>495.54</v>
      </c>
      <c r="H231" s="32" t="s">
        <v>834</v>
      </c>
    </row>
    <row r="232" spans="1:8" ht="15" customHeight="1">
      <c r="A232" s="279">
        <v>45547</v>
      </c>
      <c r="B232" s="218" t="s">
        <v>852</v>
      </c>
      <c r="C232" s="206" t="s">
        <v>1180</v>
      </c>
      <c r="D232" s="206" t="s">
        <v>1252</v>
      </c>
      <c r="E232" s="206" t="s">
        <v>528</v>
      </c>
      <c r="F232" s="280">
        <v>6015607</v>
      </c>
      <c r="G232" s="218">
        <v>495.03</v>
      </c>
      <c r="H232" s="32" t="s">
        <v>834</v>
      </c>
    </row>
    <row r="233" spans="1:8" ht="15" customHeight="1">
      <c r="A233" s="279">
        <v>45547</v>
      </c>
      <c r="B233" s="218" t="s">
        <v>852</v>
      </c>
      <c r="C233" s="206" t="s">
        <v>1180</v>
      </c>
      <c r="D233" s="206" t="s">
        <v>1253</v>
      </c>
      <c r="E233" s="206" t="s">
        <v>528</v>
      </c>
      <c r="F233" s="280">
        <v>6583018</v>
      </c>
      <c r="G233" s="218">
        <v>495.3</v>
      </c>
      <c r="H233" s="32" t="s">
        <v>834</v>
      </c>
    </row>
    <row r="234" spans="1:8" ht="15" customHeight="1">
      <c r="A234" s="279">
        <v>45547</v>
      </c>
      <c r="B234" s="218" t="s">
        <v>1184</v>
      </c>
      <c r="C234" s="206" t="s">
        <v>1185</v>
      </c>
      <c r="D234" s="206" t="s">
        <v>879</v>
      </c>
      <c r="E234" s="206" t="s">
        <v>528</v>
      </c>
      <c r="F234" s="280">
        <v>90392</v>
      </c>
      <c r="G234" s="218">
        <v>1234.7</v>
      </c>
      <c r="H234" s="32" t="s">
        <v>834</v>
      </c>
    </row>
    <row r="235" spans="1:8" ht="15" customHeight="1">
      <c r="A235" s="279">
        <v>45547</v>
      </c>
      <c r="B235" s="218" t="s">
        <v>1186</v>
      </c>
      <c r="C235" s="206" t="s">
        <v>1187</v>
      </c>
      <c r="D235" s="206" t="s">
        <v>879</v>
      </c>
      <c r="E235" s="206" t="s">
        <v>528</v>
      </c>
      <c r="F235" s="280">
        <v>575960</v>
      </c>
      <c r="G235" s="218">
        <v>505.08</v>
      </c>
      <c r="H235" s="32" t="s">
        <v>834</v>
      </c>
    </row>
    <row r="236" spans="1:8" ht="15" customHeight="1">
      <c r="A236" s="279">
        <v>45547</v>
      </c>
      <c r="B236" s="218" t="s">
        <v>1186</v>
      </c>
      <c r="C236" s="206" t="s">
        <v>1187</v>
      </c>
      <c r="D236" s="206" t="s">
        <v>888</v>
      </c>
      <c r="E236" s="206" t="s">
        <v>528</v>
      </c>
      <c r="F236" s="280">
        <v>319069</v>
      </c>
      <c r="G236" s="218">
        <v>507.58</v>
      </c>
      <c r="H236" s="32" t="s">
        <v>834</v>
      </c>
    </row>
    <row r="237" spans="1:8" ht="15" customHeight="1">
      <c r="A237" s="279">
        <v>45547</v>
      </c>
      <c r="B237" s="218" t="s">
        <v>1186</v>
      </c>
      <c r="C237" s="206" t="s">
        <v>1187</v>
      </c>
      <c r="D237" s="206" t="s">
        <v>873</v>
      </c>
      <c r="E237" s="206" t="s">
        <v>528</v>
      </c>
      <c r="F237" s="280">
        <v>451532</v>
      </c>
      <c r="G237" s="218">
        <v>507.53</v>
      </c>
      <c r="H237" s="32" t="s">
        <v>834</v>
      </c>
    </row>
    <row r="238" spans="1:8" ht="15" customHeight="1">
      <c r="A238" s="279">
        <v>45547</v>
      </c>
      <c r="B238" s="218" t="s">
        <v>1188</v>
      </c>
      <c r="C238" s="206" t="s">
        <v>1189</v>
      </c>
      <c r="D238" s="206" t="s">
        <v>872</v>
      </c>
      <c r="E238" s="206" t="s">
        <v>528</v>
      </c>
      <c r="F238" s="280">
        <v>61200</v>
      </c>
      <c r="G238" s="218">
        <v>124.95</v>
      </c>
      <c r="H238" s="32" t="s">
        <v>834</v>
      </c>
    </row>
    <row r="239" spans="1:8" ht="15" customHeight="1">
      <c r="A239" s="279">
        <v>45547</v>
      </c>
      <c r="B239" s="218" t="s">
        <v>1188</v>
      </c>
      <c r="C239" s="206" t="s">
        <v>1189</v>
      </c>
      <c r="D239" s="206" t="s">
        <v>892</v>
      </c>
      <c r="E239" s="206" t="s">
        <v>528</v>
      </c>
      <c r="F239" s="280">
        <v>216000</v>
      </c>
      <c r="G239" s="218">
        <v>137.81</v>
      </c>
      <c r="H239" s="32" t="s">
        <v>834</v>
      </c>
    </row>
    <row r="240" spans="1:8" ht="15" customHeight="1">
      <c r="A240" s="279">
        <v>45547</v>
      </c>
      <c r="B240" s="218" t="s">
        <v>1188</v>
      </c>
      <c r="C240" s="206" t="s">
        <v>1189</v>
      </c>
      <c r="D240" s="206" t="s">
        <v>1019</v>
      </c>
      <c r="E240" s="206" t="s">
        <v>528</v>
      </c>
      <c r="F240" s="280">
        <v>349200</v>
      </c>
      <c r="G240" s="218">
        <v>124.95</v>
      </c>
      <c r="H240" s="32" t="s">
        <v>834</v>
      </c>
    </row>
    <row r="241" spans="1:8" ht="15" customHeight="1">
      <c r="A241" s="279">
        <v>45547</v>
      </c>
      <c r="B241" s="218" t="s">
        <v>1024</v>
      </c>
      <c r="C241" s="206" t="s">
        <v>1045</v>
      </c>
      <c r="D241" s="206" t="s">
        <v>879</v>
      </c>
      <c r="E241" s="206" t="s">
        <v>528</v>
      </c>
      <c r="F241" s="280">
        <v>195371</v>
      </c>
      <c r="G241" s="218">
        <v>632.28</v>
      </c>
      <c r="H241" s="32" t="s">
        <v>834</v>
      </c>
    </row>
    <row r="242" spans="1:8" ht="15" customHeight="1">
      <c r="A242" s="279">
        <v>45547</v>
      </c>
      <c r="B242" s="218" t="s">
        <v>1024</v>
      </c>
      <c r="C242" s="206" t="s">
        <v>1045</v>
      </c>
      <c r="D242" s="206" t="s">
        <v>873</v>
      </c>
      <c r="E242" s="206" t="s">
        <v>528</v>
      </c>
      <c r="F242" s="280">
        <v>183646</v>
      </c>
      <c r="G242" s="218">
        <v>630.44000000000005</v>
      </c>
      <c r="H242" s="32" t="s">
        <v>834</v>
      </c>
    </row>
    <row r="243" spans="1:8" ht="15" customHeight="1">
      <c r="A243" s="279">
        <v>45547</v>
      </c>
      <c r="B243" s="218" t="s">
        <v>1024</v>
      </c>
      <c r="C243" s="206" t="s">
        <v>1045</v>
      </c>
      <c r="D243" s="206" t="s">
        <v>1193</v>
      </c>
      <c r="E243" s="206" t="s">
        <v>528</v>
      </c>
      <c r="F243" s="280">
        <v>155000</v>
      </c>
      <c r="G243" s="218">
        <v>640.82000000000005</v>
      </c>
      <c r="H243" s="32" t="s">
        <v>834</v>
      </c>
    </row>
    <row r="244" spans="1:8" ht="15" customHeight="1">
      <c r="A244" s="279">
        <v>45547</v>
      </c>
      <c r="B244" s="218" t="s">
        <v>942</v>
      </c>
      <c r="C244" s="206" t="s">
        <v>943</v>
      </c>
      <c r="D244" s="206" t="s">
        <v>873</v>
      </c>
      <c r="E244" s="206" t="s">
        <v>528</v>
      </c>
      <c r="F244" s="280">
        <v>2626542</v>
      </c>
      <c r="G244" s="218">
        <v>50.64</v>
      </c>
      <c r="H244" s="32" t="s">
        <v>834</v>
      </c>
    </row>
    <row r="245" spans="1:8" ht="15" customHeight="1">
      <c r="A245" s="279">
        <v>45547</v>
      </c>
      <c r="B245" s="218" t="s">
        <v>942</v>
      </c>
      <c r="C245" s="206" t="s">
        <v>943</v>
      </c>
      <c r="D245" s="206" t="s">
        <v>1197</v>
      </c>
      <c r="E245" s="206" t="s">
        <v>528</v>
      </c>
      <c r="F245" s="280">
        <v>3809414</v>
      </c>
      <c r="G245" s="218">
        <v>51</v>
      </c>
      <c r="H245" s="32" t="s">
        <v>834</v>
      </c>
    </row>
    <row r="246" spans="1:8" ht="15" customHeight="1">
      <c r="A246" s="279">
        <v>45547</v>
      </c>
      <c r="B246" s="218" t="s">
        <v>942</v>
      </c>
      <c r="C246" s="206" t="s">
        <v>943</v>
      </c>
      <c r="D246" s="206" t="s">
        <v>1196</v>
      </c>
      <c r="E246" s="206" t="s">
        <v>528</v>
      </c>
      <c r="F246" s="280">
        <v>1994354</v>
      </c>
      <c r="G246" s="218">
        <v>50.67</v>
      </c>
      <c r="H246" s="32" t="s">
        <v>834</v>
      </c>
    </row>
    <row r="247" spans="1:8" ht="15" customHeight="1">
      <c r="A247" s="279">
        <v>45547</v>
      </c>
      <c r="B247" s="218" t="s">
        <v>942</v>
      </c>
      <c r="C247" s="206" t="s">
        <v>943</v>
      </c>
      <c r="D247" s="206" t="s">
        <v>1195</v>
      </c>
      <c r="E247" s="206" t="s">
        <v>528</v>
      </c>
      <c r="F247" s="280">
        <v>1573864</v>
      </c>
      <c r="G247" s="218">
        <v>50.84</v>
      </c>
      <c r="H247" s="32" t="s">
        <v>834</v>
      </c>
    </row>
    <row r="248" spans="1:8" ht="15" customHeight="1">
      <c r="A248" s="279">
        <v>45547</v>
      </c>
      <c r="B248" s="218" t="s">
        <v>942</v>
      </c>
      <c r="C248" s="206" t="s">
        <v>943</v>
      </c>
      <c r="D248" s="206" t="s">
        <v>1051</v>
      </c>
      <c r="E248" s="206" t="s">
        <v>528</v>
      </c>
      <c r="F248" s="280">
        <v>5376135</v>
      </c>
      <c r="G248" s="218">
        <v>50.87</v>
      </c>
      <c r="H248" s="32" t="s">
        <v>834</v>
      </c>
    </row>
    <row r="249" spans="1:8" ht="15" customHeight="1">
      <c r="A249" s="279">
        <v>45547</v>
      </c>
      <c r="B249" s="218" t="s">
        <v>942</v>
      </c>
      <c r="C249" s="206" t="s">
        <v>943</v>
      </c>
      <c r="D249" s="206" t="s">
        <v>928</v>
      </c>
      <c r="E249" s="206" t="s">
        <v>528</v>
      </c>
      <c r="F249" s="280">
        <v>8083238</v>
      </c>
      <c r="G249" s="218">
        <v>50.87</v>
      </c>
      <c r="H249" s="32" t="s">
        <v>834</v>
      </c>
    </row>
    <row r="250" spans="1:8" ht="15" customHeight="1">
      <c r="A250" s="279">
        <v>45547</v>
      </c>
      <c r="B250" s="218" t="s">
        <v>823</v>
      </c>
      <c r="C250" s="206" t="s">
        <v>1198</v>
      </c>
      <c r="D250" s="206" t="s">
        <v>879</v>
      </c>
      <c r="E250" s="206" t="s">
        <v>528</v>
      </c>
      <c r="F250" s="280">
        <v>325953</v>
      </c>
      <c r="G250" s="218">
        <v>5125.74</v>
      </c>
      <c r="H250" s="32" t="s">
        <v>834</v>
      </c>
    </row>
    <row r="251" spans="1:8" ht="15" customHeight="1">
      <c r="A251" s="279">
        <v>45547</v>
      </c>
      <c r="B251" s="218" t="s">
        <v>995</v>
      </c>
      <c r="C251" s="206" t="s">
        <v>996</v>
      </c>
      <c r="D251" s="206" t="s">
        <v>888</v>
      </c>
      <c r="E251" s="206" t="s">
        <v>528</v>
      </c>
      <c r="F251" s="280">
        <v>186943</v>
      </c>
      <c r="G251" s="218">
        <v>39.24</v>
      </c>
      <c r="H251" s="32" t="s">
        <v>834</v>
      </c>
    </row>
    <row r="252" spans="1:8" ht="15" customHeight="1">
      <c r="A252" s="279">
        <v>45547</v>
      </c>
      <c r="B252" s="218" t="s">
        <v>995</v>
      </c>
      <c r="C252" s="206" t="s">
        <v>996</v>
      </c>
      <c r="D252" s="206" t="s">
        <v>1047</v>
      </c>
      <c r="E252" s="206" t="s">
        <v>528</v>
      </c>
      <c r="F252" s="280">
        <v>196850</v>
      </c>
      <c r="G252" s="218">
        <v>38.979999999999997</v>
      </c>
      <c r="H252" s="32" t="s">
        <v>834</v>
      </c>
    </row>
    <row r="253" spans="1:8" ht="15" customHeight="1">
      <c r="A253" s="279">
        <v>45547</v>
      </c>
      <c r="B253" s="218" t="s">
        <v>995</v>
      </c>
      <c r="C253" s="206" t="s">
        <v>996</v>
      </c>
      <c r="D253" s="206" t="s">
        <v>1199</v>
      </c>
      <c r="E253" s="206" t="s">
        <v>528</v>
      </c>
      <c r="F253" s="280">
        <v>124909</v>
      </c>
      <c r="G253" s="218">
        <v>39.39</v>
      </c>
      <c r="H253" s="32" t="s">
        <v>834</v>
      </c>
    </row>
    <row r="254" spans="1:8" ht="15" customHeight="1">
      <c r="A254" s="279">
        <v>45547</v>
      </c>
      <c r="B254" s="218" t="s">
        <v>995</v>
      </c>
      <c r="C254" s="206" t="s">
        <v>996</v>
      </c>
      <c r="D254" s="206" t="s">
        <v>1046</v>
      </c>
      <c r="E254" s="206" t="s">
        <v>528</v>
      </c>
      <c r="F254" s="280">
        <v>184445</v>
      </c>
      <c r="G254" s="218">
        <v>38.97</v>
      </c>
      <c r="H254" s="32" t="s">
        <v>834</v>
      </c>
    </row>
    <row r="255" spans="1:8" ht="15" customHeight="1">
      <c r="A255" s="279">
        <v>45547</v>
      </c>
      <c r="B255" s="218" t="s">
        <v>1200</v>
      </c>
      <c r="C255" s="206" t="s">
        <v>1201</v>
      </c>
      <c r="D255" s="206" t="s">
        <v>1193</v>
      </c>
      <c r="E255" s="206" t="s">
        <v>528</v>
      </c>
      <c r="F255" s="280">
        <v>52000</v>
      </c>
      <c r="G255" s="218">
        <v>314.49</v>
      </c>
      <c r="H255" s="32" t="s">
        <v>834</v>
      </c>
    </row>
    <row r="256" spans="1:8" ht="15" customHeight="1">
      <c r="A256" s="279">
        <v>45547</v>
      </c>
      <c r="B256" s="218" t="s">
        <v>951</v>
      </c>
      <c r="C256" s="206" t="s">
        <v>952</v>
      </c>
      <c r="D256" s="206" t="s">
        <v>890</v>
      </c>
      <c r="E256" s="206" t="s">
        <v>528</v>
      </c>
      <c r="F256" s="280">
        <v>502759</v>
      </c>
      <c r="G256" s="218">
        <v>248.54</v>
      </c>
      <c r="H256" s="32" t="s">
        <v>834</v>
      </c>
    </row>
    <row r="257" spans="1:8" ht="15" customHeight="1">
      <c r="A257" s="279">
        <v>45547</v>
      </c>
      <c r="B257" s="218" t="s">
        <v>1202</v>
      </c>
      <c r="C257" s="206" t="s">
        <v>1203</v>
      </c>
      <c r="D257" s="206" t="s">
        <v>1204</v>
      </c>
      <c r="E257" s="206" t="s">
        <v>528</v>
      </c>
      <c r="F257" s="280">
        <v>9600</v>
      </c>
      <c r="G257" s="218">
        <v>124</v>
      </c>
      <c r="H257" s="32" t="s">
        <v>834</v>
      </c>
    </row>
    <row r="258" spans="1:8" ht="15" customHeight="1">
      <c r="A258" s="279">
        <v>45547</v>
      </c>
      <c r="B258" s="218" t="s">
        <v>1049</v>
      </c>
      <c r="C258" s="206" t="s">
        <v>1050</v>
      </c>
      <c r="D258" s="206" t="s">
        <v>872</v>
      </c>
      <c r="E258" s="206" t="s">
        <v>528</v>
      </c>
      <c r="F258" s="280">
        <v>44800</v>
      </c>
      <c r="G258" s="218">
        <v>161.1</v>
      </c>
      <c r="H258" s="32" t="s">
        <v>834</v>
      </c>
    </row>
    <row r="259" spans="1:8" ht="15" customHeight="1">
      <c r="A259" s="279">
        <v>45547</v>
      </c>
      <c r="B259" s="218" t="s">
        <v>1209</v>
      </c>
      <c r="C259" s="206" t="s">
        <v>1210</v>
      </c>
      <c r="D259" s="206" t="s">
        <v>1211</v>
      </c>
      <c r="E259" s="206" t="s">
        <v>528</v>
      </c>
      <c r="F259" s="280">
        <v>138198</v>
      </c>
      <c r="G259" s="218">
        <v>115.5</v>
      </c>
      <c r="H259" s="32" t="s">
        <v>834</v>
      </c>
    </row>
    <row r="260" spans="1:8" ht="15" customHeight="1">
      <c r="A260" s="279">
        <v>45547</v>
      </c>
      <c r="B260" s="218" t="s">
        <v>1209</v>
      </c>
      <c r="C260" s="206" t="s">
        <v>1210</v>
      </c>
      <c r="D260" s="206" t="s">
        <v>1254</v>
      </c>
      <c r="E260" s="206" t="s">
        <v>528</v>
      </c>
      <c r="F260" s="280">
        <v>57000</v>
      </c>
      <c r="G260" s="218">
        <v>117.87</v>
      </c>
      <c r="H260" s="32" t="s">
        <v>834</v>
      </c>
    </row>
    <row r="261" spans="1:8" ht="15" customHeight="1">
      <c r="A261" s="279">
        <v>45547</v>
      </c>
      <c r="B261" s="218" t="s">
        <v>998</v>
      </c>
      <c r="C261" s="206" t="s">
        <v>999</v>
      </c>
      <c r="D261" s="206" t="s">
        <v>997</v>
      </c>
      <c r="E261" s="206" t="s">
        <v>528</v>
      </c>
      <c r="F261" s="280">
        <v>174094</v>
      </c>
      <c r="G261" s="218">
        <v>59.61</v>
      </c>
      <c r="H261" s="32" t="s">
        <v>834</v>
      </c>
    </row>
    <row r="262" spans="1:8" ht="15" customHeight="1">
      <c r="A262" s="279">
        <v>45547</v>
      </c>
      <c r="B262" s="218" t="s">
        <v>448</v>
      </c>
      <c r="C262" s="206" t="s">
        <v>1212</v>
      </c>
      <c r="D262" s="206" t="s">
        <v>1255</v>
      </c>
      <c r="E262" s="206" t="s">
        <v>528</v>
      </c>
      <c r="F262" s="280">
        <v>1622000</v>
      </c>
      <c r="G262" s="218">
        <v>1097.3</v>
      </c>
      <c r="H262" s="32" t="s">
        <v>834</v>
      </c>
    </row>
    <row r="263" spans="1:8" ht="15" customHeight="1">
      <c r="A263" s="279">
        <v>45547</v>
      </c>
      <c r="B263" s="218" t="s">
        <v>1217</v>
      </c>
      <c r="C263" s="206" t="s">
        <v>1218</v>
      </c>
      <c r="D263" s="206" t="s">
        <v>1245</v>
      </c>
      <c r="E263" s="206" t="s">
        <v>528</v>
      </c>
      <c r="F263" s="280">
        <v>300000</v>
      </c>
      <c r="G263" s="218">
        <v>297.23</v>
      </c>
      <c r="H263" s="32" t="s">
        <v>834</v>
      </c>
    </row>
    <row r="264" spans="1:8" ht="15" customHeight="1">
      <c r="A264" s="279">
        <v>45547</v>
      </c>
      <c r="B264" s="218" t="s">
        <v>1052</v>
      </c>
      <c r="C264" s="206" t="s">
        <v>1053</v>
      </c>
      <c r="D264" s="206" t="s">
        <v>1221</v>
      </c>
      <c r="E264" s="206" t="s">
        <v>528</v>
      </c>
      <c r="F264" s="280">
        <v>83200</v>
      </c>
      <c r="G264" s="218">
        <v>78.36</v>
      </c>
      <c r="H264" s="32" t="s">
        <v>834</v>
      </c>
    </row>
    <row r="265" spans="1:8" ht="15" customHeight="1">
      <c r="A265" s="279">
        <v>45547</v>
      </c>
      <c r="B265" s="218" t="s">
        <v>1052</v>
      </c>
      <c r="C265" s="206" t="s">
        <v>1053</v>
      </c>
      <c r="D265" s="206" t="s">
        <v>1220</v>
      </c>
      <c r="E265" s="206" t="s">
        <v>528</v>
      </c>
      <c r="F265" s="280">
        <v>192000</v>
      </c>
      <c r="G265" s="218">
        <v>78.52</v>
      </c>
      <c r="H265" s="32" t="s">
        <v>834</v>
      </c>
    </row>
    <row r="266" spans="1:8" ht="15" customHeight="1">
      <c r="A266" s="279">
        <v>45547</v>
      </c>
      <c r="B266" s="218" t="s">
        <v>1052</v>
      </c>
      <c r="C266" s="206" t="s">
        <v>1053</v>
      </c>
      <c r="D266" s="206" t="s">
        <v>1219</v>
      </c>
      <c r="E266" s="206" t="s">
        <v>528</v>
      </c>
      <c r="F266" s="280">
        <v>238400</v>
      </c>
      <c r="G266" s="218">
        <v>79.31</v>
      </c>
      <c r="H266" s="32" t="s">
        <v>834</v>
      </c>
    </row>
    <row r="267" spans="1:8" ht="15" customHeight="1">
      <c r="A267" s="279">
        <v>45547</v>
      </c>
      <c r="B267" s="218" t="s">
        <v>1052</v>
      </c>
      <c r="C267" s="206" t="s">
        <v>1053</v>
      </c>
      <c r="D267" s="206" t="s">
        <v>892</v>
      </c>
      <c r="E267" s="206" t="s">
        <v>528</v>
      </c>
      <c r="F267" s="280">
        <v>257600</v>
      </c>
      <c r="G267" s="218">
        <v>78.25</v>
      </c>
      <c r="H267" s="32" t="s">
        <v>834</v>
      </c>
    </row>
    <row r="268" spans="1:8" ht="15" customHeight="1">
      <c r="A268" s="279">
        <v>45547</v>
      </c>
      <c r="B268" s="218" t="s">
        <v>1052</v>
      </c>
      <c r="C268" s="206" t="s">
        <v>1053</v>
      </c>
      <c r="D268" s="206" t="s">
        <v>1256</v>
      </c>
      <c r="E268" s="206" t="s">
        <v>528</v>
      </c>
      <c r="F268" s="280">
        <v>86400</v>
      </c>
      <c r="G268" s="218">
        <v>80</v>
      </c>
      <c r="H268" s="32" t="s">
        <v>834</v>
      </c>
    </row>
    <row r="269" spans="1:8" ht="15" customHeight="1">
      <c r="A269" s="279">
        <v>45547</v>
      </c>
      <c r="B269" s="218" t="s">
        <v>1052</v>
      </c>
      <c r="C269" s="206" t="s">
        <v>1053</v>
      </c>
      <c r="D269" s="206" t="s">
        <v>872</v>
      </c>
      <c r="E269" s="206" t="s">
        <v>528</v>
      </c>
      <c r="F269" s="280">
        <v>216000</v>
      </c>
      <c r="G269" s="218">
        <v>78.209999999999994</v>
      </c>
      <c r="H269" s="32" t="s">
        <v>834</v>
      </c>
    </row>
    <row r="270" spans="1:8" ht="15" customHeight="1">
      <c r="A270" s="279">
        <v>45547</v>
      </c>
      <c r="B270" s="218" t="s">
        <v>926</v>
      </c>
      <c r="C270" s="206" t="s">
        <v>927</v>
      </c>
      <c r="D270" s="206" t="s">
        <v>873</v>
      </c>
      <c r="E270" s="206" t="s">
        <v>528</v>
      </c>
      <c r="F270" s="280">
        <v>16881402</v>
      </c>
      <c r="G270" s="218">
        <v>16.03</v>
      </c>
      <c r="H270" s="32" t="s">
        <v>834</v>
      </c>
    </row>
    <row r="271" spans="1:8" ht="15" customHeight="1">
      <c r="A271" s="279">
        <v>45547</v>
      </c>
      <c r="B271" s="218" t="s">
        <v>1054</v>
      </c>
      <c r="C271" s="206" t="s">
        <v>1055</v>
      </c>
      <c r="D271" s="206" t="s">
        <v>879</v>
      </c>
      <c r="E271" s="206" t="s">
        <v>528</v>
      </c>
      <c r="F271" s="280">
        <v>928785</v>
      </c>
      <c r="G271" s="218">
        <v>155.05000000000001</v>
      </c>
      <c r="H271" s="32" t="s">
        <v>834</v>
      </c>
    </row>
    <row r="272" spans="1:8" ht="15" customHeight="1">
      <c r="A272" s="279">
        <v>45547</v>
      </c>
      <c r="B272" s="218" t="s">
        <v>1226</v>
      </c>
      <c r="C272" s="206" t="s">
        <v>1227</v>
      </c>
      <c r="D272" s="206" t="s">
        <v>892</v>
      </c>
      <c r="E272" s="206" t="s">
        <v>528</v>
      </c>
      <c r="F272" s="280">
        <v>53000</v>
      </c>
      <c r="G272" s="218">
        <v>500.28</v>
      </c>
      <c r="H272" s="32" t="s">
        <v>834</v>
      </c>
    </row>
    <row r="273" spans="1:8" ht="15" customHeight="1">
      <c r="A273" s="279">
        <v>45547</v>
      </c>
      <c r="B273" s="218" t="s">
        <v>1056</v>
      </c>
      <c r="C273" s="206" t="s">
        <v>1057</v>
      </c>
      <c r="D273" s="206" t="s">
        <v>896</v>
      </c>
      <c r="E273" s="206" t="s">
        <v>528</v>
      </c>
      <c r="F273" s="280">
        <v>79774</v>
      </c>
      <c r="G273" s="218">
        <v>206.82</v>
      </c>
      <c r="H273" s="32" t="s">
        <v>834</v>
      </c>
    </row>
    <row r="274" spans="1:8" ht="15" customHeight="1">
      <c r="A274" s="279">
        <v>45547</v>
      </c>
      <c r="B274" s="218" t="s">
        <v>1056</v>
      </c>
      <c r="C274" s="206" t="s">
        <v>1057</v>
      </c>
      <c r="D274" s="206" t="s">
        <v>890</v>
      </c>
      <c r="E274" s="206" t="s">
        <v>528</v>
      </c>
      <c r="F274" s="280">
        <v>63746</v>
      </c>
      <c r="G274" s="218">
        <v>206.47</v>
      </c>
      <c r="H274" s="32" t="s">
        <v>834</v>
      </c>
    </row>
    <row r="275" spans="1:8" ht="15" customHeight="1">
      <c r="A275" s="279">
        <v>45547</v>
      </c>
      <c r="B275" s="218" t="s">
        <v>1056</v>
      </c>
      <c r="C275" s="206" t="s">
        <v>1057</v>
      </c>
      <c r="D275" s="206" t="s">
        <v>873</v>
      </c>
      <c r="E275" s="206" t="s">
        <v>528</v>
      </c>
      <c r="F275" s="280">
        <v>86921</v>
      </c>
      <c r="G275" s="218">
        <v>206.19</v>
      </c>
      <c r="H275" s="32" t="s">
        <v>834</v>
      </c>
    </row>
    <row r="276" spans="1:8" ht="15" customHeight="1">
      <c r="A276" s="279">
        <v>45547</v>
      </c>
      <c r="B276" s="218" t="s">
        <v>1228</v>
      </c>
      <c r="C276" s="206" t="s">
        <v>1229</v>
      </c>
      <c r="D276" s="206" t="s">
        <v>872</v>
      </c>
      <c r="E276" s="206" t="s">
        <v>528</v>
      </c>
      <c r="F276" s="280">
        <v>64800</v>
      </c>
      <c r="G276" s="218">
        <v>152.35</v>
      </c>
      <c r="H276" s="32" t="s">
        <v>834</v>
      </c>
    </row>
    <row r="277" spans="1:8" ht="15" customHeight="1">
      <c r="A277" s="279">
        <v>45547</v>
      </c>
      <c r="B277" s="218" t="s">
        <v>1058</v>
      </c>
      <c r="C277" s="206" t="s">
        <v>1059</v>
      </c>
      <c r="D277" s="206" t="s">
        <v>1061</v>
      </c>
      <c r="E277" s="206" t="s">
        <v>528</v>
      </c>
      <c r="F277" s="280">
        <v>1723029</v>
      </c>
      <c r="G277" s="218">
        <v>34.64</v>
      </c>
      <c r="H277" s="32" t="s">
        <v>834</v>
      </c>
    </row>
    <row r="278" spans="1:8" ht="15" customHeight="1">
      <c r="A278" s="279">
        <v>45547</v>
      </c>
      <c r="B278" s="218" t="s">
        <v>1257</v>
      </c>
      <c r="C278" s="206" t="s">
        <v>1258</v>
      </c>
      <c r="D278" s="206" t="s">
        <v>1259</v>
      </c>
      <c r="E278" s="206" t="s">
        <v>528</v>
      </c>
      <c r="F278" s="280">
        <v>1300000</v>
      </c>
      <c r="G278" s="218">
        <v>128</v>
      </c>
      <c r="H278" s="32" t="s">
        <v>834</v>
      </c>
    </row>
    <row r="279" spans="1:8" ht="15" customHeight="1">
      <c r="A279" s="279">
        <v>45547</v>
      </c>
      <c r="B279" s="218" t="s">
        <v>1000</v>
      </c>
      <c r="C279" s="206" t="s">
        <v>1001</v>
      </c>
      <c r="D279" s="206" t="s">
        <v>879</v>
      </c>
      <c r="E279" s="206" t="s">
        <v>528</v>
      </c>
      <c r="F279" s="280">
        <v>219707</v>
      </c>
      <c r="G279" s="218">
        <v>265.68</v>
      </c>
      <c r="H279" s="32" t="s">
        <v>834</v>
      </c>
    </row>
    <row r="280" spans="1:8" ht="15" customHeight="1">
      <c r="A280" s="279">
        <v>45547</v>
      </c>
      <c r="B280" s="218" t="s">
        <v>1231</v>
      </c>
      <c r="C280" s="206" t="s">
        <v>1232</v>
      </c>
      <c r="D280" s="206" t="s">
        <v>929</v>
      </c>
      <c r="E280" s="206" t="s">
        <v>528</v>
      </c>
      <c r="F280" s="280">
        <v>297000</v>
      </c>
      <c r="G280" s="218">
        <v>65.099999999999994</v>
      </c>
      <c r="H280" s="32" t="s">
        <v>834</v>
      </c>
    </row>
    <row r="281" spans="1:8" ht="15" customHeight="1">
      <c r="A281" s="279">
        <v>45547</v>
      </c>
      <c r="B281" s="218" t="s">
        <v>1231</v>
      </c>
      <c r="C281" s="206" t="s">
        <v>1232</v>
      </c>
      <c r="D281" s="206" t="s">
        <v>1021</v>
      </c>
      <c r="E281" s="206" t="s">
        <v>528</v>
      </c>
      <c r="F281" s="280">
        <v>48000</v>
      </c>
      <c r="G281" s="218">
        <v>67.2</v>
      </c>
      <c r="H281" s="32" t="s">
        <v>834</v>
      </c>
    </row>
    <row r="282" spans="1:8" ht="15" customHeight="1">
      <c r="A282" s="279">
        <v>45547</v>
      </c>
      <c r="B282" s="218" t="s">
        <v>1233</v>
      </c>
      <c r="C282" s="206" t="s">
        <v>1234</v>
      </c>
      <c r="D282" s="206" t="s">
        <v>1113</v>
      </c>
      <c r="E282" s="206" t="s">
        <v>528</v>
      </c>
      <c r="F282" s="280">
        <v>62400</v>
      </c>
      <c r="G282" s="218">
        <v>55.03</v>
      </c>
      <c r="H282" s="32" t="s">
        <v>834</v>
      </c>
    </row>
    <row r="283" spans="1:8" ht="15" customHeight="1">
      <c r="A283" s="279">
        <v>45547</v>
      </c>
      <c r="B283" s="218" t="s">
        <v>915</v>
      </c>
      <c r="C283" s="206" t="s">
        <v>1060</v>
      </c>
      <c r="D283" s="206" t="s">
        <v>879</v>
      </c>
      <c r="E283" s="206" t="s">
        <v>528</v>
      </c>
      <c r="F283" s="280">
        <v>878606</v>
      </c>
      <c r="G283" s="218">
        <v>433.01</v>
      </c>
      <c r="H283" s="32" t="s">
        <v>834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8"/>
  <sheetViews>
    <sheetView zoomScale="70" zoomScaleNormal="70" workbookViewId="0">
      <selection activeCell="I53" sqref="I53:J53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45548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899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519</v>
      </c>
      <c r="C9" s="93"/>
      <c r="D9" s="94" t="s">
        <v>529</v>
      </c>
      <c r="E9" s="93" t="s">
        <v>530</v>
      </c>
      <c r="F9" s="93" t="s">
        <v>531</v>
      </c>
      <c r="G9" s="93" t="s">
        <v>532</v>
      </c>
      <c r="H9" s="93" t="s">
        <v>533</v>
      </c>
      <c r="I9" s="93" t="s">
        <v>534</v>
      </c>
      <c r="J9" s="92" t="s">
        <v>535</v>
      </c>
      <c r="K9" s="93" t="s">
        <v>536</v>
      </c>
      <c r="L9" s="95" t="s">
        <v>537</v>
      </c>
      <c r="M9" s="95" t="s">
        <v>538</v>
      </c>
      <c r="N9" s="93" t="s">
        <v>539</v>
      </c>
      <c r="O9" s="230" t="s">
        <v>540</v>
      </c>
      <c r="P9" s="188" t="s">
        <v>541</v>
      </c>
      <c r="Q9" s="188" t="s">
        <v>806</v>
      </c>
      <c r="R9" s="1"/>
      <c r="S9" s="1"/>
      <c r="T9" s="1"/>
      <c r="U9" s="1"/>
      <c r="V9" s="1"/>
      <c r="W9" s="1"/>
      <c r="X9" s="1"/>
    </row>
    <row r="10" spans="1:26" ht="15" customHeight="1">
      <c r="A10" s="180">
        <v>1</v>
      </c>
      <c r="B10" s="177">
        <v>45498</v>
      </c>
      <c r="C10" s="181"/>
      <c r="D10" s="185" t="s">
        <v>183</v>
      </c>
      <c r="E10" s="182" t="s">
        <v>542</v>
      </c>
      <c r="F10" s="176" t="s">
        <v>880</v>
      </c>
      <c r="G10" s="178">
        <v>2330</v>
      </c>
      <c r="H10" s="176"/>
      <c r="I10" s="176" t="s">
        <v>881</v>
      </c>
      <c r="J10" s="178" t="s">
        <v>543</v>
      </c>
      <c r="K10" s="178"/>
      <c r="L10" s="179"/>
      <c r="M10" s="183"/>
      <c r="N10" s="178"/>
      <c r="O10" s="184"/>
      <c r="P10" s="179">
        <f>VLOOKUP(D10,'MidCap Intra'!$B$11:$C$570,2,0)</f>
        <v>2527.85</v>
      </c>
      <c r="Q10" s="221"/>
      <c r="R10" s="54" t="s">
        <v>835</v>
      </c>
    </row>
    <row r="11" spans="1:26" ht="15" customHeight="1">
      <c r="A11" s="355">
        <v>2</v>
      </c>
      <c r="B11" s="255">
        <v>45516</v>
      </c>
      <c r="C11" s="356"/>
      <c r="D11" s="357" t="s">
        <v>133</v>
      </c>
      <c r="E11" s="358" t="s">
        <v>542</v>
      </c>
      <c r="F11" s="239">
        <v>2730</v>
      </c>
      <c r="G11" s="240">
        <v>2540</v>
      </c>
      <c r="H11" s="239">
        <v>2925</v>
      </c>
      <c r="I11" s="239" t="s">
        <v>889</v>
      </c>
      <c r="J11" s="238" t="s">
        <v>957</v>
      </c>
      <c r="K11" s="238">
        <f t="shared" ref="K11:K12" si="0">H11-F11</f>
        <v>195</v>
      </c>
      <c r="L11" s="251">
        <f t="shared" ref="L11:L12" si="1">(F11*-0.3)/100</f>
        <v>-8.19</v>
      </c>
      <c r="M11" s="252">
        <f t="shared" ref="M11:M12" si="2">(K11+L11)/F11</f>
        <v>6.8428571428571436E-2</v>
      </c>
      <c r="N11" s="238" t="s">
        <v>544</v>
      </c>
      <c r="O11" s="253">
        <v>45544</v>
      </c>
      <c r="P11" s="254"/>
      <c r="Q11" s="221"/>
      <c r="R11" s="54" t="s">
        <v>836</v>
      </c>
    </row>
    <row r="12" spans="1:26" ht="15" customHeight="1">
      <c r="A12" s="346">
        <v>3</v>
      </c>
      <c r="B12" s="347">
        <v>45524</v>
      </c>
      <c r="C12" s="348"/>
      <c r="D12" s="349" t="s">
        <v>220</v>
      </c>
      <c r="E12" s="350" t="s">
        <v>542</v>
      </c>
      <c r="F12" s="274">
        <v>1058.3</v>
      </c>
      <c r="G12" s="275">
        <v>990</v>
      </c>
      <c r="H12" s="274">
        <v>995</v>
      </c>
      <c r="I12" s="274" t="s">
        <v>908</v>
      </c>
      <c r="J12" s="273" t="s">
        <v>1004</v>
      </c>
      <c r="K12" s="273">
        <f t="shared" si="0"/>
        <v>-63.299999999999955</v>
      </c>
      <c r="L12" s="351">
        <f t="shared" si="1"/>
        <v>-3.1748999999999996</v>
      </c>
      <c r="M12" s="352">
        <f t="shared" si="2"/>
        <v>-6.2812907493149342E-2</v>
      </c>
      <c r="N12" s="273" t="s">
        <v>554</v>
      </c>
      <c r="O12" s="353">
        <v>45546</v>
      </c>
      <c r="P12" s="354"/>
      <c r="Q12" s="221"/>
      <c r="R12" s="54" t="s">
        <v>835</v>
      </c>
    </row>
    <row r="13" spans="1:26" ht="15" customHeight="1">
      <c r="A13" s="180">
        <v>4</v>
      </c>
      <c r="B13" s="177">
        <v>45524</v>
      </c>
      <c r="C13" s="181"/>
      <c r="D13" s="185" t="s">
        <v>219</v>
      </c>
      <c r="E13" s="182" t="s">
        <v>542</v>
      </c>
      <c r="F13" s="176" t="s">
        <v>893</v>
      </c>
      <c r="G13" s="178">
        <v>1120</v>
      </c>
      <c r="H13" s="176"/>
      <c r="I13" s="176" t="s">
        <v>894</v>
      </c>
      <c r="J13" s="178" t="s">
        <v>543</v>
      </c>
      <c r="K13" s="178"/>
      <c r="L13" s="179"/>
      <c r="M13" s="183"/>
      <c r="N13" s="178"/>
      <c r="O13" s="184"/>
      <c r="P13" s="179">
        <f>VLOOKUP(D13,'MidCap Intra'!$B$11:$C$570,2,0)</f>
        <v>1222.75</v>
      </c>
      <c r="Q13" s="221"/>
      <c r="R13" s="54" t="s">
        <v>835</v>
      </c>
    </row>
    <row r="14" spans="1:26" ht="15" customHeight="1">
      <c r="A14" s="346">
        <v>5</v>
      </c>
      <c r="B14" s="347">
        <v>45524</v>
      </c>
      <c r="C14" s="348"/>
      <c r="D14" s="349" t="s">
        <v>211</v>
      </c>
      <c r="E14" s="350" t="s">
        <v>542</v>
      </c>
      <c r="F14" s="274">
        <v>6910</v>
      </c>
      <c r="G14" s="275">
        <v>6640</v>
      </c>
      <c r="H14" s="274">
        <v>6620</v>
      </c>
      <c r="I14" s="274" t="s">
        <v>895</v>
      </c>
      <c r="J14" s="273" t="s">
        <v>947</v>
      </c>
      <c r="K14" s="273">
        <f t="shared" ref="K14:K15" si="3">H14-F14</f>
        <v>-290</v>
      </c>
      <c r="L14" s="351">
        <f t="shared" ref="L14:L15" si="4">(F14*-0.3)/100</f>
        <v>-20.73</v>
      </c>
      <c r="M14" s="352">
        <f t="shared" ref="M14:M15" si="5">(K14+L14)/F14</f>
        <v>-4.4968162083936329E-2</v>
      </c>
      <c r="N14" s="273" t="s">
        <v>554</v>
      </c>
      <c r="O14" s="353">
        <v>45541</v>
      </c>
      <c r="P14" s="354"/>
      <c r="Q14" s="221"/>
      <c r="R14" s="54" t="s">
        <v>835</v>
      </c>
    </row>
    <row r="15" spans="1:26" ht="15" customHeight="1">
      <c r="A15" s="346">
        <v>6</v>
      </c>
      <c r="B15" s="347">
        <v>45530</v>
      </c>
      <c r="C15" s="348"/>
      <c r="D15" s="349" t="s">
        <v>423</v>
      </c>
      <c r="E15" s="350" t="s">
        <v>542</v>
      </c>
      <c r="F15" s="274">
        <v>489</v>
      </c>
      <c r="G15" s="275">
        <v>468</v>
      </c>
      <c r="H15" s="274">
        <v>460</v>
      </c>
      <c r="I15" s="274" t="s">
        <v>905</v>
      </c>
      <c r="J15" s="273" t="s">
        <v>956</v>
      </c>
      <c r="K15" s="273">
        <f t="shared" si="3"/>
        <v>-29</v>
      </c>
      <c r="L15" s="351">
        <f t="shared" si="4"/>
        <v>-1.4669999999999999</v>
      </c>
      <c r="M15" s="352">
        <f t="shared" si="5"/>
        <v>-6.2304703476482613E-2</v>
      </c>
      <c r="N15" s="273" t="s">
        <v>554</v>
      </c>
      <c r="O15" s="353">
        <v>45544</v>
      </c>
      <c r="P15" s="354"/>
      <c r="Q15" s="221"/>
      <c r="R15" s="54" t="s">
        <v>835</v>
      </c>
    </row>
    <row r="16" spans="1:26" ht="15" customHeight="1">
      <c r="A16" s="346">
        <v>7</v>
      </c>
      <c r="B16" s="347">
        <v>45531</v>
      </c>
      <c r="C16" s="348"/>
      <c r="D16" s="349" t="s">
        <v>131</v>
      </c>
      <c r="E16" s="350" t="s">
        <v>542</v>
      </c>
      <c r="F16" s="274">
        <v>326</v>
      </c>
      <c r="G16" s="275">
        <v>310</v>
      </c>
      <c r="H16" s="274">
        <v>310</v>
      </c>
      <c r="I16" s="274" t="s">
        <v>906</v>
      </c>
      <c r="J16" s="273" t="s">
        <v>936</v>
      </c>
      <c r="K16" s="273">
        <f t="shared" ref="K16" si="6">H16-F16</f>
        <v>-16</v>
      </c>
      <c r="L16" s="351">
        <f t="shared" ref="L16" si="7">(F16*-0.3)/100</f>
        <v>-0.97799999999999998</v>
      </c>
      <c r="M16" s="352">
        <f t="shared" ref="M16" si="8">(K16+L16)/F16</f>
        <v>-5.2079754601226998E-2</v>
      </c>
      <c r="N16" s="273" t="s">
        <v>554</v>
      </c>
      <c r="O16" s="353">
        <v>45540</v>
      </c>
      <c r="P16" s="354"/>
      <c r="Q16" s="221"/>
      <c r="R16" s="54" t="s">
        <v>835</v>
      </c>
    </row>
    <row r="17" spans="1:18" ht="15" customHeight="1">
      <c r="A17" s="346">
        <v>8</v>
      </c>
      <c r="B17" s="347">
        <v>45531</v>
      </c>
      <c r="C17" s="348"/>
      <c r="D17" s="349" t="s">
        <v>235</v>
      </c>
      <c r="E17" s="350" t="s">
        <v>542</v>
      </c>
      <c r="F17" s="274">
        <v>144</v>
      </c>
      <c r="G17" s="275">
        <v>134.5</v>
      </c>
      <c r="H17" s="274">
        <v>134.5</v>
      </c>
      <c r="I17" s="274" t="s">
        <v>907</v>
      </c>
      <c r="J17" s="273" t="s">
        <v>1014</v>
      </c>
      <c r="K17" s="273">
        <f t="shared" ref="K17" si="9">H17-F17</f>
        <v>-9.5</v>
      </c>
      <c r="L17" s="351">
        <f t="shared" ref="L17" si="10">(F17*-0.3)/100</f>
        <v>-0.43199999999999994</v>
      </c>
      <c r="M17" s="352">
        <f t="shared" ref="M17" si="11">(K17+L17)/F17</f>
        <v>-6.8972222222222226E-2</v>
      </c>
      <c r="N17" s="273" t="s">
        <v>554</v>
      </c>
      <c r="O17" s="353">
        <v>45541</v>
      </c>
      <c r="P17" s="354"/>
      <c r="Q17" s="221"/>
      <c r="R17" s="54" t="s">
        <v>835</v>
      </c>
    </row>
    <row r="18" spans="1:18" ht="15" customHeight="1">
      <c r="A18" s="355">
        <v>9</v>
      </c>
      <c r="B18" s="255">
        <v>45532</v>
      </c>
      <c r="C18" s="356"/>
      <c r="D18" s="357" t="s">
        <v>869</v>
      </c>
      <c r="E18" s="358" t="s">
        <v>542</v>
      </c>
      <c r="F18" s="239">
        <v>1063</v>
      </c>
      <c r="G18" s="240">
        <v>1020</v>
      </c>
      <c r="H18" s="239">
        <v>1120</v>
      </c>
      <c r="I18" s="239" t="s">
        <v>908</v>
      </c>
      <c r="J18" s="238" t="s">
        <v>946</v>
      </c>
      <c r="K18" s="238">
        <f t="shared" ref="K18" si="12">H18-F18</f>
        <v>57</v>
      </c>
      <c r="L18" s="251">
        <f t="shared" ref="L18" si="13">(F18*-0.3)/100</f>
        <v>-3.1889999999999996</v>
      </c>
      <c r="M18" s="252">
        <f t="shared" ref="M18" si="14">(K18+L18)/F18</f>
        <v>5.0621825023518342E-2</v>
      </c>
      <c r="N18" s="238" t="s">
        <v>544</v>
      </c>
      <c r="O18" s="253">
        <v>45541</v>
      </c>
      <c r="P18" s="254"/>
      <c r="Q18" s="221"/>
      <c r="R18" s="54" t="s">
        <v>835</v>
      </c>
    </row>
    <row r="19" spans="1:18" ht="15" customHeight="1">
      <c r="A19" s="355">
        <v>10</v>
      </c>
      <c r="B19" s="255">
        <v>45532</v>
      </c>
      <c r="C19" s="356"/>
      <c r="D19" s="357" t="s">
        <v>348</v>
      </c>
      <c r="E19" s="358" t="s">
        <v>542</v>
      </c>
      <c r="F19" s="239">
        <v>785</v>
      </c>
      <c r="G19" s="240">
        <v>726</v>
      </c>
      <c r="H19" s="239">
        <v>827</v>
      </c>
      <c r="I19" s="239" t="s">
        <v>909</v>
      </c>
      <c r="J19" s="238" t="s">
        <v>727</v>
      </c>
      <c r="K19" s="238">
        <f t="shared" ref="K19:K20" si="15">H19-F19</f>
        <v>42</v>
      </c>
      <c r="L19" s="251">
        <f t="shared" ref="L19:L20" si="16">(F19*-0.3)/100</f>
        <v>-2.355</v>
      </c>
      <c r="M19" s="252">
        <f t="shared" ref="M19:M20" si="17">(K19+L19)/F19</f>
        <v>5.0503184713375802E-2</v>
      </c>
      <c r="N19" s="238" t="s">
        <v>544</v>
      </c>
      <c r="O19" s="253">
        <v>45541</v>
      </c>
      <c r="P19" s="254"/>
      <c r="Q19" s="221"/>
      <c r="R19" s="330" t="s">
        <v>836</v>
      </c>
    </row>
    <row r="20" spans="1:18" ht="15" customHeight="1">
      <c r="A20" s="346">
        <v>11</v>
      </c>
      <c r="B20" s="347">
        <v>45533</v>
      </c>
      <c r="C20" s="348"/>
      <c r="D20" s="349" t="s">
        <v>74</v>
      </c>
      <c r="E20" s="350" t="s">
        <v>542</v>
      </c>
      <c r="F20" s="274">
        <v>295.5</v>
      </c>
      <c r="G20" s="275">
        <v>280</v>
      </c>
      <c r="H20" s="274">
        <v>280</v>
      </c>
      <c r="I20" s="274" t="s">
        <v>887</v>
      </c>
      <c r="J20" s="273" t="s">
        <v>953</v>
      </c>
      <c r="K20" s="273">
        <f t="shared" si="15"/>
        <v>-15.5</v>
      </c>
      <c r="L20" s="351">
        <f t="shared" si="16"/>
        <v>-0.88649999999999995</v>
      </c>
      <c r="M20" s="352">
        <f t="shared" si="17"/>
        <v>-5.5453468697123524E-2</v>
      </c>
      <c r="N20" s="273" t="s">
        <v>554</v>
      </c>
      <c r="O20" s="353">
        <v>45544</v>
      </c>
      <c r="P20" s="354"/>
      <c r="Q20" s="221"/>
      <c r="R20" s="330" t="s">
        <v>835</v>
      </c>
    </row>
    <row r="21" spans="1:18" ht="15" customHeight="1">
      <c r="A21" s="180">
        <v>12</v>
      </c>
      <c r="B21" s="177">
        <v>45533</v>
      </c>
      <c r="C21" s="181"/>
      <c r="D21" s="185" t="s">
        <v>205</v>
      </c>
      <c r="E21" s="182" t="s">
        <v>542</v>
      </c>
      <c r="F21" s="176" t="s">
        <v>911</v>
      </c>
      <c r="G21" s="178">
        <v>2900</v>
      </c>
      <c r="H21" s="176"/>
      <c r="I21" s="176" t="s">
        <v>912</v>
      </c>
      <c r="J21" s="178" t="s">
        <v>543</v>
      </c>
      <c r="K21" s="178"/>
      <c r="L21" s="179"/>
      <c r="M21" s="183"/>
      <c r="N21" s="178"/>
      <c r="O21" s="184"/>
      <c r="P21" s="179">
        <f>VLOOKUP(D21,'[1]MidCap Intra'!$B$11:$C$571,2,0)</f>
        <v>2996.25</v>
      </c>
      <c r="Q21" s="221"/>
      <c r="R21" s="330" t="s">
        <v>835</v>
      </c>
    </row>
    <row r="22" spans="1:18" ht="15" customHeight="1">
      <c r="A22" s="180">
        <v>13</v>
      </c>
      <c r="B22" s="177">
        <v>45537</v>
      </c>
      <c r="C22" s="181"/>
      <c r="D22" s="185" t="s">
        <v>231</v>
      </c>
      <c r="E22" s="182" t="s">
        <v>542</v>
      </c>
      <c r="F22" s="176" t="s">
        <v>918</v>
      </c>
      <c r="G22" s="178">
        <v>555</v>
      </c>
      <c r="H22" s="176"/>
      <c r="I22" s="176" t="s">
        <v>919</v>
      </c>
      <c r="J22" s="336" t="s">
        <v>543</v>
      </c>
      <c r="K22" s="178"/>
      <c r="L22" s="179"/>
      <c r="M22" s="183"/>
      <c r="N22" s="178"/>
      <c r="O22" s="184"/>
      <c r="P22" s="179">
        <f>VLOOKUP(D22,'[1]MidCap Intra'!$B$11:$C$571,2,0)</f>
        <v>579.15</v>
      </c>
      <c r="Q22" s="221"/>
      <c r="R22" s="330"/>
    </row>
    <row r="23" spans="1:18" ht="15" customHeight="1">
      <c r="A23" s="355">
        <v>14</v>
      </c>
      <c r="B23" s="255">
        <v>45539</v>
      </c>
      <c r="C23" s="356"/>
      <c r="D23" s="357" t="s">
        <v>857</v>
      </c>
      <c r="E23" s="358" t="s">
        <v>542</v>
      </c>
      <c r="F23" s="239">
        <v>337.5</v>
      </c>
      <c r="G23" s="240">
        <v>319</v>
      </c>
      <c r="H23" s="239">
        <v>357.5</v>
      </c>
      <c r="I23" s="239" t="s">
        <v>930</v>
      </c>
      <c r="J23" s="238" t="s">
        <v>973</v>
      </c>
      <c r="K23" s="238">
        <f t="shared" ref="K23" si="18">H23-F23</f>
        <v>20</v>
      </c>
      <c r="L23" s="251">
        <f t="shared" ref="L23" si="19">(F23*-0.3)/100</f>
        <v>-1.0125</v>
      </c>
      <c r="M23" s="252">
        <f t="shared" ref="M23" si="20">(K23+L23)/F23</f>
        <v>5.6259259259259259E-2</v>
      </c>
      <c r="N23" s="238" t="s">
        <v>544</v>
      </c>
      <c r="O23" s="253">
        <v>45545</v>
      </c>
      <c r="P23" s="254"/>
      <c r="Q23" s="221"/>
      <c r="R23" s="330"/>
    </row>
    <row r="24" spans="1:18" ht="15" customHeight="1">
      <c r="A24" s="355">
        <v>15</v>
      </c>
      <c r="B24" s="255">
        <v>45540</v>
      </c>
      <c r="C24" s="356"/>
      <c r="D24" s="357" t="s">
        <v>221</v>
      </c>
      <c r="E24" s="358" t="s">
        <v>542</v>
      </c>
      <c r="F24" s="239">
        <v>420</v>
      </c>
      <c r="G24" s="240">
        <v>390</v>
      </c>
      <c r="H24" s="239">
        <v>446.5</v>
      </c>
      <c r="I24" s="239" t="s">
        <v>935</v>
      </c>
      <c r="J24" s="238" t="s">
        <v>1013</v>
      </c>
      <c r="K24" s="238">
        <f t="shared" ref="K24" si="21">H24-F24</f>
        <v>26.5</v>
      </c>
      <c r="L24" s="251">
        <f t="shared" ref="L24" si="22">(F24*-0.3)/100</f>
        <v>-1.26</v>
      </c>
      <c r="M24" s="252">
        <f t="shared" ref="M24" si="23">(K24+L24)/F24</f>
        <v>6.009523809523809E-2</v>
      </c>
      <c r="N24" s="238" t="s">
        <v>544</v>
      </c>
      <c r="O24" s="253">
        <v>45545</v>
      </c>
      <c r="P24" s="254"/>
      <c r="Q24" s="221"/>
      <c r="R24" s="330"/>
    </row>
    <row r="25" spans="1:18" ht="15" customHeight="1">
      <c r="A25" s="355">
        <v>16</v>
      </c>
      <c r="B25" s="255">
        <v>45541</v>
      </c>
      <c r="C25" s="356"/>
      <c r="D25" s="357" t="s">
        <v>78</v>
      </c>
      <c r="E25" s="358" t="s">
        <v>542</v>
      </c>
      <c r="F25" s="239">
        <v>1536</v>
      </c>
      <c r="G25" s="240">
        <v>1447</v>
      </c>
      <c r="H25" s="239">
        <v>1638</v>
      </c>
      <c r="I25" s="239" t="s">
        <v>945</v>
      </c>
      <c r="J25" s="238" t="s">
        <v>1069</v>
      </c>
      <c r="K25" s="238">
        <f t="shared" ref="K25" si="24">H25-F25</f>
        <v>102</v>
      </c>
      <c r="L25" s="251">
        <f t="shared" ref="L25" si="25">(F25*-0.3)/100</f>
        <v>-4.6079999999999997</v>
      </c>
      <c r="M25" s="252">
        <f t="shared" ref="M25" si="26">(K25+L25)/F25</f>
        <v>6.3406249999999997E-2</v>
      </c>
      <c r="N25" s="238" t="s">
        <v>544</v>
      </c>
      <c r="O25" s="253">
        <v>45547</v>
      </c>
      <c r="P25" s="254"/>
      <c r="Q25" s="221"/>
      <c r="R25" s="330"/>
    </row>
    <row r="26" spans="1:18" ht="15" customHeight="1">
      <c r="A26" s="180">
        <v>17</v>
      </c>
      <c r="B26" s="177">
        <v>45541</v>
      </c>
      <c r="C26" s="181"/>
      <c r="D26" s="185" t="s">
        <v>232</v>
      </c>
      <c r="E26" s="182" t="s">
        <v>1062</v>
      </c>
      <c r="F26" s="176" t="s">
        <v>1009</v>
      </c>
      <c r="G26" s="178">
        <v>419</v>
      </c>
      <c r="H26" s="176"/>
      <c r="I26" s="176" t="s">
        <v>1010</v>
      </c>
      <c r="J26" s="178" t="s">
        <v>543</v>
      </c>
      <c r="K26" s="178"/>
      <c r="L26" s="179"/>
      <c r="M26" s="183"/>
      <c r="N26" s="178"/>
      <c r="O26" s="184"/>
      <c r="P26" s="179">
        <f>VLOOKUP(D26,'[1]MidCap Intra'!$B$11:$C$571,2,0)</f>
        <v>459.55</v>
      </c>
      <c r="Q26" s="221"/>
      <c r="R26" s="330"/>
    </row>
    <row r="27" spans="1:18" ht="15" customHeight="1">
      <c r="A27" s="180">
        <v>18</v>
      </c>
      <c r="B27" s="177">
        <v>45544</v>
      </c>
      <c r="C27" s="181"/>
      <c r="D27" s="185" t="s">
        <v>869</v>
      </c>
      <c r="E27" s="182" t="s">
        <v>542</v>
      </c>
      <c r="F27" s="176" t="s">
        <v>954</v>
      </c>
      <c r="G27" s="178">
        <v>1018</v>
      </c>
      <c r="H27" s="176"/>
      <c r="I27" s="176" t="s">
        <v>955</v>
      </c>
      <c r="J27" s="178" t="s">
        <v>543</v>
      </c>
      <c r="K27" s="178"/>
      <c r="L27" s="179"/>
      <c r="M27" s="183"/>
      <c r="N27" s="178"/>
      <c r="O27" s="184"/>
      <c r="P27" s="179">
        <f>VLOOKUP(D27,'[1]MidCap Intra'!$B$11:$C$571,2,0)</f>
        <v>1007.2</v>
      </c>
      <c r="Q27" s="221"/>
      <c r="R27" s="330"/>
    </row>
    <row r="28" spans="1:18" ht="15" customHeight="1">
      <c r="A28" s="180">
        <v>19</v>
      </c>
      <c r="B28" s="177">
        <v>45545</v>
      </c>
      <c r="C28" s="181"/>
      <c r="D28" s="185" t="s">
        <v>56</v>
      </c>
      <c r="E28" s="182" t="s">
        <v>542</v>
      </c>
      <c r="F28" s="176" t="s">
        <v>974</v>
      </c>
      <c r="G28" s="178">
        <v>229</v>
      </c>
      <c r="H28" s="176"/>
      <c r="I28" s="176" t="s">
        <v>975</v>
      </c>
      <c r="J28" s="178" t="s">
        <v>543</v>
      </c>
      <c r="K28" s="178"/>
      <c r="L28" s="179"/>
      <c r="M28" s="183"/>
      <c r="N28" s="178"/>
      <c r="O28" s="184"/>
      <c r="P28" s="179">
        <f>VLOOKUP(D28,'[1]MidCap Intra'!$B$11:$C$571,2,0)</f>
        <v>261.75</v>
      </c>
      <c r="Q28" s="221"/>
      <c r="R28" s="330"/>
    </row>
    <row r="29" spans="1:18" ht="15" customHeight="1">
      <c r="A29" s="180">
        <v>20</v>
      </c>
      <c r="B29" s="177">
        <v>45545</v>
      </c>
      <c r="C29" s="181"/>
      <c r="D29" s="185" t="s">
        <v>236</v>
      </c>
      <c r="E29" s="182" t="s">
        <v>542</v>
      </c>
      <c r="F29" s="176" t="s">
        <v>976</v>
      </c>
      <c r="G29" s="178">
        <v>1050</v>
      </c>
      <c r="H29" s="176"/>
      <c r="I29" s="176" t="s">
        <v>977</v>
      </c>
      <c r="J29" s="178" t="s">
        <v>543</v>
      </c>
      <c r="K29" s="178"/>
      <c r="L29" s="179"/>
      <c r="M29" s="183"/>
      <c r="N29" s="178"/>
      <c r="O29" s="184"/>
      <c r="P29" s="179">
        <f>VLOOKUP(D29,'[1]MidCap Intra'!$B$11:$C$571,2,0)</f>
        <v>1210.05</v>
      </c>
      <c r="Q29" s="221"/>
      <c r="R29" s="330"/>
    </row>
    <row r="30" spans="1:18" ht="15" customHeight="1">
      <c r="A30" s="180">
        <v>21</v>
      </c>
      <c r="B30" s="177">
        <v>45546</v>
      </c>
      <c r="C30" s="181"/>
      <c r="D30" s="185" t="s">
        <v>92</v>
      </c>
      <c r="E30" s="182" t="s">
        <v>542</v>
      </c>
      <c r="F30" s="176" t="s">
        <v>1002</v>
      </c>
      <c r="G30" s="178">
        <v>464</v>
      </c>
      <c r="H30" s="176"/>
      <c r="I30" s="176" t="s">
        <v>1003</v>
      </c>
      <c r="J30" s="178" t="s">
        <v>543</v>
      </c>
      <c r="K30" s="178"/>
      <c r="L30" s="179"/>
      <c r="M30" s="183"/>
      <c r="N30" s="178"/>
      <c r="O30" s="184"/>
      <c r="P30" s="179">
        <f>VLOOKUP(D30,'[1]MidCap Intra'!$B$11:$C$571,2,0)</f>
        <v>528.85</v>
      </c>
      <c r="Q30" s="221"/>
      <c r="R30" s="330"/>
    </row>
    <row r="31" spans="1:18" ht="15" customHeight="1">
      <c r="A31" s="180">
        <v>22</v>
      </c>
      <c r="B31" s="177">
        <v>45546</v>
      </c>
      <c r="C31" s="181"/>
      <c r="D31" s="185" t="s">
        <v>221</v>
      </c>
      <c r="E31" s="182" t="s">
        <v>542</v>
      </c>
      <c r="F31" s="176" t="s">
        <v>1005</v>
      </c>
      <c r="G31" s="178">
        <v>410</v>
      </c>
      <c r="H31" s="176"/>
      <c r="I31" s="176" t="s">
        <v>1006</v>
      </c>
      <c r="J31" s="178" t="s">
        <v>543</v>
      </c>
      <c r="K31" s="178"/>
      <c r="L31" s="179"/>
      <c r="M31" s="183"/>
      <c r="N31" s="178"/>
      <c r="O31" s="184"/>
      <c r="P31" s="179">
        <f>VLOOKUP(D31,'[1]MidCap Intra'!$B$11:$C$571,2,0)</f>
        <v>422.95</v>
      </c>
      <c r="Q31" s="221"/>
      <c r="R31" s="330"/>
    </row>
    <row r="32" spans="1:18" ht="15" customHeight="1">
      <c r="A32" s="180">
        <v>23</v>
      </c>
      <c r="B32" s="177">
        <v>45546</v>
      </c>
      <c r="C32" s="181"/>
      <c r="D32" s="185" t="s">
        <v>870</v>
      </c>
      <c r="E32" s="182" t="s">
        <v>542</v>
      </c>
      <c r="F32" s="176" t="s">
        <v>1007</v>
      </c>
      <c r="G32" s="178">
        <v>1270</v>
      </c>
      <c r="H32" s="176"/>
      <c r="I32" s="176" t="s">
        <v>1008</v>
      </c>
      <c r="J32" s="178" t="s">
        <v>543</v>
      </c>
      <c r="K32" s="178"/>
      <c r="L32" s="179"/>
      <c r="M32" s="183"/>
      <c r="N32" s="178"/>
      <c r="O32" s="184"/>
      <c r="P32" s="179">
        <f>VLOOKUP(D32,'[1]MidCap Intra'!$B$11:$C$571,2,0)</f>
        <v>1417.2</v>
      </c>
      <c r="Q32" s="221"/>
      <c r="R32" s="330"/>
    </row>
    <row r="33" spans="1:38" ht="15" customHeight="1">
      <c r="A33" s="180">
        <v>24</v>
      </c>
      <c r="B33" s="177">
        <v>45547</v>
      </c>
      <c r="C33" s="181"/>
      <c r="D33" s="185" t="s">
        <v>367</v>
      </c>
      <c r="E33" s="182" t="s">
        <v>542</v>
      </c>
      <c r="F33" s="176" t="s">
        <v>1063</v>
      </c>
      <c r="G33" s="178">
        <v>204</v>
      </c>
      <c r="H33" s="176"/>
      <c r="I33" s="176" t="s">
        <v>1064</v>
      </c>
      <c r="J33" s="178" t="s">
        <v>543</v>
      </c>
      <c r="K33" s="178"/>
      <c r="L33" s="179"/>
      <c r="M33" s="183"/>
      <c r="N33" s="178"/>
      <c r="O33" s="184"/>
      <c r="P33" s="179">
        <f>VLOOKUP(D33,'[1]MidCap Intra'!$B$11:$C$571,2,0)</f>
        <v>215.7</v>
      </c>
      <c r="Q33" s="221"/>
      <c r="R33" s="330"/>
    </row>
    <row r="34" spans="1:38" ht="15" customHeight="1">
      <c r="A34" s="180">
        <v>24</v>
      </c>
      <c r="B34" s="177">
        <v>45547</v>
      </c>
      <c r="C34" s="181"/>
      <c r="D34" s="185" t="s">
        <v>189</v>
      </c>
      <c r="E34" s="182" t="s">
        <v>542</v>
      </c>
      <c r="F34" s="176" t="s">
        <v>1065</v>
      </c>
      <c r="G34" s="178">
        <v>267</v>
      </c>
      <c r="H34" s="176"/>
      <c r="I34" s="176" t="s">
        <v>1066</v>
      </c>
      <c r="J34" s="178" t="s">
        <v>543</v>
      </c>
      <c r="K34" s="178"/>
      <c r="L34" s="179"/>
      <c r="M34" s="183"/>
      <c r="N34" s="178"/>
      <c r="O34" s="184"/>
      <c r="P34" s="179">
        <f>VLOOKUP(D34,'[1]MidCap Intra'!$B$11:$C$571,2,0)</f>
        <v>324.35000000000002</v>
      </c>
      <c r="Q34" s="221"/>
      <c r="R34" s="330"/>
    </row>
    <row r="35" spans="1:38" ht="15" customHeight="1">
      <c r="A35" s="180">
        <v>25</v>
      </c>
      <c r="B35" s="177"/>
      <c r="C35" s="181"/>
      <c r="D35" s="185"/>
      <c r="E35" s="182"/>
      <c r="F35" s="176"/>
      <c r="G35" s="178"/>
      <c r="H35" s="176"/>
      <c r="I35" s="176"/>
      <c r="J35" s="178"/>
      <c r="K35" s="178"/>
      <c r="L35" s="179"/>
      <c r="M35" s="183"/>
      <c r="N35" s="178"/>
      <c r="O35" s="184"/>
      <c r="P35" s="179"/>
      <c r="Q35" s="221"/>
      <c r="R35" s="330"/>
    </row>
    <row r="36" spans="1:38" ht="15" customHeight="1">
      <c r="A36" s="180"/>
      <c r="B36" s="177"/>
      <c r="C36" s="181"/>
      <c r="D36" s="185"/>
      <c r="E36" s="182"/>
      <c r="F36" s="176"/>
      <c r="G36" s="178"/>
      <c r="H36" s="176"/>
      <c r="I36" s="176"/>
      <c r="J36" s="178"/>
      <c r="K36" s="178"/>
      <c r="L36" s="179"/>
      <c r="M36" s="183"/>
      <c r="N36" s="178"/>
      <c r="O36" s="184"/>
      <c r="P36" s="179"/>
      <c r="Q36" s="221"/>
      <c r="R36" s="330"/>
    </row>
    <row r="37" spans="1:38" ht="15" customHeight="1">
      <c r="A37" s="180"/>
      <c r="B37" s="177"/>
      <c r="C37" s="181"/>
      <c r="D37" s="185"/>
      <c r="E37" s="182"/>
      <c r="F37" s="176"/>
      <c r="G37" s="178"/>
      <c r="H37" s="176"/>
      <c r="I37" s="176"/>
      <c r="J37" s="178"/>
      <c r="K37" s="178"/>
      <c r="L37" s="179"/>
      <c r="M37" s="183"/>
      <c r="N37" s="178"/>
      <c r="O37" s="184"/>
      <c r="P37" s="179"/>
      <c r="Q37" s="221"/>
      <c r="R37" s="330"/>
    </row>
    <row r="38" spans="1:38" ht="15" customHeight="1">
      <c r="G38" s="54"/>
      <c r="H38" s="54"/>
      <c r="I38" s="54"/>
      <c r="J38" s="54"/>
      <c r="K38" s="54"/>
      <c r="L38" s="54"/>
      <c r="M38" s="54"/>
      <c r="N38" s="54"/>
      <c r="O38" s="54"/>
      <c r="P38" s="54"/>
      <c r="R38" s="330"/>
    </row>
    <row r="39" spans="1:38" ht="14.25" customHeight="1">
      <c r="A39" s="96"/>
      <c r="B39" s="97"/>
      <c r="C39" s="98"/>
      <c r="D39" s="99"/>
      <c r="E39" s="100"/>
      <c r="F39" s="100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10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2" t="s">
        <v>545</v>
      </c>
      <c r="B40" s="103"/>
      <c r="C40" s="104"/>
      <c r="E40" s="105"/>
      <c r="F40" s="105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6" t="s">
        <v>546</v>
      </c>
      <c r="B41" s="102"/>
      <c r="C41" s="102"/>
      <c r="D41" s="102"/>
      <c r="E41" s="37"/>
      <c r="F41" s="107" t="s">
        <v>547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2" t="s">
        <v>548</v>
      </c>
      <c r="B42" s="102"/>
      <c r="C42" s="102"/>
      <c r="D42" s="102" t="s">
        <v>549</v>
      </c>
      <c r="E42" s="6"/>
      <c r="F42" s="107" t="s">
        <v>550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02"/>
      <c r="B43" s="102"/>
      <c r="C43" s="102"/>
      <c r="D43" s="102"/>
      <c r="E43" s="6"/>
      <c r="F43" s="6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89"/>
      <c r="B44" s="189"/>
      <c r="C44" s="189"/>
      <c r="D44" s="189"/>
      <c r="E44" s="190"/>
      <c r="F44" s="190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89"/>
      <c r="B45" s="189"/>
      <c r="C45" s="189"/>
      <c r="D45" s="189"/>
      <c r="E45" s="190"/>
      <c r="F45" s="190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38.25" customHeight="1">
      <c r="A46" s="91" t="s">
        <v>959</v>
      </c>
      <c r="B46" s="119"/>
      <c r="C46" s="119"/>
      <c r="D46" s="120"/>
      <c r="E46" s="108"/>
      <c r="F46" s="6"/>
      <c r="G46" s="6"/>
      <c r="H46" s="109"/>
      <c r="I46" s="121"/>
      <c r="J46" s="1"/>
      <c r="K46" s="6"/>
      <c r="L46" s="6"/>
      <c r="M46" s="6"/>
      <c r="N46" s="1"/>
      <c r="O46" s="1"/>
      <c r="R46" s="54"/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  <c r="AG46" s="1"/>
      <c r="AH46" s="1"/>
      <c r="AI46" s="1"/>
      <c r="AJ46" s="6"/>
      <c r="AK46" s="1"/>
    </row>
    <row r="47" spans="1:38" ht="39.6">
      <c r="A47" s="92" t="s">
        <v>16</v>
      </c>
      <c r="B47" s="93" t="s">
        <v>519</v>
      </c>
      <c r="C47" s="93"/>
      <c r="D47" s="94" t="s">
        <v>529</v>
      </c>
      <c r="E47" s="93" t="s">
        <v>530</v>
      </c>
      <c r="F47" s="93" t="s">
        <v>531</v>
      </c>
      <c r="G47" s="93" t="s">
        <v>532</v>
      </c>
      <c r="H47" s="93" t="s">
        <v>533</v>
      </c>
      <c r="I47" s="93" t="s">
        <v>534</v>
      </c>
      <c r="J47" s="92" t="s">
        <v>535</v>
      </c>
      <c r="K47" s="112" t="s">
        <v>552</v>
      </c>
      <c r="L47" s="113" t="s">
        <v>537</v>
      </c>
      <c r="M47" s="95" t="s">
        <v>538</v>
      </c>
      <c r="N47" s="93" t="s">
        <v>539</v>
      </c>
      <c r="O47" s="94" t="s">
        <v>540</v>
      </c>
      <c r="P47" s="186" t="s">
        <v>541</v>
      </c>
      <c r="Q47" s="188" t="s">
        <v>806</v>
      </c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  <c r="AG47" s="37"/>
      <c r="AH47" s="37"/>
      <c r="AI47" s="37"/>
      <c r="AJ47" s="37"/>
      <c r="AK47" s="37"/>
      <c r="AL47" s="37"/>
    </row>
    <row r="48" spans="1:38" ht="12.75" customHeight="1">
      <c r="A48" s="239">
        <v>1</v>
      </c>
      <c r="B48" s="255">
        <v>45533</v>
      </c>
      <c r="C48" s="293"/>
      <c r="D48" s="293" t="s">
        <v>891</v>
      </c>
      <c r="E48" s="239" t="s">
        <v>542</v>
      </c>
      <c r="F48" s="239">
        <v>343.5</v>
      </c>
      <c r="G48" s="239">
        <v>318</v>
      </c>
      <c r="H48" s="239">
        <v>361.5</v>
      </c>
      <c r="I48" s="239" t="s">
        <v>910</v>
      </c>
      <c r="J48" s="238" t="s">
        <v>917</v>
      </c>
      <c r="K48" s="238">
        <f t="shared" ref="K48" si="27">H48-F48</f>
        <v>18</v>
      </c>
      <c r="L48" s="251">
        <f t="shared" ref="L48" si="28">(F48*-0.3)/100</f>
        <v>-1.0305</v>
      </c>
      <c r="M48" s="252">
        <f t="shared" ref="M48" si="29">(K48+L48)/F48</f>
        <v>4.9401746724890831E-2</v>
      </c>
      <c r="N48" s="238" t="s">
        <v>544</v>
      </c>
      <c r="O48" s="253">
        <v>45537</v>
      </c>
      <c r="P48" s="254"/>
      <c r="Q48" s="235"/>
      <c r="R48" s="54" t="s">
        <v>835</v>
      </c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8" ht="12.75" customHeight="1">
      <c r="A49" s="355">
        <v>2</v>
      </c>
      <c r="B49" s="255">
        <v>45534</v>
      </c>
      <c r="C49" s="356"/>
      <c r="D49" s="357" t="s">
        <v>915</v>
      </c>
      <c r="E49" s="358" t="s">
        <v>542</v>
      </c>
      <c r="F49" s="239">
        <v>344</v>
      </c>
      <c r="G49" s="240">
        <v>319</v>
      </c>
      <c r="H49" s="239">
        <v>362</v>
      </c>
      <c r="I49" s="239" t="s">
        <v>916</v>
      </c>
      <c r="J49" s="238" t="s">
        <v>917</v>
      </c>
      <c r="K49" s="238">
        <f t="shared" ref="K49" si="30">H49-F49</f>
        <v>18</v>
      </c>
      <c r="L49" s="251">
        <f t="shared" ref="L49" si="31">(F49*-0.3)/100</f>
        <v>-1.032</v>
      </c>
      <c r="M49" s="252">
        <f t="shared" ref="M49" si="32">(K49+L49)/F49</f>
        <v>4.9325581395348837E-2</v>
      </c>
      <c r="N49" s="238" t="s">
        <v>544</v>
      </c>
      <c r="O49" s="253">
        <v>45544</v>
      </c>
      <c r="P49" s="254"/>
      <c r="Q49" s="235"/>
      <c r="R49" s="54" t="s">
        <v>835</v>
      </c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8" ht="12.75" customHeight="1">
      <c r="A50" s="180">
        <v>3</v>
      </c>
      <c r="B50" s="177">
        <v>45537</v>
      </c>
      <c r="C50" s="181"/>
      <c r="D50" s="185" t="s">
        <v>897</v>
      </c>
      <c r="E50" s="182" t="s">
        <v>1062</v>
      </c>
      <c r="F50" s="176" t="s">
        <v>1011</v>
      </c>
      <c r="G50" s="178">
        <v>1940</v>
      </c>
      <c r="H50" s="176"/>
      <c r="I50" s="176" t="s">
        <v>1012</v>
      </c>
      <c r="J50" s="178" t="s">
        <v>543</v>
      </c>
      <c r="K50" s="176"/>
      <c r="L50" s="236"/>
      <c r="M50" s="237"/>
      <c r="N50" s="176"/>
      <c r="O50" s="223"/>
      <c r="P50" s="179"/>
      <c r="Q50" s="235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8" ht="12.75" customHeight="1">
      <c r="A51" s="355">
        <v>4</v>
      </c>
      <c r="B51" s="255">
        <v>45544</v>
      </c>
      <c r="C51" s="356"/>
      <c r="D51" s="357" t="s">
        <v>902</v>
      </c>
      <c r="E51" s="358" t="s">
        <v>542</v>
      </c>
      <c r="F51" s="239">
        <v>2160</v>
      </c>
      <c r="G51" s="240">
        <v>1980</v>
      </c>
      <c r="H51" s="239">
        <v>2300</v>
      </c>
      <c r="I51" s="239" t="s">
        <v>958</v>
      </c>
      <c r="J51" s="238" t="s">
        <v>689</v>
      </c>
      <c r="K51" s="238">
        <f t="shared" ref="K51" si="33">H51-F51</f>
        <v>140</v>
      </c>
      <c r="L51" s="251">
        <f t="shared" ref="L51" si="34">(F51*-0.3)/100</f>
        <v>-6.48</v>
      </c>
      <c r="M51" s="252">
        <f t="shared" ref="M51" si="35">(K51+L51)/F51</f>
        <v>6.1814814814814822E-2</v>
      </c>
      <c r="N51" s="238" t="s">
        <v>544</v>
      </c>
      <c r="O51" s="253">
        <v>45545</v>
      </c>
      <c r="P51" s="254"/>
      <c r="Q51" s="235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8" ht="12.75" customHeight="1">
      <c r="A52" s="180">
        <v>5</v>
      </c>
      <c r="B52" s="177">
        <v>45545</v>
      </c>
      <c r="C52" s="181"/>
      <c r="D52" s="185" t="s">
        <v>891</v>
      </c>
      <c r="E52" s="182" t="s">
        <v>542</v>
      </c>
      <c r="F52" s="176" t="s">
        <v>971</v>
      </c>
      <c r="G52" s="178">
        <v>360</v>
      </c>
      <c r="H52" s="176"/>
      <c r="I52" s="176" t="s">
        <v>972</v>
      </c>
      <c r="J52" s="178" t="s">
        <v>543</v>
      </c>
      <c r="K52" s="176"/>
      <c r="L52" s="236"/>
      <c r="M52" s="237"/>
      <c r="N52" s="176"/>
      <c r="O52" s="223"/>
      <c r="P52" s="179"/>
      <c r="Q52" s="235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.75" customHeight="1">
      <c r="A53" s="180">
        <v>6</v>
      </c>
      <c r="B53" s="177">
        <v>45547</v>
      </c>
      <c r="C53" s="181"/>
      <c r="D53" s="185" t="s">
        <v>902</v>
      </c>
      <c r="E53" s="182" t="s">
        <v>542</v>
      </c>
      <c r="F53" s="176" t="s">
        <v>1067</v>
      </c>
      <c r="G53" s="178">
        <v>1990</v>
      </c>
      <c r="H53" s="176"/>
      <c r="I53" s="176" t="s">
        <v>1068</v>
      </c>
      <c r="J53" s="178" t="s">
        <v>543</v>
      </c>
      <c r="K53" s="176"/>
      <c r="L53" s="236"/>
      <c r="M53" s="237"/>
      <c r="N53" s="176"/>
      <c r="O53" s="223"/>
      <c r="P53" s="179"/>
      <c r="Q53" s="235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180"/>
      <c r="B54" s="177"/>
      <c r="C54" s="181"/>
      <c r="D54" s="185"/>
      <c r="E54" s="182"/>
      <c r="F54" s="176"/>
      <c r="G54" s="178"/>
      <c r="H54" s="176"/>
      <c r="I54" s="176"/>
      <c r="J54" s="178"/>
      <c r="K54" s="176"/>
      <c r="L54" s="236"/>
      <c r="M54" s="237"/>
      <c r="N54" s="176"/>
      <c r="O54" s="223"/>
      <c r="P54" s="179"/>
      <c r="Q54" s="235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.75" customHeight="1">
      <c r="A55" s="176"/>
      <c r="B55" s="177"/>
      <c r="C55" s="220"/>
      <c r="D55" s="220"/>
      <c r="E55" s="176"/>
      <c r="F55" s="176"/>
      <c r="G55" s="176"/>
      <c r="H55" s="176"/>
      <c r="I55" s="176"/>
      <c r="J55" s="176"/>
      <c r="K55" s="176"/>
      <c r="L55" s="236"/>
      <c r="M55" s="237"/>
      <c r="N55" s="176"/>
      <c r="O55" s="223"/>
      <c r="P55" s="179"/>
      <c r="Q55" s="235"/>
      <c r="R55" s="54" t="s">
        <v>835</v>
      </c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02" t="s">
        <v>545</v>
      </c>
      <c r="B56" s="102"/>
      <c r="C56" s="102"/>
      <c r="D56" s="54"/>
      <c r="E56" s="37"/>
      <c r="F56" s="107" t="s">
        <v>547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06" t="s">
        <v>546</v>
      </c>
      <c r="B57" s="102"/>
      <c r="C57" s="102"/>
      <c r="D57" s="54"/>
      <c r="E57" s="37"/>
      <c r="F57" s="107" t="s">
        <v>550</v>
      </c>
      <c r="G57" s="54"/>
      <c r="H57" s="54" t="s">
        <v>566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54"/>
      <c r="B58" s="54"/>
      <c r="C58" s="102"/>
      <c r="D58" s="54"/>
      <c r="E58" s="37"/>
      <c r="F58" s="10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" customHeight="1">
      <c r="A59" s="189"/>
      <c r="B59" s="189"/>
      <c r="C59" s="189"/>
      <c r="D59" s="189"/>
      <c r="E59" s="190"/>
      <c r="F59" s="190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38.25" customHeight="1">
      <c r="A60" s="91" t="s">
        <v>900</v>
      </c>
      <c r="B60" s="119"/>
      <c r="C60" s="119"/>
      <c r="D60" s="120"/>
      <c r="E60" s="108"/>
      <c r="F60" s="6"/>
      <c r="G60" s="6"/>
      <c r="H60" s="109"/>
      <c r="I60" s="121"/>
      <c r="J60" s="1"/>
      <c r="K60" s="6"/>
      <c r="L60" s="6"/>
      <c r="M60" s="6"/>
      <c r="N60" s="1"/>
      <c r="O60" s="1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  <c r="AG60" s="1"/>
      <c r="AH60" s="1"/>
      <c r="AI60" s="1"/>
      <c r="AJ60" s="6"/>
      <c r="AK60" s="1"/>
    </row>
    <row r="61" spans="1:38" ht="39.6">
      <c r="A61" s="92" t="s">
        <v>16</v>
      </c>
      <c r="B61" s="93" t="s">
        <v>519</v>
      </c>
      <c r="C61" s="93"/>
      <c r="D61" s="94" t="s">
        <v>529</v>
      </c>
      <c r="E61" s="93" t="s">
        <v>530</v>
      </c>
      <c r="F61" s="93" t="s">
        <v>531</v>
      </c>
      <c r="G61" s="93" t="s">
        <v>532</v>
      </c>
      <c r="H61" s="93" t="s">
        <v>533</v>
      </c>
      <c r="I61" s="93" t="s">
        <v>534</v>
      </c>
      <c r="J61" s="92" t="s">
        <v>535</v>
      </c>
      <c r="K61" s="112" t="s">
        <v>552</v>
      </c>
      <c r="L61" s="113" t="s">
        <v>537</v>
      </c>
      <c r="M61" s="95" t="s">
        <v>538</v>
      </c>
      <c r="N61" s="93" t="s">
        <v>539</v>
      </c>
      <c r="O61" s="94" t="s">
        <v>540</v>
      </c>
      <c r="P61" s="186" t="s">
        <v>541</v>
      </c>
      <c r="Q61" s="188" t="s">
        <v>806</v>
      </c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  <c r="AG61" s="37"/>
      <c r="AH61" s="37"/>
      <c r="AI61" s="37"/>
      <c r="AJ61" s="37"/>
      <c r="AK61" s="37"/>
      <c r="AL61" s="37"/>
    </row>
    <row r="62" spans="1:38" ht="12.75" customHeight="1">
      <c r="A62" s="176">
        <v>1</v>
      </c>
      <c r="B62" s="177">
        <v>45498</v>
      </c>
      <c r="C62" s="220"/>
      <c r="D62" s="220" t="s">
        <v>474</v>
      </c>
      <c r="E62" s="176" t="s">
        <v>542</v>
      </c>
      <c r="F62" s="176" t="s">
        <v>882</v>
      </c>
      <c r="G62" s="176">
        <v>3600</v>
      </c>
      <c r="H62" s="176"/>
      <c r="I62" s="176" t="s">
        <v>883</v>
      </c>
      <c r="J62" s="176" t="s">
        <v>543</v>
      </c>
      <c r="K62" s="176"/>
      <c r="L62" s="236"/>
      <c r="M62" s="237"/>
      <c r="N62" s="176"/>
      <c r="O62" s="223"/>
      <c r="P62" s="179">
        <f>VLOOKUP(D62,'MidCap Intra'!$B$11:$C$570,2,0)</f>
        <v>3859.4</v>
      </c>
      <c r="Q62" s="235"/>
      <c r="R62" s="54" t="s">
        <v>835</v>
      </c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</row>
    <row r="63" spans="1:38" ht="12.75" customHeight="1">
      <c r="A63" s="176"/>
      <c r="B63" s="177"/>
      <c r="C63" s="220"/>
      <c r="D63" s="220"/>
      <c r="E63" s="176"/>
      <c r="F63" s="176"/>
      <c r="G63" s="176"/>
      <c r="H63" s="176"/>
      <c r="I63" s="176"/>
      <c r="J63" s="176"/>
      <c r="K63" s="176"/>
      <c r="L63" s="236"/>
      <c r="M63" s="237"/>
      <c r="N63" s="176"/>
      <c r="O63" s="223"/>
      <c r="P63" s="179"/>
      <c r="Q63" s="235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</row>
    <row r="64" spans="1:38" ht="12.75" customHeight="1">
      <c r="A64" s="176"/>
      <c r="B64" s="177"/>
      <c r="C64" s="220"/>
      <c r="D64" s="220"/>
      <c r="E64" s="176"/>
      <c r="F64" s="176"/>
      <c r="G64" s="176"/>
      <c r="H64" s="176"/>
      <c r="I64" s="176"/>
      <c r="J64" s="176"/>
      <c r="K64" s="176"/>
      <c r="L64" s="236"/>
      <c r="M64" s="237"/>
      <c r="N64" s="176"/>
      <c r="O64" s="223"/>
      <c r="P64" s="177"/>
      <c r="Q64" s="235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</row>
    <row r="65" spans="1:32" ht="12.75" customHeight="1">
      <c r="A65" s="102" t="s">
        <v>545</v>
      </c>
      <c r="B65" s="102"/>
      <c r="C65" s="102"/>
      <c r="D65" s="54"/>
      <c r="E65" s="37"/>
      <c r="F65" s="107" t="s">
        <v>547</v>
      </c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</row>
    <row r="66" spans="1:32" ht="12.75" customHeight="1">
      <c r="A66" s="106" t="s">
        <v>546</v>
      </c>
      <c r="B66" s="102"/>
      <c r="C66" s="102"/>
      <c r="D66" s="54"/>
      <c r="E66" s="37"/>
      <c r="F66" s="107" t="s">
        <v>550</v>
      </c>
      <c r="G66" s="54"/>
      <c r="H66" s="54" t="s">
        <v>566</v>
      </c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</row>
    <row r="67" spans="1:32" ht="12.75" customHeight="1">
      <c r="A67" s="54"/>
      <c r="B67" s="54"/>
      <c r="C67" s="102"/>
      <c r="D67" s="54"/>
      <c r="E67" s="37"/>
      <c r="F67" s="107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</row>
    <row r="68" spans="1:32" ht="12.75" customHeight="1">
      <c r="A68" s="54"/>
      <c r="B68" s="54"/>
      <c r="C68" s="102"/>
      <c r="D68" s="54"/>
      <c r="E68" s="37"/>
      <c r="F68" s="107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2" ht="38.25" customHeight="1">
      <c r="A69" s="122" t="s">
        <v>901</v>
      </c>
      <c r="C69" s="122"/>
      <c r="D69" s="54"/>
      <c r="E69" s="122"/>
      <c r="F69" s="6"/>
      <c r="G69" s="6"/>
      <c r="H69" s="110"/>
      <c r="I69" s="6"/>
      <c r="J69" s="110"/>
      <c r="K69" s="111"/>
      <c r="L69" s="6"/>
      <c r="M69" s="6"/>
      <c r="N69" s="1"/>
      <c r="O69" s="54"/>
      <c r="P69" s="54"/>
      <c r="Q69" s="191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2" ht="12.75" customHeight="1">
      <c r="A70" s="92" t="s">
        <v>16</v>
      </c>
      <c r="B70" s="93" t="s">
        <v>519</v>
      </c>
      <c r="C70" s="93"/>
      <c r="D70" s="94" t="s">
        <v>529</v>
      </c>
      <c r="E70" s="93" t="s">
        <v>530</v>
      </c>
      <c r="F70" s="93" t="s">
        <v>531</v>
      </c>
      <c r="G70" s="93" t="s">
        <v>567</v>
      </c>
      <c r="H70" s="93" t="s">
        <v>568</v>
      </c>
      <c r="I70" s="93" t="s">
        <v>534</v>
      </c>
      <c r="J70" s="123" t="s">
        <v>535</v>
      </c>
      <c r="K70" s="93" t="s">
        <v>536</v>
      </c>
      <c r="L70" s="93" t="s">
        <v>569</v>
      </c>
      <c r="M70" s="93" t="s">
        <v>539</v>
      </c>
      <c r="N70" s="94" t="s">
        <v>540</v>
      </c>
      <c r="O70" s="54"/>
      <c r="P70" s="54"/>
      <c r="Q70" s="191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2" ht="12.75" customHeight="1">
      <c r="A71" s="124">
        <v>1</v>
      </c>
      <c r="B71" s="125">
        <v>41579</v>
      </c>
      <c r="C71" s="125"/>
      <c r="D71" s="126" t="s">
        <v>570</v>
      </c>
      <c r="E71" s="127" t="s">
        <v>542</v>
      </c>
      <c r="F71" s="128">
        <v>82</v>
      </c>
      <c r="G71" s="127" t="s">
        <v>571</v>
      </c>
      <c r="H71" s="127">
        <v>100</v>
      </c>
      <c r="I71" s="129">
        <v>100</v>
      </c>
      <c r="J71" s="130" t="s">
        <v>572</v>
      </c>
      <c r="K71" s="131">
        <f t="shared" ref="K71:K102" si="36">H71-F71</f>
        <v>18</v>
      </c>
      <c r="L71" s="132">
        <f t="shared" ref="L71:L102" si="37">K71/F71</f>
        <v>0.21951219512195122</v>
      </c>
      <c r="M71" s="127" t="s">
        <v>544</v>
      </c>
      <c r="N71" s="133">
        <v>42657</v>
      </c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2" ht="12.75" customHeight="1">
      <c r="A72" s="124">
        <v>2</v>
      </c>
      <c r="B72" s="125">
        <v>41794</v>
      </c>
      <c r="C72" s="125"/>
      <c r="D72" s="126" t="s">
        <v>573</v>
      </c>
      <c r="E72" s="127" t="s">
        <v>553</v>
      </c>
      <c r="F72" s="128">
        <v>257</v>
      </c>
      <c r="G72" s="127" t="s">
        <v>571</v>
      </c>
      <c r="H72" s="127">
        <v>300</v>
      </c>
      <c r="I72" s="129">
        <v>300</v>
      </c>
      <c r="J72" s="130" t="s">
        <v>572</v>
      </c>
      <c r="K72" s="131">
        <f t="shared" si="36"/>
        <v>43</v>
      </c>
      <c r="L72" s="132">
        <f t="shared" si="37"/>
        <v>0.16731517509727625</v>
      </c>
      <c r="M72" s="127" t="s">
        <v>544</v>
      </c>
      <c r="N72" s="133">
        <v>41822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2" ht="12.75" customHeight="1">
      <c r="A73" s="124">
        <v>3</v>
      </c>
      <c r="B73" s="125">
        <v>41828</v>
      </c>
      <c r="C73" s="125"/>
      <c r="D73" s="126" t="s">
        <v>574</v>
      </c>
      <c r="E73" s="127" t="s">
        <v>553</v>
      </c>
      <c r="F73" s="128">
        <v>393</v>
      </c>
      <c r="G73" s="127" t="s">
        <v>571</v>
      </c>
      <c r="H73" s="127">
        <v>468</v>
      </c>
      <c r="I73" s="129">
        <v>468</v>
      </c>
      <c r="J73" s="130" t="s">
        <v>572</v>
      </c>
      <c r="K73" s="131">
        <f t="shared" si="36"/>
        <v>75</v>
      </c>
      <c r="L73" s="132">
        <f t="shared" si="37"/>
        <v>0.19083969465648856</v>
      </c>
      <c r="M73" s="127" t="s">
        <v>544</v>
      </c>
      <c r="N73" s="133">
        <v>41863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2" ht="12.75" customHeight="1">
      <c r="A74" s="124">
        <v>4</v>
      </c>
      <c r="B74" s="125">
        <v>41857</v>
      </c>
      <c r="C74" s="125"/>
      <c r="D74" s="126" t="s">
        <v>575</v>
      </c>
      <c r="E74" s="127" t="s">
        <v>553</v>
      </c>
      <c r="F74" s="128">
        <v>205</v>
      </c>
      <c r="G74" s="127" t="s">
        <v>571</v>
      </c>
      <c r="H74" s="127">
        <v>275</v>
      </c>
      <c r="I74" s="129">
        <v>250</v>
      </c>
      <c r="J74" s="130" t="s">
        <v>572</v>
      </c>
      <c r="K74" s="131">
        <f t="shared" si="36"/>
        <v>70</v>
      </c>
      <c r="L74" s="132">
        <f t="shared" si="37"/>
        <v>0.34146341463414637</v>
      </c>
      <c r="M74" s="127" t="s">
        <v>544</v>
      </c>
      <c r="N74" s="133">
        <v>41962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2" ht="12.75" customHeight="1">
      <c r="A75" s="124">
        <v>5</v>
      </c>
      <c r="B75" s="125">
        <v>41886</v>
      </c>
      <c r="C75" s="125"/>
      <c r="D75" s="126" t="s">
        <v>576</v>
      </c>
      <c r="E75" s="127" t="s">
        <v>553</v>
      </c>
      <c r="F75" s="128">
        <v>162</v>
      </c>
      <c r="G75" s="127" t="s">
        <v>571</v>
      </c>
      <c r="H75" s="127">
        <v>190</v>
      </c>
      <c r="I75" s="129">
        <v>190</v>
      </c>
      <c r="J75" s="130" t="s">
        <v>572</v>
      </c>
      <c r="K75" s="131">
        <f t="shared" si="36"/>
        <v>28</v>
      </c>
      <c r="L75" s="132">
        <f t="shared" si="37"/>
        <v>0.1728395061728395</v>
      </c>
      <c r="M75" s="127" t="s">
        <v>544</v>
      </c>
      <c r="N75" s="133">
        <v>42006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2" ht="12.75" customHeight="1">
      <c r="A76" s="124">
        <v>6</v>
      </c>
      <c r="B76" s="125">
        <v>41886</v>
      </c>
      <c r="C76" s="125"/>
      <c r="D76" s="126" t="s">
        <v>577</v>
      </c>
      <c r="E76" s="127" t="s">
        <v>553</v>
      </c>
      <c r="F76" s="128">
        <v>75</v>
      </c>
      <c r="G76" s="127" t="s">
        <v>571</v>
      </c>
      <c r="H76" s="127">
        <v>91.5</v>
      </c>
      <c r="I76" s="129" t="s">
        <v>565</v>
      </c>
      <c r="J76" s="130" t="s">
        <v>578</v>
      </c>
      <c r="K76" s="131">
        <f t="shared" si="36"/>
        <v>16.5</v>
      </c>
      <c r="L76" s="132">
        <f t="shared" si="37"/>
        <v>0.22</v>
      </c>
      <c r="M76" s="127" t="s">
        <v>544</v>
      </c>
      <c r="N76" s="133">
        <v>41954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2" ht="12.75" customHeight="1">
      <c r="A77" s="124">
        <v>7</v>
      </c>
      <c r="B77" s="125">
        <v>41913</v>
      </c>
      <c r="C77" s="125"/>
      <c r="D77" s="126" t="s">
        <v>579</v>
      </c>
      <c r="E77" s="127" t="s">
        <v>553</v>
      </c>
      <c r="F77" s="128">
        <v>850</v>
      </c>
      <c r="G77" s="127" t="s">
        <v>571</v>
      </c>
      <c r="H77" s="127">
        <v>982.5</v>
      </c>
      <c r="I77" s="129">
        <v>1050</v>
      </c>
      <c r="J77" s="130" t="s">
        <v>580</v>
      </c>
      <c r="K77" s="131">
        <f t="shared" si="36"/>
        <v>132.5</v>
      </c>
      <c r="L77" s="132">
        <f t="shared" si="37"/>
        <v>0.15588235294117647</v>
      </c>
      <c r="M77" s="127" t="s">
        <v>544</v>
      </c>
      <c r="N77" s="133">
        <v>42039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2" ht="12.75" customHeight="1">
      <c r="A78" s="124">
        <v>8</v>
      </c>
      <c r="B78" s="125">
        <v>41913</v>
      </c>
      <c r="C78" s="125"/>
      <c r="D78" s="126" t="s">
        <v>581</v>
      </c>
      <c r="E78" s="127" t="s">
        <v>553</v>
      </c>
      <c r="F78" s="128">
        <v>475</v>
      </c>
      <c r="G78" s="127" t="s">
        <v>571</v>
      </c>
      <c r="H78" s="127">
        <v>515</v>
      </c>
      <c r="I78" s="129">
        <v>600</v>
      </c>
      <c r="J78" s="130" t="s">
        <v>582</v>
      </c>
      <c r="K78" s="131">
        <f t="shared" si="36"/>
        <v>40</v>
      </c>
      <c r="L78" s="132">
        <f t="shared" si="37"/>
        <v>8.4210526315789472E-2</v>
      </c>
      <c r="M78" s="127" t="s">
        <v>544</v>
      </c>
      <c r="N78" s="133">
        <v>41939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2" ht="12.75" customHeight="1">
      <c r="A79" s="124">
        <v>9</v>
      </c>
      <c r="B79" s="125">
        <v>41913</v>
      </c>
      <c r="C79" s="125"/>
      <c r="D79" s="126" t="s">
        <v>583</v>
      </c>
      <c r="E79" s="127" t="s">
        <v>553</v>
      </c>
      <c r="F79" s="128">
        <v>86</v>
      </c>
      <c r="G79" s="127" t="s">
        <v>571</v>
      </c>
      <c r="H79" s="127">
        <v>99</v>
      </c>
      <c r="I79" s="129">
        <v>140</v>
      </c>
      <c r="J79" s="130" t="s">
        <v>584</v>
      </c>
      <c r="K79" s="131">
        <f t="shared" si="36"/>
        <v>13</v>
      </c>
      <c r="L79" s="132">
        <f t="shared" si="37"/>
        <v>0.15116279069767441</v>
      </c>
      <c r="M79" s="127" t="s">
        <v>544</v>
      </c>
      <c r="N79" s="133">
        <v>41939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2" ht="12.75" customHeight="1">
      <c r="A80" s="124">
        <v>10</v>
      </c>
      <c r="B80" s="125">
        <v>41926</v>
      </c>
      <c r="C80" s="125"/>
      <c r="D80" s="126" t="s">
        <v>585</v>
      </c>
      <c r="E80" s="127" t="s">
        <v>553</v>
      </c>
      <c r="F80" s="128">
        <v>496.6</v>
      </c>
      <c r="G80" s="127" t="s">
        <v>571</v>
      </c>
      <c r="H80" s="127">
        <v>621</v>
      </c>
      <c r="I80" s="129">
        <v>580</v>
      </c>
      <c r="J80" s="130" t="s">
        <v>572</v>
      </c>
      <c r="K80" s="131">
        <f t="shared" si="36"/>
        <v>124.39999999999998</v>
      </c>
      <c r="L80" s="132">
        <f t="shared" si="37"/>
        <v>0.25050342327829234</v>
      </c>
      <c r="M80" s="127" t="s">
        <v>544</v>
      </c>
      <c r="N80" s="133">
        <v>42605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11</v>
      </c>
      <c r="B81" s="125">
        <v>41926</v>
      </c>
      <c r="C81" s="125"/>
      <c r="D81" s="126" t="s">
        <v>586</v>
      </c>
      <c r="E81" s="127" t="s">
        <v>553</v>
      </c>
      <c r="F81" s="128">
        <v>2481.9</v>
      </c>
      <c r="G81" s="127" t="s">
        <v>571</v>
      </c>
      <c r="H81" s="127">
        <v>2840</v>
      </c>
      <c r="I81" s="129">
        <v>2870</v>
      </c>
      <c r="J81" s="130" t="s">
        <v>587</v>
      </c>
      <c r="K81" s="131">
        <f t="shared" si="36"/>
        <v>358.09999999999991</v>
      </c>
      <c r="L81" s="132">
        <f t="shared" si="37"/>
        <v>0.14428462065353154</v>
      </c>
      <c r="M81" s="127" t="s">
        <v>544</v>
      </c>
      <c r="N81" s="133">
        <v>42017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12</v>
      </c>
      <c r="B82" s="125">
        <v>41928</v>
      </c>
      <c r="C82" s="125"/>
      <c r="D82" s="126" t="s">
        <v>588</v>
      </c>
      <c r="E82" s="127" t="s">
        <v>553</v>
      </c>
      <c r="F82" s="128">
        <v>84.5</v>
      </c>
      <c r="G82" s="127" t="s">
        <v>571</v>
      </c>
      <c r="H82" s="127">
        <v>93</v>
      </c>
      <c r="I82" s="129">
        <v>110</v>
      </c>
      <c r="J82" s="130" t="s">
        <v>589</v>
      </c>
      <c r="K82" s="131">
        <f t="shared" si="36"/>
        <v>8.5</v>
      </c>
      <c r="L82" s="132">
        <f t="shared" si="37"/>
        <v>0.10059171597633136</v>
      </c>
      <c r="M82" s="127" t="s">
        <v>544</v>
      </c>
      <c r="N82" s="133">
        <v>41939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13</v>
      </c>
      <c r="B83" s="125">
        <v>41928</v>
      </c>
      <c r="C83" s="125"/>
      <c r="D83" s="126" t="s">
        <v>590</v>
      </c>
      <c r="E83" s="127" t="s">
        <v>553</v>
      </c>
      <c r="F83" s="128">
        <v>401</v>
      </c>
      <c r="G83" s="127" t="s">
        <v>571</v>
      </c>
      <c r="H83" s="127">
        <v>428</v>
      </c>
      <c r="I83" s="129">
        <v>450</v>
      </c>
      <c r="J83" s="130" t="s">
        <v>591</v>
      </c>
      <c r="K83" s="131">
        <f t="shared" si="36"/>
        <v>27</v>
      </c>
      <c r="L83" s="132">
        <f t="shared" si="37"/>
        <v>6.7331670822942641E-2</v>
      </c>
      <c r="M83" s="127" t="s">
        <v>544</v>
      </c>
      <c r="N83" s="133">
        <v>42020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14</v>
      </c>
      <c r="B84" s="125">
        <v>41928</v>
      </c>
      <c r="C84" s="125"/>
      <c r="D84" s="126" t="s">
        <v>592</v>
      </c>
      <c r="E84" s="127" t="s">
        <v>553</v>
      </c>
      <c r="F84" s="128">
        <v>101</v>
      </c>
      <c r="G84" s="127" t="s">
        <v>571</v>
      </c>
      <c r="H84" s="127">
        <v>112</v>
      </c>
      <c r="I84" s="129">
        <v>120</v>
      </c>
      <c r="J84" s="130" t="s">
        <v>593</v>
      </c>
      <c r="K84" s="131">
        <f t="shared" si="36"/>
        <v>11</v>
      </c>
      <c r="L84" s="132">
        <f t="shared" si="37"/>
        <v>0.10891089108910891</v>
      </c>
      <c r="M84" s="127" t="s">
        <v>544</v>
      </c>
      <c r="N84" s="133">
        <v>41939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15</v>
      </c>
      <c r="B85" s="125">
        <v>41954</v>
      </c>
      <c r="C85" s="125"/>
      <c r="D85" s="126" t="s">
        <v>594</v>
      </c>
      <c r="E85" s="127" t="s">
        <v>553</v>
      </c>
      <c r="F85" s="128">
        <v>59</v>
      </c>
      <c r="G85" s="127" t="s">
        <v>571</v>
      </c>
      <c r="H85" s="127">
        <v>76</v>
      </c>
      <c r="I85" s="129">
        <v>76</v>
      </c>
      <c r="J85" s="130" t="s">
        <v>572</v>
      </c>
      <c r="K85" s="131">
        <f t="shared" si="36"/>
        <v>17</v>
      </c>
      <c r="L85" s="132">
        <f t="shared" si="37"/>
        <v>0.28813559322033899</v>
      </c>
      <c r="M85" s="127" t="s">
        <v>544</v>
      </c>
      <c r="N85" s="133">
        <v>43032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16</v>
      </c>
      <c r="B86" s="125">
        <v>41954</v>
      </c>
      <c r="C86" s="125"/>
      <c r="D86" s="126" t="s">
        <v>583</v>
      </c>
      <c r="E86" s="127" t="s">
        <v>553</v>
      </c>
      <c r="F86" s="128">
        <v>99</v>
      </c>
      <c r="G86" s="127" t="s">
        <v>571</v>
      </c>
      <c r="H86" s="127">
        <v>120</v>
      </c>
      <c r="I86" s="129">
        <v>120</v>
      </c>
      <c r="J86" s="130" t="s">
        <v>562</v>
      </c>
      <c r="K86" s="131">
        <f t="shared" si="36"/>
        <v>21</v>
      </c>
      <c r="L86" s="132">
        <f t="shared" si="37"/>
        <v>0.21212121212121213</v>
      </c>
      <c r="M86" s="127" t="s">
        <v>544</v>
      </c>
      <c r="N86" s="133">
        <v>41960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17</v>
      </c>
      <c r="B87" s="125">
        <v>41956</v>
      </c>
      <c r="C87" s="125"/>
      <c r="D87" s="126" t="s">
        <v>595</v>
      </c>
      <c r="E87" s="127" t="s">
        <v>553</v>
      </c>
      <c r="F87" s="128">
        <v>22</v>
      </c>
      <c r="G87" s="127" t="s">
        <v>571</v>
      </c>
      <c r="H87" s="127">
        <v>33.549999999999997</v>
      </c>
      <c r="I87" s="129">
        <v>32</v>
      </c>
      <c r="J87" s="130" t="s">
        <v>596</v>
      </c>
      <c r="K87" s="131">
        <f t="shared" si="36"/>
        <v>11.549999999999997</v>
      </c>
      <c r="L87" s="132">
        <f t="shared" si="37"/>
        <v>0.52499999999999991</v>
      </c>
      <c r="M87" s="127" t="s">
        <v>544</v>
      </c>
      <c r="N87" s="133">
        <v>42188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18</v>
      </c>
      <c r="B88" s="125">
        <v>41976</v>
      </c>
      <c r="C88" s="125"/>
      <c r="D88" s="126" t="s">
        <v>597</v>
      </c>
      <c r="E88" s="127" t="s">
        <v>553</v>
      </c>
      <c r="F88" s="128">
        <v>440</v>
      </c>
      <c r="G88" s="127" t="s">
        <v>571</v>
      </c>
      <c r="H88" s="127">
        <v>520</v>
      </c>
      <c r="I88" s="129">
        <v>520</v>
      </c>
      <c r="J88" s="130" t="s">
        <v>598</v>
      </c>
      <c r="K88" s="131">
        <f t="shared" si="36"/>
        <v>80</v>
      </c>
      <c r="L88" s="132">
        <f t="shared" si="37"/>
        <v>0.18181818181818182</v>
      </c>
      <c r="M88" s="127" t="s">
        <v>544</v>
      </c>
      <c r="N88" s="133">
        <v>42208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19</v>
      </c>
      <c r="B89" s="125">
        <v>41976</v>
      </c>
      <c r="C89" s="125"/>
      <c r="D89" s="126" t="s">
        <v>599</v>
      </c>
      <c r="E89" s="127" t="s">
        <v>553</v>
      </c>
      <c r="F89" s="128">
        <v>360</v>
      </c>
      <c r="G89" s="127" t="s">
        <v>571</v>
      </c>
      <c r="H89" s="127">
        <v>427</v>
      </c>
      <c r="I89" s="129">
        <v>425</v>
      </c>
      <c r="J89" s="130" t="s">
        <v>600</v>
      </c>
      <c r="K89" s="131">
        <f t="shared" si="36"/>
        <v>67</v>
      </c>
      <c r="L89" s="132">
        <f t="shared" si="37"/>
        <v>0.18611111111111112</v>
      </c>
      <c r="M89" s="127" t="s">
        <v>544</v>
      </c>
      <c r="N89" s="133">
        <v>42058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20</v>
      </c>
      <c r="B90" s="125">
        <v>42012</v>
      </c>
      <c r="C90" s="125"/>
      <c r="D90" s="126" t="s">
        <v>601</v>
      </c>
      <c r="E90" s="127" t="s">
        <v>553</v>
      </c>
      <c r="F90" s="128">
        <v>360</v>
      </c>
      <c r="G90" s="127" t="s">
        <v>571</v>
      </c>
      <c r="H90" s="127">
        <v>455</v>
      </c>
      <c r="I90" s="129">
        <v>420</v>
      </c>
      <c r="J90" s="130" t="s">
        <v>602</v>
      </c>
      <c r="K90" s="131">
        <f t="shared" si="36"/>
        <v>95</v>
      </c>
      <c r="L90" s="132">
        <f t="shared" si="37"/>
        <v>0.2638888888888889</v>
      </c>
      <c r="M90" s="127" t="s">
        <v>544</v>
      </c>
      <c r="N90" s="133">
        <v>42024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21</v>
      </c>
      <c r="B91" s="125">
        <v>42012</v>
      </c>
      <c r="C91" s="125"/>
      <c r="D91" s="126" t="s">
        <v>603</v>
      </c>
      <c r="E91" s="127" t="s">
        <v>553</v>
      </c>
      <c r="F91" s="128">
        <v>130</v>
      </c>
      <c r="G91" s="127"/>
      <c r="H91" s="127">
        <v>175.5</v>
      </c>
      <c r="I91" s="129">
        <v>165</v>
      </c>
      <c r="J91" s="130" t="s">
        <v>604</v>
      </c>
      <c r="K91" s="131">
        <f t="shared" si="36"/>
        <v>45.5</v>
      </c>
      <c r="L91" s="132">
        <f t="shared" si="37"/>
        <v>0.35</v>
      </c>
      <c r="M91" s="127" t="s">
        <v>544</v>
      </c>
      <c r="N91" s="133">
        <v>43088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22</v>
      </c>
      <c r="B92" s="125">
        <v>42040</v>
      </c>
      <c r="C92" s="125"/>
      <c r="D92" s="126" t="s">
        <v>386</v>
      </c>
      <c r="E92" s="127" t="s">
        <v>542</v>
      </c>
      <c r="F92" s="128">
        <v>98</v>
      </c>
      <c r="G92" s="127"/>
      <c r="H92" s="127">
        <v>120</v>
      </c>
      <c r="I92" s="129">
        <v>120</v>
      </c>
      <c r="J92" s="130" t="s">
        <v>572</v>
      </c>
      <c r="K92" s="131">
        <f t="shared" si="36"/>
        <v>22</v>
      </c>
      <c r="L92" s="132">
        <f t="shared" si="37"/>
        <v>0.22448979591836735</v>
      </c>
      <c r="M92" s="127" t="s">
        <v>544</v>
      </c>
      <c r="N92" s="133">
        <v>42753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23</v>
      </c>
      <c r="B93" s="125">
        <v>42040</v>
      </c>
      <c r="C93" s="125"/>
      <c r="D93" s="126" t="s">
        <v>605</v>
      </c>
      <c r="E93" s="127" t="s">
        <v>542</v>
      </c>
      <c r="F93" s="128">
        <v>196</v>
      </c>
      <c r="G93" s="127"/>
      <c r="H93" s="127">
        <v>262</v>
      </c>
      <c r="I93" s="129">
        <v>255</v>
      </c>
      <c r="J93" s="130" t="s">
        <v>572</v>
      </c>
      <c r="K93" s="131">
        <f t="shared" si="36"/>
        <v>66</v>
      </c>
      <c r="L93" s="132">
        <f t="shared" si="37"/>
        <v>0.33673469387755101</v>
      </c>
      <c r="M93" s="127" t="s">
        <v>544</v>
      </c>
      <c r="N93" s="133">
        <v>42599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34">
        <v>24</v>
      </c>
      <c r="B94" s="135">
        <v>42067</v>
      </c>
      <c r="C94" s="135"/>
      <c r="D94" s="136" t="s">
        <v>385</v>
      </c>
      <c r="E94" s="137" t="s">
        <v>542</v>
      </c>
      <c r="F94" s="138">
        <v>235</v>
      </c>
      <c r="G94" s="138"/>
      <c r="H94" s="139">
        <v>77</v>
      </c>
      <c r="I94" s="139" t="s">
        <v>606</v>
      </c>
      <c r="J94" s="140" t="s">
        <v>607</v>
      </c>
      <c r="K94" s="141">
        <f t="shared" si="36"/>
        <v>-158</v>
      </c>
      <c r="L94" s="142">
        <f t="shared" si="37"/>
        <v>-0.67234042553191486</v>
      </c>
      <c r="M94" s="138" t="s">
        <v>554</v>
      </c>
      <c r="N94" s="135">
        <v>43522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25</v>
      </c>
      <c r="B95" s="125">
        <v>42067</v>
      </c>
      <c r="C95" s="125"/>
      <c r="D95" s="126" t="s">
        <v>608</v>
      </c>
      <c r="E95" s="127" t="s">
        <v>542</v>
      </c>
      <c r="F95" s="128">
        <v>185</v>
      </c>
      <c r="G95" s="127"/>
      <c r="H95" s="127">
        <v>224</v>
      </c>
      <c r="I95" s="129" t="s">
        <v>609</v>
      </c>
      <c r="J95" s="130" t="s">
        <v>572</v>
      </c>
      <c r="K95" s="131">
        <f t="shared" si="36"/>
        <v>39</v>
      </c>
      <c r="L95" s="132">
        <f t="shared" si="37"/>
        <v>0.21081081081081082</v>
      </c>
      <c r="M95" s="127" t="s">
        <v>544</v>
      </c>
      <c r="N95" s="133">
        <v>42647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34">
        <v>26</v>
      </c>
      <c r="B96" s="135">
        <v>42090</v>
      </c>
      <c r="C96" s="135"/>
      <c r="D96" s="143" t="s">
        <v>610</v>
      </c>
      <c r="E96" s="138" t="s">
        <v>542</v>
      </c>
      <c r="F96" s="138">
        <v>49.5</v>
      </c>
      <c r="G96" s="139"/>
      <c r="H96" s="139">
        <v>15.85</v>
      </c>
      <c r="I96" s="139">
        <v>67</v>
      </c>
      <c r="J96" s="140" t="s">
        <v>611</v>
      </c>
      <c r="K96" s="139">
        <f t="shared" si="36"/>
        <v>-33.65</v>
      </c>
      <c r="L96" s="144">
        <f t="shared" si="37"/>
        <v>-0.67979797979797973</v>
      </c>
      <c r="M96" s="138" t="s">
        <v>554</v>
      </c>
      <c r="N96" s="145">
        <v>43627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27</v>
      </c>
      <c r="B97" s="125">
        <v>42093</v>
      </c>
      <c r="C97" s="125"/>
      <c r="D97" s="126" t="s">
        <v>612</v>
      </c>
      <c r="E97" s="127" t="s">
        <v>542</v>
      </c>
      <c r="F97" s="128">
        <v>183.5</v>
      </c>
      <c r="G97" s="127"/>
      <c r="H97" s="127">
        <v>219</v>
      </c>
      <c r="I97" s="129">
        <v>218</v>
      </c>
      <c r="J97" s="130" t="s">
        <v>613</v>
      </c>
      <c r="K97" s="131">
        <f t="shared" si="36"/>
        <v>35.5</v>
      </c>
      <c r="L97" s="132">
        <f t="shared" si="37"/>
        <v>0.19346049046321526</v>
      </c>
      <c r="M97" s="127" t="s">
        <v>544</v>
      </c>
      <c r="N97" s="133">
        <v>42103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28</v>
      </c>
      <c r="B98" s="125">
        <v>42114</v>
      </c>
      <c r="C98" s="125"/>
      <c r="D98" s="126" t="s">
        <v>614</v>
      </c>
      <c r="E98" s="127" t="s">
        <v>542</v>
      </c>
      <c r="F98" s="128">
        <f>(227+237)/2</f>
        <v>232</v>
      </c>
      <c r="G98" s="127"/>
      <c r="H98" s="127">
        <v>298</v>
      </c>
      <c r="I98" s="129">
        <v>298</v>
      </c>
      <c r="J98" s="130" t="s">
        <v>572</v>
      </c>
      <c r="K98" s="131">
        <f t="shared" si="36"/>
        <v>66</v>
      </c>
      <c r="L98" s="132">
        <f t="shared" si="37"/>
        <v>0.28448275862068967</v>
      </c>
      <c r="M98" s="127" t="s">
        <v>544</v>
      </c>
      <c r="N98" s="133">
        <v>42823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29</v>
      </c>
      <c r="B99" s="125">
        <v>42128</v>
      </c>
      <c r="C99" s="125"/>
      <c r="D99" s="126" t="s">
        <v>615</v>
      </c>
      <c r="E99" s="127" t="s">
        <v>553</v>
      </c>
      <c r="F99" s="128">
        <v>385</v>
      </c>
      <c r="G99" s="127"/>
      <c r="H99" s="127">
        <f>212.5+331</f>
        <v>543.5</v>
      </c>
      <c r="I99" s="129">
        <v>510</v>
      </c>
      <c r="J99" s="130" t="s">
        <v>616</v>
      </c>
      <c r="K99" s="131">
        <f t="shared" si="36"/>
        <v>158.5</v>
      </c>
      <c r="L99" s="132">
        <f t="shared" si="37"/>
        <v>0.41168831168831171</v>
      </c>
      <c r="M99" s="127" t="s">
        <v>544</v>
      </c>
      <c r="N99" s="133">
        <v>42235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30</v>
      </c>
      <c r="B100" s="125">
        <v>42128</v>
      </c>
      <c r="C100" s="125"/>
      <c r="D100" s="126" t="s">
        <v>617</v>
      </c>
      <c r="E100" s="127" t="s">
        <v>553</v>
      </c>
      <c r="F100" s="128">
        <v>115.5</v>
      </c>
      <c r="G100" s="127"/>
      <c r="H100" s="127">
        <v>146</v>
      </c>
      <c r="I100" s="129">
        <v>142</v>
      </c>
      <c r="J100" s="130" t="s">
        <v>618</v>
      </c>
      <c r="K100" s="131">
        <f t="shared" si="36"/>
        <v>30.5</v>
      </c>
      <c r="L100" s="132">
        <f t="shared" si="37"/>
        <v>0.26406926406926406</v>
      </c>
      <c r="M100" s="127" t="s">
        <v>544</v>
      </c>
      <c r="N100" s="133">
        <v>42202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31</v>
      </c>
      <c r="B101" s="125">
        <v>42151</v>
      </c>
      <c r="C101" s="125"/>
      <c r="D101" s="126" t="s">
        <v>499</v>
      </c>
      <c r="E101" s="127" t="s">
        <v>553</v>
      </c>
      <c r="F101" s="128">
        <v>237.5</v>
      </c>
      <c r="G101" s="127"/>
      <c r="H101" s="127">
        <v>279.5</v>
      </c>
      <c r="I101" s="129">
        <v>278</v>
      </c>
      <c r="J101" s="130" t="s">
        <v>572</v>
      </c>
      <c r="K101" s="131">
        <f t="shared" si="36"/>
        <v>42</v>
      </c>
      <c r="L101" s="132">
        <f t="shared" si="37"/>
        <v>0.17684210526315788</v>
      </c>
      <c r="M101" s="127" t="s">
        <v>544</v>
      </c>
      <c r="N101" s="133">
        <v>42222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32</v>
      </c>
      <c r="B102" s="125">
        <v>42174</v>
      </c>
      <c r="C102" s="125"/>
      <c r="D102" s="126" t="s">
        <v>590</v>
      </c>
      <c r="E102" s="127" t="s">
        <v>542</v>
      </c>
      <c r="F102" s="128">
        <v>340</v>
      </c>
      <c r="G102" s="127"/>
      <c r="H102" s="127">
        <v>448</v>
      </c>
      <c r="I102" s="129">
        <v>448</v>
      </c>
      <c r="J102" s="130" t="s">
        <v>572</v>
      </c>
      <c r="K102" s="131">
        <f t="shared" si="36"/>
        <v>108</v>
      </c>
      <c r="L102" s="132">
        <f t="shared" si="37"/>
        <v>0.31764705882352939</v>
      </c>
      <c r="M102" s="127" t="s">
        <v>544</v>
      </c>
      <c r="N102" s="133">
        <v>43018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33</v>
      </c>
      <c r="B103" s="125">
        <v>42191</v>
      </c>
      <c r="C103" s="125"/>
      <c r="D103" s="126" t="s">
        <v>619</v>
      </c>
      <c r="E103" s="127" t="s">
        <v>542</v>
      </c>
      <c r="F103" s="128">
        <v>390</v>
      </c>
      <c r="G103" s="127"/>
      <c r="H103" s="127">
        <v>460</v>
      </c>
      <c r="I103" s="129">
        <v>460</v>
      </c>
      <c r="J103" s="130" t="s">
        <v>572</v>
      </c>
      <c r="K103" s="131">
        <f t="shared" ref="K103:K123" si="38">H103-F103</f>
        <v>70</v>
      </c>
      <c r="L103" s="132">
        <f t="shared" ref="L103:L123" si="39">K103/F103</f>
        <v>0.17948717948717949</v>
      </c>
      <c r="M103" s="127" t="s">
        <v>544</v>
      </c>
      <c r="N103" s="133">
        <v>42478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34">
        <v>34</v>
      </c>
      <c r="B104" s="135">
        <v>42195</v>
      </c>
      <c r="C104" s="135"/>
      <c r="D104" s="136" t="s">
        <v>620</v>
      </c>
      <c r="E104" s="137" t="s">
        <v>542</v>
      </c>
      <c r="F104" s="138">
        <v>122.5</v>
      </c>
      <c r="G104" s="138"/>
      <c r="H104" s="139">
        <v>61</v>
      </c>
      <c r="I104" s="139">
        <v>172</v>
      </c>
      <c r="J104" s="140" t="s">
        <v>621</v>
      </c>
      <c r="K104" s="141">
        <f t="shared" si="38"/>
        <v>-61.5</v>
      </c>
      <c r="L104" s="142">
        <f t="shared" si="39"/>
        <v>-0.50204081632653064</v>
      </c>
      <c r="M104" s="138" t="s">
        <v>554</v>
      </c>
      <c r="N104" s="135">
        <v>43333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35</v>
      </c>
      <c r="B105" s="125">
        <v>42219</v>
      </c>
      <c r="C105" s="125"/>
      <c r="D105" s="126" t="s">
        <v>622</v>
      </c>
      <c r="E105" s="127" t="s">
        <v>542</v>
      </c>
      <c r="F105" s="128">
        <v>297.5</v>
      </c>
      <c r="G105" s="127"/>
      <c r="H105" s="127">
        <v>350</v>
      </c>
      <c r="I105" s="129">
        <v>360</v>
      </c>
      <c r="J105" s="130" t="s">
        <v>623</v>
      </c>
      <c r="K105" s="131">
        <f t="shared" si="38"/>
        <v>52.5</v>
      </c>
      <c r="L105" s="132">
        <f t="shared" si="39"/>
        <v>0.17647058823529413</v>
      </c>
      <c r="M105" s="127" t="s">
        <v>544</v>
      </c>
      <c r="N105" s="133">
        <v>42232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36</v>
      </c>
      <c r="B106" s="125">
        <v>42219</v>
      </c>
      <c r="C106" s="125"/>
      <c r="D106" s="126" t="s">
        <v>624</v>
      </c>
      <c r="E106" s="127" t="s">
        <v>542</v>
      </c>
      <c r="F106" s="128">
        <v>115.5</v>
      </c>
      <c r="G106" s="127"/>
      <c r="H106" s="127">
        <v>149</v>
      </c>
      <c r="I106" s="129">
        <v>140</v>
      </c>
      <c r="J106" s="130" t="s">
        <v>625</v>
      </c>
      <c r="K106" s="131">
        <f t="shared" si="38"/>
        <v>33.5</v>
      </c>
      <c r="L106" s="132">
        <f t="shared" si="39"/>
        <v>0.29004329004329005</v>
      </c>
      <c r="M106" s="127" t="s">
        <v>544</v>
      </c>
      <c r="N106" s="133">
        <v>42740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37</v>
      </c>
      <c r="B107" s="125">
        <v>42251</v>
      </c>
      <c r="C107" s="125"/>
      <c r="D107" s="126" t="s">
        <v>499</v>
      </c>
      <c r="E107" s="127" t="s">
        <v>542</v>
      </c>
      <c r="F107" s="128">
        <v>226</v>
      </c>
      <c r="G107" s="127"/>
      <c r="H107" s="127">
        <v>292</v>
      </c>
      <c r="I107" s="129">
        <v>292</v>
      </c>
      <c r="J107" s="130" t="s">
        <v>626</v>
      </c>
      <c r="K107" s="131">
        <f t="shared" si="38"/>
        <v>66</v>
      </c>
      <c r="L107" s="132">
        <f t="shared" si="39"/>
        <v>0.29203539823008851</v>
      </c>
      <c r="M107" s="127" t="s">
        <v>544</v>
      </c>
      <c r="N107" s="133">
        <v>42286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38</v>
      </c>
      <c r="B108" s="125">
        <v>42254</v>
      </c>
      <c r="C108" s="125"/>
      <c r="D108" s="126" t="s">
        <v>614</v>
      </c>
      <c r="E108" s="127" t="s">
        <v>542</v>
      </c>
      <c r="F108" s="128">
        <v>232.5</v>
      </c>
      <c r="G108" s="127"/>
      <c r="H108" s="127">
        <v>312.5</v>
      </c>
      <c r="I108" s="129">
        <v>310</v>
      </c>
      <c r="J108" s="130" t="s">
        <v>572</v>
      </c>
      <c r="K108" s="131">
        <f t="shared" si="38"/>
        <v>80</v>
      </c>
      <c r="L108" s="132">
        <f t="shared" si="39"/>
        <v>0.34408602150537637</v>
      </c>
      <c r="M108" s="127" t="s">
        <v>544</v>
      </c>
      <c r="N108" s="133">
        <v>42823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39</v>
      </c>
      <c r="B109" s="125">
        <v>42268</v>
      </c>
      <c r="C109" s="125"/>
      <c r="D109" s="126" t="s">
        <v>627</v>
      </c>
      <c r="E109" s="127" t="s">
        <v>542</v>
      </c>
      <c r="F109" s="128">
        <v>196.5</v>
      </c>
      <c r="G109" s="127"/>
      <c r="H109" s="127">
        <v>238</v>
      </c>
      <c r="I109" s="129">
        <v>238</v>
      </c>
      <c r="J109" s="130" t="s">
        <v>626</v>
      </c>
      <c r="K109" s="131">
        <f t="shared" si="38"/>
        <v>41.5</v>
      </c>
      <c r="L109" s="132">
        <f t="shared" si="39"/>
        <v>0.21119592875318066</v>
      </c>
      <c r="M109" s="127" t="s">
        <v>544</v>
      </c>
      <c r="N109" s="133">
        <v>42291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40</v>
      </c>
      <c r="B110" s="125">
        <v>42271</v>
      </c>
      <c r="C110" s="125"/>
      <c r="D110" s="126" t="s">
        <v>570</v>
      </c>
      <c r="E110" s="127" t="s">
        <v>542</v>
      </c>
      <c r="F110" s="128">
        <v>65</v>
      </c>
      <c r="G110" s="127"/>
      <c r="H110" s="127">
        <v>82</v>
      </c>
      <c r="I110" s="129">
        <v>82</v>
      </c>
      <c r="J110" s="130" t="s">
        <v>626</v>
      </c>
      <c r="K110" s="131">
        <f t="shared" si="38"/>
        <v>17</v>
      </c>
      <c r="L110" s="132">
        <f t="shared" si="39"/>
        <v>0.26153846153846155</v>
      </c>
      <c r="M110" s="127" t="s">
        <v>544</v>
      </c>
      <c r="N110" s="133">
        <v>42578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41</v>
      </c>
      <c r="B111" s="125">
        <v>42291</v>
      </c>
      <c r="C111" s="125"/>
      <c r="D111" s="126" t="s">
        <v>628</v>
      </c>
      <c r="E111" s="127" t="s">
        <v>542</v>
      </c>
      <c r="F111" s="128">
        <v>144</v>
      </c>
      <c r="G111" s="127"/>
      <c r="H111" s="127">
        <v>182.5</v>
      </c>
      <c r="I111" s="129">
        <v>181</v>
      </c>
      <c r="J111" s="130" t="s">
        <v>626</v>
      </c>
      <c r="K111" s="131">
        <f t="shared" si="38"/>
        <v>38.5</v>
      </c>
      <c r="L111" s="132">
        <f t="shared" si="39"/>
        <v>0.2673611111111111</v>
      </c>
      <c r="M111" s="127" t="s">
        <v>544</v>
      </c>
      <c r="N111" s="133">
        <v>42817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42</v>
      </c>
      <c r="B112" s="125">
        <v>42291</v>
      </c>
      <c r="C112" s="125"/>
      <c r="D112" s="126" t="s">
        <v>629</v>
      </c>
      <c r="E112" s="127" t="s">
        <v>542</v>
      </c>
      <c r="F112" s="128">
        <v>264</v>
      </c>
      <c r="G112" s="127"/>
      <c r="H112" s="127">
        <v>311</v>
      </c>
      <c r="I112" s="129">
        <v>311</v>
      </c>
      <c r="J112" s="130" t="s">
        <v>626</v>
      </c>
      <c r="K112" s="131">
        <f t="shared" si="38"/>
        <v>47</v>
      </c>
      <c r="L112" s="132">
        <f t="shared" si="39"/>
        <v>0.17803030303030304</v>
      </c>
      <c r="M112" s="127" t="s">
        <v>544</v>
      </c>
      <c r="N112" s="133">
        <v>42604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43</v>
      </c>
      <c r="B113" s="125">
        <v>42318</v>
      </c>
      <c r="C113" s="125"/>
      <c r="D113" s="126" t="s">
        <v>630</v>
      </c>
      <c r="E113" s="127" t="s">
        <v>553</v>
      </c>
      <c r="F113" s="128">
        <v>549.5</v>
      </c>
      <c r="G113" s="127"/>
      <c r="H113" s="127">
        <v>630</v>
      </c>
      <c r="I113" s="129">
        <v>630</v>
      </c>
      <c r="J113" s="130" t="s">
        <v>626</v>
      </c>
      <c r="K113" s="131">
        <f t="shared" si="38"/>
        <v>80.5</v>
      </c>
      <c r="L113" s="132">
        <f t="shared" si="39"/>
        <v>0.1464968152866242</v>
      </c>
      <c r="M113" s="127" t="s">
        <v>544</v>
      </c>
      <c r="N113" s="133">
        <v>42419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44</v>
      </c>
      <c r="B114" s="125">
        <v>42342</v>
      </c>
      <c r="C114" s="125"/>
      <c r="D114" s="126" t="s">
        <v>631</v>
      </c>
      <c r="E114" s="127" t="s">
        <v>542</v>
      </c>
      <c r="F114" s="128">
        <v>1027.5</v>
      </c>
      <c r="G114" s="127"/>
      <c r="H114" s="127">
        <v>1315</v>
      </c>
      <c r="I114" s="129">
        <v>1250</v>
      </c>
      <c r="J114" s="130" t="s">
        <v>626</v>
      </c>
      <c r="K114" s="131">
        <f t="shared" si="38"/>
        <v>287.5</v>
      </c>
      <c r="L114" s="132">
        <f t="shared" si="39"/>
        <v>0.27980535279805352</v>
      </c>
      <c r="M114" s="127" t="s">
        <v>544</v>
      </c>
      <c r="N114" s="133">
        <v>43244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45</v>
      </c>
      <c r="B115" s="125">
        <v>42367</v>
      </c>
      <c r="C115" s="125"/>
      <c r="D115" s="126" t="s">
        <v>632</v>
      </c>
      <c r="E115" s="127" t="s">
        <v>542</v>
      </c>
      <c r="F115" s="128">
        <v>465</v>
      </c>
      <c r="G115" s="127"/>
      <c r="H115" s="127">
        <v>540</v>
      </c>
      <c r="I115" s="129">
        <v>540</v>
      </c>
      <c r="J115" s="130" t="s">
        <v>626</v>
      </c>
      <c r="K115" s="131">
        <f t="shared" si="38"/>
        <v>75</v>
      </c>
      <c r="L115" s="132">
        <f t="shared" si="39"/>
        <v>0.16129032258064516</v>
      </c>
      <c r="M115" s="127" t="s">
        <v>544</v>
      </c>
      <c r="N115" s="133">
        <v>42530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46</v>
      </c>
      <c r="B116" s="125">
        <v>42380</v>
      </c>
      <c r="C116" s="125"/>
      <c r="D116" s="126" t="s">
        <v>386</v>
      </c>
      <c r="E116" s="127" t="s">
        <v>553</v>
      </c>
      <c r="F116" s="128">
        <v>81</v>
      </c>
      <c r="G116" s="127"/>
      <c r="H116" s="127">
        <v>110</v>
      </c>
      <c r="I116" s="129">
        <v>110</v>
      </c>
      <c r="J116" s="130" t="s">
        <v>626</v>
      </c>
      <c r="K116" s="131">
        <f t="shared" si="38"/>
        <v>29</v>
      </c>
      <c r="L116" s="132">
        <f t="shared" si="39"/>
        <v>0.35802469135802467</v>
      </c>
      <c r="M116" s="127" t="s">
        <v>544</v>
      </c>
      <c r="N116" s="133">
        <v>42745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47</v>
      </c>
      <c r="B117" s="125">
        <v>42382</v>
      </c>
      <c r="C117" s="125"/>
      <c r="D117" s="126" t="s">
        <v>633</v>
      </c>
      <c r="E117" s="127" t="s">
        <v>553</v>
      </c>
      <c r="F117" s="128">
        <v>417.5</v>
      </c>
      <c r="G117" s="127"/>
      <c r="H117" s="127">
        <v>547</v>
      </c>
      <c r="I117" s="129">
        <v>535</v>
      </c>
      <c r="J117" s="130" t="s">
        <v>626</v>
      </c>
      <c r="K117" s="131">
        <f t="shared" si="38"/>
        <v>129.5</v>
      </c>
      <c r="L117" s="132">
        <f t="shared" si="39"/>
        <v>0.31017964071856285</v>
      </c>
      <c r="M117" s="127" t="s">
        <v>544</v>
      </c>
      <c r="N117" s="133">
        <v>42578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48</v>
      </c>
      <c r="B118" s="125">
        <v>42408</v>
      </c>
      <c r="C118" s="125"/>
      <c r="D118" s="126" t="s">
        <v>634</v>
      </c>
      <c r="E118" s="127" t="s">
        <v>542</v>
      </c>
      <c r="F118" s="128">
        <v>650</v>
      </c>
      <c r="G118" s="127"/>
      <c r="H118" s="127">
        <v>800</v>
      </c>
      <c r="I118" s="129">
        <v>800</v>
      </c>
      <c r="J118" s="130" t="s">
        <v>626</v>
      </c>
      <c r="K118" s="131">
        <f t="shared" si="38"/>
        <v>150</v>
      </c>
      <c r="L118" s="132">
        <f t="shared" si="39"/>
        <v>0.23076923076923078</v>
      </c>
      <c r="M118" s="127" t="s">
        <v>544</v>
      </c>
      <c r="N118" s="133">
        <v>43154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49</v>
      </c>
      <c r="B119" s="125">
        <v>42433</v>
      </c>
      <c r="C119" s="125"/>
      <c r="D119" s="126" t="s">
        <v>231</v>
      </c>
      <c r="E119" s="127" t="s">
        <v>542</v>
      </c>
      <c r="F119" s="128">
        <v>437.5</v>
      </c>
      <c r="G119" s="127"/>
      <c r="H119" s="127">
        <v>504.5</v>
      </c>
      <c r="I119" s="129">
        <v>522</v>
      </c>
      <c r="J119" s="130" t="s">
        <v>635</v>
      </c>
      <c r="K119" s="131">
        <f t="shared" si="38"/>
        <v>67</v>
      </c>
      <c r="L119" s="132">
        <f t="shared" si="39"/>
        <v>0.15314285714285714</v>
      </c>
      <c r="M119" s="127" t="s">
        <v>544</v>
      </c>
      <c r="N119" s="133">
        <v>42480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50</v>
      </c>
      <c r="B120" s="125">
        <v>42438</v>
      </c>
      <c r="C120" s="125"/>
      <c r="D120" s="126" t="s">
        <v>636</v>
      </c>
      <c r="E120" s="127" t="s">
        <v>542</v>
      </c>
      <c r="F120" s="128">
        <v>189.5</v>
      </c>
      <c r="G120" s="127"/>
      <c r="H120" s="127">
        <v>218</v>
      </c>
      <c r="I120" s="129">
        <v>218</v>
      </c>
      <c r="J120" s="130" t="s">
        <v>626</v>
      </c>
      <c r="K120" s="131">
        <f t="shared" si="38"/>
        <v>28.5</v>
      </c>
      <c r="L120" s="132">
        <f t="shared" si="39"/>
        <v>0.15039577836411611</v>
      </c>
      <c r="M120" s="127" t="s">
        <v>544</v>
      </c>
      <c r="N120" s="133">
        <v>43034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34">
        <v>51</v>
      </c>
      <c r="B121" s="135">
        <v>42471</v>
      </c>
      <c r="C121" s="135"/>
      <c r="D121" s="143" t="s">
        <v>637</v>
      </c>
      <c r="E121" s="138" t="s">
        <v>542</v>
      </c>
      <c r="F121" s="138">
        <v>36.5</v>
      </c>
      <c r="G121" s="139"/>
      <c r="H121" s="139">
        <v>15.85</v>
      </c>
      <c r="I121" s="139">
        <v>60</v>
      </c>
      <c r="J121" s="140" t="s">
        <v>638</v>
      </c>
      <c r="K121" s="141">
        <f t="shared" si="38"/>
        <v>-20.65</v>
      </c>
      <c r="L121" s="142">
        <f t="shared" si="39"/>
        <v>-0.5657534246575342</v>
      </c>
      <c r="M121" s="138" t="s">
        <v>554</v>
      </c>
      <c r="N121" s="146">
        <v>43627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52</v>
      </c>
      <c r="B122" s="125">
        <v>42472</v>
      </c>
      <c r="C122" s="125"/>
      <c r="D122" s="126" t="s">
        <v>639</v>
      </c>
      <c r="E122" s="127" t="s">
        <v>542</v>
      </c>
      <c r="F122" s="128">
        <v>93</v>
      </c>
      <c r="G122" s="127"/>
      <c r="H122" s="127">
        <v>149</v>
      </c>
      <c r="I122" s="129">
        <v>140</v>
      </c>
      <c r="J122" s="130" t="s">
        <v>640</v>
      </c>
      <c r="K122" s="131">
        <f t="shared" si="38"/>
        <v>56</v>
      </c>
      <c r="L122" s="132">
        <f t="shared" si="39"/>
        <v>0.60215053763440862</v>
      </c>
      <c r="M122" s="127" t="s">
        <v>544</v>
      </c>
      <c r="N122" s="133">
        <v>42740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53</v>
      </c>
      <c r="B123" s="125">
        <v>42472</v>
      </c>
      <c r="C123" s="125"/>
      <c r="D123" s="126" t="s">
        <v>641</v>
      </c>
      <c r="E123" s="127" t="s">
        <v>542</v>
      </c>
      <c r="F123" s="128">
        <v>130</v>
      </c>
      <c r="G123" s="127"/>
      <c r="H123" s="127">
        <v>150</v>
      </c>
      <c r="I123" s="129" t="s">
        <v>642</v>
      </c>
      <c r="J123" s="130" t="s">
        <v>626</v>
      </c>
      <c r="K123" s="131">
        <f t="shared" si="38"/>
        <v>20</v>
      </c>
      <c r="L123" s="132">
        <f t="shared" si="39"/>
        <v>0.15384615384615385</v>
      </c>
      <c r="M123" s="127" t="s">
        <v>544</v>
      </c>
      <c r="N123" s="133">
        <v>42564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54</v>
      </c>
      <c r="B124" s="125">
        <v>42473</v>
      </c>
      <c r="C124" s="125"/>
      <c r="D124" s="126" t="s">
        <v>643</v>
      </c>
      <c r="E124" s="127" t="s">
        <v>542</v>
      </c>
      <c r="F124" s="128">
        <v>196</v>
      </c>
      <c r="G124" s="127"/>
      <c r="H124" s="127">
        <v>299</v>
      </c>
      <c r="I124" s="129">
        <v>299</v>
      </c>
      <c r="J124" s="130" t="s">
        <v>626</v>
      </c>
      <c r="K124" s="131">
        <v>103</v>
      </c>
      <c r="L124" s="132">
        <v>0.52551020408163296</v>
      </c>
      <c r="M124" s="127" t="s">
        <v>544</v>
      </c>
      <c r="N124" s="133">
        <v>42620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55</v>
      </c>
      <c r="B125" s="125">
        <v>42473</v>
      </c>
      <c r="C125" s="125"/>
      <c r="D125" s="126" t="s">
        <v>644</v>
      </c>
      <c r="E125" s="127" t="s">
        <v>542</v>
      </c>
      <c r="F125" s="128">
        <v>88</v>
      </c>
      <c r="G125" s="127"/>
      <c r="H125" s="127">
        <v>103</v>
      </c>
      <c r="I125" s="129">
        <v>103</v>
      </c>
      <c r="J125" s="130" t="s">
        <v>626</v>
      </c>
      <c r="K125" s="131">
        <v>15</v>
      </c>
      <c r="L125" s="132">
        <v>0.170454545454545</v>
      </c>
      <c r="M125" s="127" t="s">
        <v>544</v>
      </c>
      <c r="N125" s="133">
        <v>42530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56</v>
      </c>
      <c r="B126" s="125">
        <v>42492</v>
      </c>
      <c r="C126" s="125"/>
      <c r="D126" s="126" t="s">
        <v>645</v>
      </c>
      <c r="E126" s="127" t="s">
        <v>542</v>
      </c>
      <c r="F126" s="128">
        <v>127.5</v>
      </c>
      <c r="G126" s="127"/>
      <c r="H126" s="127">
        <v>148</v>
      </c>
      <c r="I126" s="129" t="s">
        <v>646</v>
      </c>
      <c r="J126" s="130" t="s">
        <v>626</v>
      </c>
      <c r="K126" s="131">
        <f>H126-F126</f>
        <v>20.5</v>
      </c>
      <c r="L126" s="132">
        <f>K126/F126</f>
        <v>0.16078431372549021</v>
      </c>
      <c r="M126" s="127" t="s">
        <v>544</v>
      </c>
      <c r="N126" s="133">
        <v>42564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57</v>
      </c>
      <c r="B127" s="125">
        <v>42493</v>
      </c>
      <c r="C127" s="125"/>
      <c r="D127" s="126" t="s">
        <v>647</v>
      </c>
      <c r="E127" s="127" t="s">
        <v>542</v>
      </c>
      <c r="F127" s="128">
        <v>675</v>
      </c>
      <c r="G127" s="127"/>
      <c r="H127" s="127">
        <v>815</v>
      </c>
      <c r="I127" s="129" t="s">
        <v>648</v>
      </c>
      <c r="J127" s="130" t="s">
        <v>626</v>
      </c>
      <c r="K127" s="131">
        <f>H127-F127</f>
        <v>140</v>
      </c>
      <c r="L127" s="132">
        <f>K127/F127</f>
        <v>0.2074074074074074</v>
      </c>
      <c r="M127" s="127" t="s">
        <v>544</v>
      </c>
      <c r="N127" s="133">
        <v>43154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34">
        <v>58</v>
      </c>
      <c r="B128" s="135">
        <v>42522</v>
      </c>
      <c r="C128" s="135"/>
      <c r="D128" s="136" t="s">
        <v>649</v>
      </c>
      <c r="E128" s="137" t="s">
        <v>542</v>
      </c>
      <c r="F128" s="138">
        <v>500</v>
      </c>
      <c r="G128" s="138"/>
      <c r="H128" s="139">
        <v>232.5</v>
      </c>
      <c r="I128" s="139" t="s">
        <v>650</v>
      </c>
      <c r="J128" s="140" t="s">
        <v>651</v>
      </c>
      <c r="K128" s="141">
        <f>H128-F128</f>
        <v>-267.5</v>
      </c>
      <c r="L128" s="142">
        <f>K128/F128</f>
        <v>-0.53500000000000003</v>
      </c>
      <c r="M128" s="138" t="s">
        <v>554</v>
      </c>
      <c r="N128" s="135">
        <v>43735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59</v>
      </c>
      <c r="B129" s="125">
        <v>42527</v>
      </c>
      <c r="C129" s="125"/>
      <c r="D129" s="126" t="s">
        <v>501</v>
      </c>
      <c r="E129" s="127" t="s">
        <v>542</v>
      </c>
      <c r="F129" s="128">
        <v>110</v>
      </c>
      <c r="G129" s="127"/>
      <c r="H129" s="127">
        <v>126.5</v>
      </c>
      <c r="I129" s="129">
        <v>125</v>
      </c>
      <c r="J129" s="130" t="s">
        <v>578</v>
      </c>
      <c r="K129" s="131">
        <f>H129-F129</f>
        <v>16.5</v>
      </c>
      <c r="L129" s="132">
        <f>K129/F129</f>
        <v>0.15</v>
      </c>
      <c r="M129" s="127" t="s">
        <v>544</v>
      </c>
      <c r="N129" s="133">
        <v>42552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60</v>
      </c>
      <c r="B130" s="125">
        <v>42538</v>
      </c>
      <c r="C130" s="125"/>
      <c r="D130" s="126" t="s">
        <v>652</v>
      </c>
      <c r="E130" s="127" t="s">
        <v>542</v>
      </c>
      <c r="F130" s="128">
        <v>44</v>
      </c>
      <c r="G130" s="127"/>
      <c r="H130" s="127">
        <v>69.5</v>
      </c>
      <c r="I130" s="129">
        <v>69.5</v>
      </c>
      <c r="J130" s="130" t="s">
        <v>653</v>
      </c>
      <c r="K130" s="131">
        <f>H130-F130</f>
        <v>25.5</v>
      </c>
      <c r="L130" s="132">
        <f>K130/F130</f>
        <v>0.57954545454545459</v>
      </c>
      <c r="M130" s="127" t="s">
        <v>544</v>
      </c>
      <c r="N130" s="133">
        <v>42977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61</v>
      </c>
      <c r="B131" s="125">
        <v>42549</v>
      </c>
      <c r="C131" s="125"/>
      <c r="D131" s="126" t="s">
        <v>654</v>
      </c>
      <c r="E131" s="127" t="s">
        <v>542</v>
      </c>
      <c r="F131" s="128">
        <v>262.5</v>
      </c>
      <c r="G131" s="127"/>
      <c r="H131" s="127">
        <v>340</v>
      </c>
      <c r="I131" s="129">
        <v>333</v>
      </c>
      <c r="J131" s="130" t="s">
        <v>655</v>
      </c>
      <c r="K131" s="131">
        <v>77.5</v>
      </c>
      <c r="L131" s="132">
        <v>0.29523809523809502</v>
      </c>
      <c r="M131" s="127" t="s">
        <v>544</v>
      </c>
      <c r="N131" s="133">
        <v>43017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62</v>
      </c>
      <c r="B132" s="125">
        <v>42549</v>
      </c>
      <c r="C132" s="125"/>
      <c r="D132" s="126" t="s">
        <v>656</v>
      </c>
      <c r="E132" s="127" t="s">
        <v>542</v>
      </c>
      <c r="F132" s="128">
        <v>840</v>
      </c>
      <c r="G132" s="127"/>
      <c r="H132" s="127">
        <v>1230</v>
      </c>
      <c r="I132" s="129">
        <v>1230</v>
      </c>
      <c r="J132" s="130" t="s">
        <v>626</v>
      </c>
      <c r="K132" s="131">
        <v>390</v>
      </c>
      <c r="L132" s="132">
        <v>0.46428571428571402</v>
      </c>
      <c r="M132" s="127" t="s">
        <v>544</v>
      </c>
      <c r="N132" s="133">
        <v>42649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47">
        <v>63</v>
      </c>
      <c r="B133" s="148">
        <v>42556</v>
      </c>
      <c r="C133" s="148"/>
      <c r="D133" s="149" t="s">
        <v>657</v>
      </c>
      <c r="E133" s="150" t="s">
        <v>542</v>
      </c>
      <c r="F133" s="150">
        <v>395</v>
      </c>
      <c r="G133" s="151"/>
      <c r="H133" s="151">
        <f>(468.5+342.5)/2</f>
        <v>405.5</v>
      </c>
      <c r="I133" s="151">
        <v>510</v>
      </c>
      <c r="J133" s="152" t="s">
        <v>658</v>
      </c>
      <c r="K133" s="153">
        <f t="shared" ref="K133:K139" si="40">H133-F133</f>
        <v>10.5</v>
      </c>
      <c r="L133" s="154">
        <f t="shared" ref="L133:L139" si="41">K133/F133</f>
        <v>2.6582278481012658E-2</v>
      </c>
      <c r="M133" s="150" t="s">
        <v>561</v>
      </c>
      <c r="N133" s="148">
        <v>43606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34">
        <v>64</v>
      </c>
      <c r="B134" s="135">
        <v>42584</v>
      </c>
      <c r="C134" s="135"/>
      <c r="D134" s="136" t="s">
        <v>659</v>
      </c>
      <c r="E134" s="137" t="s">
        <v>553</v>
      </c>
      <c r="F134" s="138">
        <f>169.5-12.8</f>
        <v>156.69999999999999</v>
      </c>
      <c r="G134" s="138"/>
      <c r="H134" s="139">
        <v>77</v>
      </c>
      <c r="I134" s="139" t="s">
        <v>660</v>
      </c>
      <c r="J134" s="140" t="s">
        <v>661</v>
      </c>
      <c r="K134" s="141">
        <f t="shared" si="40"/>
        <v>-79.699999999999989</v>
      </c>
      <c r="L134" s="142">
        <f t="shared" si="41"/>
        <v>-0.50861518825781749</v>
      </c>
      <c r="M134" s="138" t="s">
        <v>554</v>
      </c>
      <c r="N134" s="135">
        <v>43522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34">
        <v>65</v>
      </c>
      <c r="B135" s="135">
        <v>42586</v>
      </c>
      <c r="C135" s="135"/>
      <c r="D135" s="136" t="s">
        <v>662</v>
      </c>
      <c r="E135" s="137" t="s">
        <v>542</v>
      </c>
      <c r="F135" s="138">
        <v>400</v>
      </c>
      <c r="G135" s="138"/>
      <c r="H135" s="139">
        <v>305</v>
      </c>
      <c r="I135" s="139">
        <v>475</v>
      </c>
      <c r="J135" s="140" t="s">
        <v>663</v>
      </c>
      <c r="K135" s="141">
        <f t="shared" si="40"/>
        <v>-95</v>
      </c>
      <c r="L135" s="142">
        <f t="shared" si="41"/>
        <v>-0.23749999999999999</v>
      </c>
      <c r="M135" s="138" t="s">
        <v>554</v>
      </c>
      <c r="N135" s="135">
        <v>43606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66</v>
      </c>
      <c r="B136" s="125">
        <v>42593</v>
      </c>
      <c r="C136" s="125"/>
      <c r="D136" s="126" t="s">
        <v>664</v>
      </c>
      <c r="E136" s="127" t="s">
        <v>542</v>
      </c>
      <c r="F136" s="128">
        <v>86.5</v>
      </c>
      <c r="G136" s="127"/>
      <c r="H136" s="127">
        <v>130</v>
      </c>
      <c r="I136" s="129">
        <v>130</v>
      </c>
      <c r="J136" s="130" t="s">
        <v>665</v>
      </c>
      <c r="K136" s="131">
        <f t="shared" si="40"/>
        <v>43.5</v>
      </c>
      <c r="L136" s="132">
        <f t="shared" si="41"/>
        <v>0.50289017341040465</v>
      </c>
      <c r="M136" s="127" t="s">
        <v>544</v>
      </c>
      <c r="N136" s="133">
        <v>43091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4">
        <v>67</v>
      </c>
      <c r="B137" s="135">
        <v>42600</v>
      </c>
      <c r="C137" s="135"/>
      <c r="D137" s="136" t="s">
        <v>119</v>
      </c>
      <c r="E137" s="137" t="s">
        <v>542</v>
      </c>
      <c r="F137" s="138">
        <v>133.5</v>
      </c>
      <c r="G137" s="138"/>
      <c r="H137" s="139">
        <v>126.5</v>
      </c>
      <c r="I137" s="139">
        <v>178</v>
      </c>
      <c r="J137" s="140" t="s">
        <v>666</v>
      </c>
      <c r="K137" s="141">
        <f t="shared" si="40"/>
        <v>-7</v>
      </c>
      <c r="L137" s="142">
        <f t="shared" si="41"/>
        <v>-5.2434456928838954E-2</v>
      </c>
      <c r="M137" s="138" t="s">
        <v>554</v>
      </c>
      <c r="N137" s="135">
        <v>42615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68</v>
      </c>
      <c r="B138" s="125">
        <v>42613</v>
      </c>
      <c r="C138" s="125"/>
      <c r="D138" s="126" t="s">
        <v>667</v>
      </c>
      <c r="E138" s="127" t="s">
        <v>542</v>
      </c>
      <c r="F138" s="128">
        <v>560</v>
      </c>
      <c r="G138" s="127"/>
      <c r="H138" s="127">
        <v>725</v>
      </c>
      <c r="I138" s="129">
        <v>725</v>
      </c>
      <c r="J138" s="130" t="s">
        <v>572</v>
      </c>
      <c r="K138" s="131">
        <f t="shared" si="40"/>
        <v>165</v>
      </c>
      <c r="L138" s="132">
        <f t="shared" si="41"/>
        <v>0.29464285714285715</v>
      </c>
      <c r="M138" s="127" t="s">
        <v>544</v>
      </c>
      <c r="N138" s="133">
        <v>42456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69</v>
      </c>
      <c r="B139" s="125">
        <v>42614</v>
      </c>
      <c r="C139" s="125"/>
      <c r="D139" s="126" t="s">
        <v>668</v>
      </c>
      <c r="E139" s="127" t="s">
        <v>542</v>
      </c>
      <c r="F139" s="128">
        <v>160.5</v>
      </c>
      <c r="G139" s="127"/>
      <c r="H139" s="127">
        <v>210</v>
      </c>
      <c r="I139" s="129">
        <v>210</v>
      </c>
      <c r="J139" s="130" t="s">
        <v>572</v>
      </c>
      <c r="K139" s="131">
        <f t="shared" si="40"/>
        <v>49.5</v>
      </c>
      <c r="L139" s="132">
        <f t="shared" si="41"/>
        <v>0.30841121495327101</v>
      </c>
      <c r="M139" s="127" t="s">
        <v>544</v>
      </c>
      <c r="N139" s="133">
        <v>42871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70</v>
      </c>
      <c r="B140" s="125">
        <v>42646</v>
      </c>
      <c r="C140" s="125"/>
      <c r="D140" s="126" t="s">
        <v>395</v>
      </c>
      <c r="E140" s="127" t="s">
        <v>542</v>
      </c>
      <c r="F140" s="128">
        <v>430</v>
      </c>
      <c r="G140" s="127"/>
      <c r="H140" s="127">
        <v>596</v>
      </c>
      <c r="I140" s="129">
        <v>575</v>
      </c>
      <c r="J140" s="130" t="s">
        <v>669</v>
      </c>
      <c r="K140" s="131">
        <v>166</v>
      </c>
      <c r="L140" s="132">
        <v>0.38604651162790699</v>
      </c>
      <c r="M140" s="127" t="s">
        <v>544</v>
      </c>
      <c r="N140" s="133">
        <v>42769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4">
        <v>71</v>
      </c>
      <c r="B141" s="125">
        <v>42657</v>
      </c>
      <c r="C141" s="125"/>
      <c r="D141" s="126" t="s">
        <v>670</v>
      </c>
      <c r="E141" s="127" t="s">
        <v>542</v>
      </c>
      <c r="F141" s="128">
        <v>280</v>
      </c>
      <c r="G141" s="127"/>
      <c r="H141" s="127">
        <v>345</v>
      </c>
      <c r="I141" s="129">
        <v>345</v>
      </c>
      <c r="J141" s="130" t="s">
        <v>572</v>
      </c>
      <c r="K141" s="131">
        <f t="shared" ref="K141:K146" si="42">H141-F141</f>
        <v>65</v>
      </c>
      <c r="L141" s="132">
        <f>K141/F141</f>
        <v>0.23214285714285715</v>
      </c>
      <c r="M141" s="127" t="s">
        <v>544</v>
      </c>
      <c r="N141" s="133">
        <v>42814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72</v>
      </c>
      <c r="B142" s="125">
        <v>42657</v>
      </c>
      <c r="C142" s="125"/>
      <c r="D142" s="126" t="s">
        <v>671</v>
      </c>
      <c r="E142" s="127" t="s">
        <v>542</v>
      </c>
      <c r="F142" s="128">
        <v>245</v>
      </c>
      <c r="G142" s="127"/>
      <c r="H142" s="127">
        <v>325.5</v>
      </c>
      <c r="I142" s="129">
        <v>330</v>
      </c>
      <c r="J142" s="130" t="s">
        <v>672</v>
      </c>
      <c r="K142" s="131">
        <f t="shared" si="42"/>
        <v>80.5</v>
      </c>
      <c r="L142" s="132">
        <f>K142/F142</f>
        <v>0.32857142857142857</v>
      </c>
      <c r="M142" s="127" t="s">
        <v>544</v>
      </c>
      <c r="N142" s="133">
        <v>42769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73</v>
      </c>
      <c r="B143" s="125">
        <v>42660</v>
      </c>
      <c r="C143" s="125"/>
      <c r="D143" s="126" t="s">
        <v>673</v>
      </c>
      <c r="E143" s="127" t="s">
        <v>542</v>
      </c>
      <c r="F143" s="128">
        <v>125</v>
      </c>
      <c r="G143" s="127"/>
      <c r="H143" s="127">
        <v>160</v>
      </c>
      <c r="I143" s="129">
        <v>160</v>
      </c>
      <c r="J143" s="130" t="s">
        <v>626</v>
      </c>
      <c r="K143" s="131">
        <f t="shared" si="42"/>
        <v>35</v>
      </c>
      <c r="L143" s="132">
        <v>0.28000000000000003</v>
      </c>
      <c r="M143" s="127" t="s">
        <v>544</v>
      </c>
      <c r="N143" s="133">
        <v>42803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74</v>
      </c>
      <c r="B144" s="125">
        <v>42660</v>
      </c>
      <c r="C144" s="125"/>
      <c r="D144" s="126" t="s">
        <v>674</v>
      </c>
      <c r="E144" s="127" t="s">
        <v>542</v>
      </c>
      <c r="F144" s="128">
        <v>114</v>
      </c>
      <c r="G144" s="127"/>
      <c r="H144" s="127">
        <v>145</v>
      </c>
      <c r="I144" s="129">
        <v>145</v>
      </c>
      <c r="J144" s="130" t="s">
        <v>626</v>
      </c>
      <c r="K144" s="131">
        <f t="shared" si="42"/>
        <v>31</v>
      </c>
      <c r="L144" s="132">
        <f>K144/F144</f>
        <v>0.27192982456140352</v>
      </c>
      <c r="M144" s="127" t="s">
        <v>544</v>
      </c>
      <c r="N144" s="133">
        <v>42859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75</v>
      </c>
      <c r="B145" s="125">
        <v>42660</v>
      </c>
      <c r="C145" s="125"/>
      <c r="D145" s="126" t="s">
        <v>675</v>
      </c>
      <c r="E145" s="127" t="s">
        <v>542</v>
      </c>
      <c r="F145" s="128">
        <v>212</v>
      </c>
      <c r="G145" s="127"/>
      <c r="H145" s="127">
        <v>280</v>
      </c>
      <c r="I145" s="129">
        <v>276</v>
      </c>
      <c r="J145" s="130" t="s">
        <v>676</v>
      </c>
      <c r="K145" s="131">
        <f t="shared" si="42"/>
        <v>68</v>
      </c>
      <c r="L145" s="132">
        <f>K145/F145</f>
        <v>0.32075471698113206</v>
      </c>
      <c r="M145" s="127" t="s">
        <v>544</v>
      </c>
      <c r="N145" s="133">
        <v>42858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76</v>
      </c>
      <c r="B146" s="125">
        <v>42678</v>
      </c>
      <c r="C146" s="125"/>
      <c r="D146" s="126" t="s">
        <v>438</v>
      </c>
      <c r="E146" s="127" t="s">
        <v>542</v>
      </c>
      <c r="F146" s="128">
        <v>155</v>
      </c>
      <c r="G146" s="127"/>
      <c r="H146" s="127">
        <v>210</v>
      </c>
      <c r="I146" s="129">
        <v>210</v>
      </c>
      <c r="J146" s="130" t="s">
        <v>677</v>
      </c>
      <c r="K146" s="131">
        <f t="shared" si="42"/>
        <v>55</v>
      </c>
      <c r="L146" s="132">
        <f>K146/F146</f>
        <v>0.35483870967741937</v>
      </c>
      <c r="M146" s="127" t="s">
        <v>544</v>
      </c>
      <c r="N146" s="133">
        <v>42944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4">
        <v>77</v>
      </c>
      <c r="B147" s="135">
        <v>42710</v>
      </c>
      <c r="C147" s="135"/>
      <c r="D147" s="136" t="s">
        <v>678</v>
      </c>
      <c r="E147" s="137" t="s">
        <v>542</v>
      </c>
      <c r="F147" s="138">
        <v>150.5</v>
      </c>
      <c r="G147" s="138"/>
      <c r="H147" s="139">
        <v>72.5</v>
      </c>
      <c r="I147" s="139">
        <v>174</v>
      </c>
      <c r="J147" s="140" t="s">
        <v>679</v>
      </c>
      <c r="K147" s="141">
        <v>-78</v>
      </c>
      <c r="L147" s="142">
        <v>-0.51827242524916906</v>
      </c>
      <c r="M147" s="138" t="s">
        <v>554</v>
      </c>
      <c r="N147" s="135">
        <v>43333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78</v>
      </c>
      <c r="B148" s="125">
        <v>42712</v>
      </c>
      <c r="C148" s="125"/>
      <c r="D148" s="126" t="s">
        <v>680</v>
      </c>
      <c r="E148" s="127" t="s">
        <v>542</v>
      </c>
      <c r="F148" s="128">
        <v>380</v>
      </c>
      <c r="G148" s="127"/>
      <c r="H148" s="127">
        <v>478</v>
      </c>
      <c r="I148" s="129">
        <v>468</v>
      </c>
      <c r="J148" s="130" t="s">
        <v>626</v>
      </c>
      <c r="K148" s="131">
        <f>H148-F148</f>
        <v>98</v>
      </c>
      <c r="L148" s="132">
        <f>K148/F148</f>
        <v>0.25789473684210529</v>
      </c>
      <c r="M148" s="127" t="s">
        <v>544</v>
      </c>
      <c r="N148" s="133">
        <v>43025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79</v>
      </c>
      <c r="B149" s="125">
        <v>42734</v>
      </c>
      <c r="C149" s="125"/>
      <c r="D149" s="126" t="s">
        <v>118</v>
      </c>
      <c r="E149" s="127" t="s">
        <v>542</v>
      </c>
      <c r="F149" s="128">
        <v>305</v>
      </c>
      <c r="G149" s="127"/>
      <c r="H149" s="127">
        <v>375</v>
      </c>
      <c r="I149" s="129">
        <v>375</v>
      </c>
      <c r="J149" s="130" t="s">
        <v>626</v>
      </c>
      <c r="K149" s="131">
        <f>H149-F149</f>
        <v>70</v>
      </c>
      <c r="L149" s="132">
        <f>K149/F149</f>
        <v>0.22950819672131148</v>
      </c>
      <c r="M149" s="127" t="s">
        <v>544</v>
      </c>
      <c r="N149" s="133">
        <v>42768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80</v>
      </c>
      <c r="B150" s="125">
        <v>42739</v>
      </c>
      <c r="C150" s="125"/>
      <c r="D150" s="126" t="s">
        <v>102</v>
      </c>
      <c r="E150" s="127" t="s">
        <v>542</v>
      </c>
      <c r="F150" s="128">
        <v>99.5</v>
      </c>
      <c r="G150" s="127"/>
      <c r="H150" s="127">
        <v>158</v>
      </c>
      <c r="I150" s="129">
        <v>158</v>
      </c>
      <c r="J150" s="130" t="s">
        <v>626</v>
      </c>
      <c r="K150" s="131">
        <f>H150-F150</f>
        <v>58.5</v>
      </c>
      <c r="L150" s="132">
        <f>K150/F150</f>
        <v>0.5879396984924623</v>
      </c>
      <c r="M150" s="127" t="s">
        <v>544</v>
      </c>
      <c r="N150" s="133">
        <v>42898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81</v>
      </c>
      <c r="B151" s="125">
        <v>42739</v>
      </c>
      <c r="C151" s="125"/>
      <c r="D151" s="126" t="s">
        <v>102</v>
      </c>
      <c r="E151" s="127" t="s">
        <v>542</v>
      </c>
      <c r="F151" s="128">
        <v>99.5</v>
      </c>
      <c r="G151" s="127"/>
      <c r="H151" s="127">
        <v>158</v>
      </c>
      <c r="I151" s="129">
        <v>158</v>
      </c>
      <c r="J151" s="130" t="s">
        <v>626</v>
      </c>
      <c r="K151" s="131">
        <v>58.5</v>
      </c>
      <c r="L151" s="132">
        <v>0.58793969849246197</v>
      </c>
      <c r="M151" s="127" t="s">
        <v>544</v>
      </c>
      <c r="N151" s="133">
        <v>42898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82</v>
      </c>
      <c r="B152" s="125">
        <v>42786</v>
      </c>
      <c r="C152" s="125"/>
      <c r="D152" s="126" t="s">
        <v>204</v>
      </c>
      <c r="E152" s="127" t="s">
        <v>542</v>
      </c>
      <c r="F152" s="128">
        <v>140.5</v>
      </c>
      <c r="G152" s="127"/>
      <c r="H152" s="127">
        <v>220</v>
      </c>
      <c r="I152" s="129">
        <v>220</v>
      </c>
      <c r="J152" s="130" t="s">
        <v>626</v>
      </c>
      <c r="K152" s="131">
        <f>H152-F152</f>
        <v>79.5</v>
      </c>
      <c r="L152" s="132">
        <f>K152/F152</f>
        <v>0.5658362989323843</v>
      </c>
      <c r="M152" s="127" t="s">
        <v>544</v>
      </c>
      <c r="N152" s="133">
        <v>42864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4">
        <v>83</v>
      </c>
      <c r="B153" s="125">
        <v>42786</v>
      </c>
      <c r="C153" s="125"/>
      <c r="D153" s="126" t="s">
        <v>681</v>
      </c>
      <c r="E153" s="127" t="s">
        <v>542</v>
      </c>
      <c r="F153" s="128">
        <v>202.5</v>
      </c>
      <c r="G153" s="127"/>
      <c r="H153" s="127">
        <v>234</v>
      </c>
      <c r="I153" s="129">
        <v>234</v>
      </c>
      <c r="J153" s="130" t="s">
        <v>626</v>
      </c>
      <c r="K153" s="131">
        <v>31.5</v>
      </c>
      <c r="L153" s="132">
        <v>0.155555555555556</v>
      </c>
      <c r="M153" s="127" t="s">
        <v>544</v>
      </c>
      <c r="N153" s="133">
        <v>42836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84</v>
      </c>
      <c r="B154" s="125">
        <v>42818</v>
      </c>
      <c r="C154" s="125"/>
      <c r="D154" s="126" t="s">
        <v>682</v>
      </c>
      <c r="E154" s="127" t="s">
        <v>542</v>
      </c>
      <c r="F154" s="128">
        <v>300.5</v>
      </c>
      <c r="G154" s="127"/>
      <c r="H154" s="127">
        <v>417.5</v>
      </c>
      <c r="I154" s="129">
        <v>420</v>
      </c>
      <c r="J154" s="130" t="s">
        <v>683</v>
      </c>
      <c r="K154" s="131">
        <f>H154-F154</f>
        <v>117</v>
      </c>
      <c r="L154" s="132">
        <f>K154/F154</f>
        <v>0.38935108153078202</v>
      </c>
      <c r="M154" s="127" t="s">
        <v>544</v>
      </c>
      <c r="N154" s="133">
        <v>43070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85</v>
      </c>
      <c r="B155" s="125">
        <v>42818</v>
      </c>
      <c r="C155" s="125"/>
      <c r="D155" s="126" t="s">
        <v>656</v>
      </c>
      <c r="E155" s="127" t="s">
        <v>542</v>
      </c>
      <c r="F155" s="128">
        <v>850</v>
      </c>
      <c r="G155" s="127"/>
      <c r="H155" s="127">
        <v>1042.5</v>
      </c>
      <c r="I155" s="129">
        <v>1023</v>
      </c>
      <c r="J155" s="130" t="s">
        <v>684</v>
      </c>
      <c r="K155" s="131">
        <v>192.5</v>
      </c>
      <c r="L155" s="132">
        <v>0.22647058823529401</v>
      </c>
      <c r="M155" s="127" t="s">
        <v>544</v>
      </c>
      <c r="N155" s="133">
        <v>42830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4">
        <v>86</v>
      </c>
      <c r="B156" s="125">
        <v>42830</v>
      </c>
      <c r="C156" s="125"/>
      <c r="D156" s="126" t="s">
        <v>464</v>
      </c>
      <c r="E156" s="127" t="s">
        <v>542</v>
      </c>
      <c r="F156" s="128">
        <v>785</v>
      </c>
      <c r="G156" s="127"/>
      <c r="H156" s="127">
        <v>930</v>
      </c>
      <c r="I156" s="129">
        <v>920</v>
      </c>
      <c r="J156" s="130" t="s">
        <v>685</v>
      </c>
      <c r="K156" s="131">
        <f>H156-F156</f>
        <v>145</v>
      </c>
      <c r="L156" s="132">
        <f>K156/F156</f>
        <v>0.18471337579617833</v>
      </c>
      <c r="M156" s="127" t="s">
        <v>544</v>
      </c>
      <c r="N156" s="133">
        <v>42976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4">
        <v>87</v>
      </c>
      <c r="B157" s="135">
        <v>42831</v>
      </c>
      <c r="C157" s="135"/>
      <c r="D157" s="136" t="s">
        <v>686</v>
      </c>
      <c r="E157" s="137" t="s">
        <v>542</v>
      </c>
      <c r="F157" s="138">
        <v>40</v>
      </c>
      <c r="G157" s="138"/>
      <c r="H157" s="139">
        <v>13.1</v>
      </c>
      <c r="I157" s="139">
        <v>60</v>
      </c>
      <c r="J157" s="140" t="s">
        <v>687</v>
      </c>
      <c r="K157" s="141">
        <v>-26.9</v>
      </c>
      <c r="L157" s="142">
        <v>-0.67249999999999999</v>
      </c>
      <c r="M157" s="138" t="s">
        <v>554</v>
      </c>
      <c r="N157" s="135">
        <v>43138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4">
        <v>88</v>
      </c>
      <c r="B158" s="125">
        <v>42837</v>
      </c>
      <c r="C158" s="125"/>
      <c r="D158" s="126" t="s">
        <v>100</v>
      </c>
      <c r="E158" s="127" t="s">
        <v>542</v>
      </c>
      <c r="F158" s="128">
        <v>289.5</v>
      </c>
      <c r="G158" s="127"/>
      <c r="H158" s="127">
        <v>354</v>
      </c>
      <c r="I158" s="129">
        <v>360</v>
      </c>
      <c r="J158" s="130" t="s">
        <v>688</v>
      </c>
      <c r="K158" s="131">
        <f t="shared" ref="K158:K166" si="43">H158-F158</f>
        <v>64.5</v>
      </c>
      <c r="L158" s="132">
        <f t="shared" ref="L158:L166" si="44">K158/F158</f>
        <v>0.22279792746113988</v>
      </c>
      <c r="M158" s="127" t="s">
        <v>544</v>
      </c>
      <c r="N158" s="133">
        <v>43040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4">
        <v>89</v>
      </c>
      <c r="B159" s="125">
        <v>42845</v>
      </c>
      <c r="C159" s="125"/>
      <c r="D159" s="126" t="s">
        <v>412</v>
      </c>
      <c r="E159" s="127" t="s">
        <v>542</v>
      </c>
      <c r="F159" s="128">
        <v>700</v>
      </c>
      <c r="G159" s="127"/>
      <c r="H159" s="127">
        <v>840</v>
      </c>
      <c r="I159" s="129">
        <v>840</v>
      </c>
      <c r="J159" s="130" t="s">
        <v>689</v>
      </c>
      <c r="K159" s="131">
        <f t="shared" si="43"/>
        <v>140</v>
      </c>
      <c r="L159" s="132">
        <f t="shared" si="44"/>
        <v>0.2</v>
      </c>
      <c r="M159" s="127" t="s">
        <v>544</v>
      </c>
      <c r="N159" s="133">
        <v>42893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4">
        <v>90</v>
      </c>
      <c r="B160" s="125">
        <v>42887</v>
      </c>
      <c r="C160" s="125"/>
      <c r="D160" s="126" t="s">
        <v>690</v>
      </c>
      <c r="E160" s="127" t="s">
        <v>542</v>
      </c>
      <c r="F160" s="128">
        <v>130</v>
      </c>
      <c r="G160" s="127"/>
      <c r="H160" s="127">
        <v>144.25</v>
      </c>
      <c r="I160" s="129">
        <v>170</v>
      </c>
      <c r="J160" s="130" t="s">
        <v>691</v>
      </c>
      <c r="K160" s="131">
        <f t="shared" si="43"/>
        <v>14.25</v>
      </c>
      <c r="L160" s="132">
        <f t="shared" si="44"/>
        <v>0.10961538461538461</v>
      </c>
      <c r="M160" s="127" t="s">
        <v>544</v>
      </c>
      <c r="N160" s="133">
        <v>43675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91</v>
      </c>
      <c r="B161" s="125">
        <v>42901</v>
      </c>
      <c r="C161" s="125"/>
      <c r="D161" s="126" t="s">
        <v>692</v>
      </c>
      <c r="E161" s="127" t="s">
        <v>542</v>
      </c>
      <c r="F161" s="128">
        <v>214.5</v>
      </c>
      <c r="G161" s="127"/>
      <c r="H161" s="127">
        <v>262</v>
      </c>
      <c r="I161" s="129">
        <v>262</v>
      </c>
      <c r="J161" s="130" t="s">
        <v>563</v>
      </c>
      <c r="K161" s="131">
        <f t="shared" si="43"/>
        <v>47.5</v>
      </c>
      <c r="L161" s="132">
        <f t="shared" si="44"/>
        <v>0.22144522144522144</v>
      </c>
      <c r="M161" s="127" t="s">
        <v>544</v>
      </c>
      <c r="N161" s="133">
        <v>42977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55">
        <v>92</v>
      </c>
      <c r="B162" s="156">
        <v>42933</v>
      </c>
      <c r="C162" s="156"/>
      <c r="D162" s="157" t="s">
        <v>693</v>
      </c>
      <c r="E162" s="158" t="s">
        <v>542</v>
      </c>
      <c r="F162" s="159">
        <v>370</v>
      </c>
      <c r="G162" s="158"/>
      <c r="H162" s="158">
        <v>447.5</v>
      </c>
      <c r="I162" s="160">
        <v>450</v>
      </c>
      <c r="J162" s="161" t="s">
        <v>626</v>
      </c>
      <c r="K162" s="131">
        <f t="shared" si="43"/>
        <v>77.5</v>
      </c>
      <c r="L162" s="162">
        <f t="shared" si="44"/>
        <v>0.20945945945945946</v>
      </c>
      <c r="M162" s="158" t="s">
        <v>544</v>
      </c>
      <c r="N162" s="163">
        <v>43035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55">
        <v>93</v>
      </c>
      <c r="B163" s="156">
        <v>42943</v>
      </c>
      <c r="C163" s="156"/>
      <c r="D163" s="157" t="s">
        <v>202</v>
      </c>
      <c r="E163" s="158" t="s">
        <v>542</v>
      </c>
      <c r="F163" s="159">
        <v>657.5</v>
      </c>
      <c r="G163" s="158"/>
      <c r="H163" s="158">
        <v>825</v>
      </c>
      <c r="I163" s="160">
        <v>820</v>
      </c>
      <c r="J163" s="161" t="s">
        <v>626</v>
      </c>
      <c r="K163" s="131">
        <f t="shared" si="43"/>
        <v>167.5</v>
      </c>
      <c r="L163" s="162">
        <f t="shared" si="44"/>
        <v>0.25475285171102663</v>
      </c>
      <c r="M163" s="158" t="s">
        <v>544</v>
      </c>
      <c r="N163" s="163">
        <v>43090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4">
        <v>94</v>
      </c>
      <c r="B164" s="125">
        <v>42964</v>
      </c>
      <c r="C164" s="125"/>
      <c r="D164" s="126" t="s">
        <v>373</v>
      </c>
      <c r="E164" s="127" t="s">
        <v>542</v>
      </c>
      <c r="F164" s="128">
        <v>605</v>
      </c>
      <c r="G164" s="127"/>
      <c r="H164" s="127">
        <v>750</v>
      </c>
      <c r="I164" s="129">
        <v>750</v>
      </c>
      <c r="J164" s="130" t="s">
        <v>685</v>
      </c>
      <c r="K164" s="131">
        <f t="shared" si="43"/>
        <v>145</v>
      </c>
      <c r="L164" s="132">
        <f t="shared" si="44"/>
        <v>0.23966942148760331</v>
      </c>
      <c r="M164" s="127" t="s">
        <v>544</v>
      </c>
      <c r="N164" s="133">
        <v>43027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34">
        <v>95</v>
      </c>
      <c r="B165" s="135">
        <v>42979</v>
      </c>
      <c r="C165" s="135"/>
      <c r="D165" s="143" t="s">
        <v>694</v>
      </c>
      <c r="E165" s="138" t="s">
        <v>542</v>
      </c>
      <c r="F165" s="138">
        <v>255</v>
      </c>
      <c r="G165" s="139"/>
      <c r="H165" s="139">
        <v>217.25</v>
      </c>
      <c r="I165" s="139">
        <v>320</v>
      </c>
      <c r="J165" s="140" t="s">
        <v>695</v>
      </c>
      <c r="K165" s="141">
        <f t="shared" si="43"/>
        <v>-37.75</v>
      </c>
      <c r="L165" s="144">
        <f t="shared" si="44"/>
        <v>-0.14803921568627451</v>
      </c>
      <c r="M165" s="138" t="s">
        <v>554</v>
      </c>
      <c r="N165" s="135">
        <v>43661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4">
        <v>96</v>
      </c>
      <c r="B166" s="125">
        <v>42997</v>
      </c>
      <c r="C166" s="125"/>
      <c r="D166" s="126" t="s">
        <v>696</v>
      </c>
      <c r="E166" s="127" t="s">
        <v>542</v>
      </c>
      <c r="F166" s="128">
        <v>215</v>
      </c>
      <c r="G166" s="127"/>
      <c r="H166" s="127">
        <v>258</v>
      </c>
      <c r="I166" s="129">
        <v>258</v>
      </c>
      <c r="J166" s="130" t="s">
        <v>626</v>
      </c>
      <c r="K166" s="131">
        <f t="shared" si="43"/>
        <v>43</v>
      </c>
      <c r="L166" s="132">
        <f t="shared" si="44"/>
        <v>0.2</v>
      </c>
      <c r="M166" s="127" t="s">
        <v>544</v>
      </c>
      <c r="N166" s="133">
        <v>43040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4">
        <v>97</v>
      </c>
      <c r="B167" s="125">
        <v>42997</v>
      </c>
      <c r="C167" s="125"/>
      <c r="D167" s="126" t="s">
        <v>696</v>
      </c>
      <c r="E167" s="127" t="s">
        <v>542</v>
      </c>
      <c r="F167" s="128">
        <v>215</v>
      </c>
      <c r="G167" s="127"/>
      <c r="H167" s="127">
        <v>258</v>
      </c>
      <c r="I167" s="129">
        <v>258</v>
      </c>
      <c r="J167" s="161" t="s">
        <v>626</v>
      </c>
      <c r="K167" s="131">
        <v>43</v>
      </c>
      <c r="L167" s="132">
        <v>0.2</v>
      </c>
      <c r="M167" s="127" t="s">
        <v>544</v>
      </c>
      <c r="N167" s="133">
        <v>43040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55">
        <v>98</v>
      </c>
      <c r="B168" s="156">
        <v>42998</v>
      </c>
      <c r="C168" s="156"/>
      <c r="D168" s="157" t="s">
        <v>697</v>
      </c>
      <c r="E168" s="158" t="s">
        <v>542</v>
      </c>
      <c r="F168" s="128">
        <v>75</v>
      </c>
      <c r="G168" s="158"/>
      <c r="H168" s="158">
        <v>90</v>
      </c>
      <c r="I168" s="160">
        <v>90</v>
      </c>
      <c r="J168" s="130" t="s">
        <v>698</v>
      </c>
      <c r="K168" s="131">
        <f t="shared" ref="K168:K173" si="45">H168-F168</f>
        <v>15</v>
      </c>
      <c r="L168" s="132">
        <f t="shared" ref="L168:L173" si="46">K168/F168</f>
        <v>0.2</v>
      </c>
      <c r="M168" s="127" t="s">
        <v>544</v>
      </c>
      <c r="N168" s="133">
        <v>43019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55">
        <v>99</v>
      </c>
      <c r="B169" s="156">
        <v>43011</v>
      </c>
      <c r="C169" s="156"/>
      <c r="D169" s="157" t="s">
        <v>699</v>
      </c>
      <c r="E169" s="158" t="s">
        <v>542</v>
      </c>
      <c r="F169" s="159">
        <v>315</v>
      </c>
      <c r="G169" s="158"/>
      <c r="H169" s="158">
        <v>392</v>
      </c>
      <c r="I169" s="160">
        <v>384</v>
      </c>
      <c r="J169" s="161" t="s">
        <v>700</v>
      </c>
      <c r="K169" s="131">
        <f t="shared" si="45"/>
        <v>77</v>
      </c>
      <c r="L169" s="162">
        <f t="shared" si="46"/>
        <v>0.24444444444444444</v>
      </c>
      <c r="M169" s="158" t="s">
        <v>544</v>
      </c>
      <c r="N169" s="163">
        <v>43017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5">
        <v>100</v>
      </c>
      <c r="B170" s="156">
        <v>43013</v>
      </c>
      <c r="C170" s="156"/>
      <c r="D170" s="157" t="s">
        <v>442</v>
      </c>
      <c r="E170" s="158" t="s">
        <v>542</v>
      </c>
      <c r="F170" s="159">
        <v>145</v>
      </c>
      <c r="G170" s="158"/>
      <c r="H170" s="158">
        <v>179</v>
      </c>
      <c r="I170" s="160">
        <v>180</v>
      </c>
      <c r="J170" s="161" t="s">
        <v>701</v>
      </c>
      <c r="K170" s="131">
        <f t="shared" si="45"/>
        <v>34</v>
      </c>
      <c r="L170" s="162">
        <f t="shared" si="46"/>
        <v>0.23448275862068965</v>
      </c>
      <c r="M170" s="158" t="s">
        <v>544</v>
      </c>
      <c r="N170" s="163">
        <v>43025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5">
        <v>101</v>
      </c>
      <c r="B171" s="156">
        <v>43014</v>
      </c>
      <c r="C171" s="156"/>
      <c r="D171" s="157" t="s">
        <v>348</v>
      </c>
      <c r="E171" s="158" t="s">
        <v>542</v>
      </c>
      <c r="F171" s="159">
        <v>256</v>
      </c>
      <c r="G171" s="158"/>
      <c r="H171" s="158">
        <v>323</v>
      </c>
      <c r="I171" s="160">
        <v>320</v>
      </c>
      <c r="J171" s="161" t="s">
        <v>626</v>
      </c>
      <c r="K171" s="131">
        <f t="shared" si="45"/>
        <v>67</v>
      </c>
      <c r="L171" s="162">
        <f t="shared" si="46"/>
        <v>0.26171875</v>
      </c>
      <c r="M171" s="158" t="s">
        <v>544</v>
      </c>
      <c r="N171" s="163">
        <v>43067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5">
        <v>102</v>
      </c>
      <c r="B172" s="156">
        <v>43017</v>
      </c>
      <c r="C172" s="156"/>
      <c r="D172" s="157" t="s">
        <v>362</v>
      </c>
      <c r="E172" s="158" t="s">
        <v>542</v>
      </c>
      <c r="F172" s="159">
        <v>137.5</v>
      </c>
      <c r="G172" s="158"/>
      <c r="H172" s="158">
        <v>184</v>
      </c>
      <c r="I172" s="160">
        <v>183</v>
      </c>
      <c r="J172" s="161" t="s">
        <v>702</v>
      </c>
      <c r="K172" s="131">
        <f t="shared" si="45"/>
        <v>46.5</v>
      </c>
      <c r="L172" s="162">
        <f t="shared" si="46"/>
        <v>0.33818181818181819</v>
      </c>
      <c r="M172" s="158" t="s">
        <v>544</v>
      </c>
      <c r="N172" s="163">
        <v>43108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55">
        <v>103</v>
      </c>
      <c r="B173" s="156">
        <v>43018</v>
      </c>
      <c r="C173" s="156"/>
      <c r="D173" s="157" t="s">
        <v>703</v>
      </c>
      <c r="E173" s="158" t="s">
        <v>542</v>
      </c>
      <c r="F173" s="159">
        <v>125.5</v>
      </c>
      <c r="G173" s="158"/>
      <c r="H173" s="158">
        <v>158</v>
      </c>
      <c r="I173" s="160">
        <v>155</v>
      </c>
      <c r="J173" s="161" t="s">
        <v>704</v>
      </c>
      <c r="K173" s="131">
        <f t="shared" si="45"/>
        <v>32.5</v>
      </c>
      <c r="L173" s="162">
        <f t="shared" si="46"/>
        <v>0.25896414342629481</v>
      </c>
      <c r="M173" s="158" t="s">
        <v>544</v>
      </c>
      <c r="N173" s="163">
        <v>43067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5">
        <v>104</v>
      </c>
      <c r="B174" s="156">
        <v>43018</v>
      </c>
      <c r="C174" s="156"/>
      <c r="D174" s="157" t="s">
        <v>705</v>
      </c>
      <c r="E174" s="158" t="s">
        <v>542</v>
      </c>
      <c r="F174" s="159">
        <v>895</v>
      </c>
      <c r="G174" s="158"/>
      <c r="H174" s="158">
        <v>1122.5</v>
      </c>
      <c r="I174" s="160">
        <v>1078</v>
      </c>
      <c r="J174" s="161" t="s">
        <v>706</v>
      </c>
      <c r="K174" s="131">
        <v>227.5</v>
      </c>
      <c r="L174" s="162">
        <v>0.25418994413407803</v>
      </c>
      <c r="M174" s="158" t="s">
        <v>544</v>
      </c>
      <c r="N174" s="163">
        <v>43117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105</v>
      </c>
      <c r="B175" s="156">
        <v>43020</v>
      </c>
      <c r="C175" s="156"/>
      <c r="D175" s="157" t="s">
        <v>357</v>
      </c>
      <c r="E175" s="158" t="s">
        <v>542</v>
      </c>
      <c r="F175" s="159">
        <v>525</v>
      </c>
      <c r="G175" s="158"/>
      <c r="H175" s="158">
        <v>629</v>
      </c>
      <c r="I175" s="160">
        <v>629</v>
      </c>
      <c r="J175" s="161" t="s">
        <v>626</v>
      </c>
      <c r="K175" s="131">
        <v>104</v>
      </c>
      <c r="L175" s="162">
        <v>0.19809523809523799</v>
      </c>
      <c r="M175" s="158" t="s">
        <v>544</v>
      </c>
      <c r="N175" s="163">
        <v>43119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106</v>
      </c>
      <c r="B176" s="156">
        <v>43046</v>
      </c>
      <c r="C176" s="156"/>
      <c r="D176" s="157" t="s">
        <v>390</v>
      </c>
      <c r="E176" s="158" t="s">
        <v>542</v>
      </c>
      <c r="F176" s="159">
        <v>740</v>
      </c>
      <c r="G176" s="158"/>
      <c r="H176" s="158">
        <v>892.5</v>
      </c>
      <c r="I176" s="160">
        <v>900</v>
      </c>
      <c r="J176" s="161" t="s">
        <v>707</v>
      </c>
      <c r="K176" s="131">
        <f>H176-F176</f>
        <v>152.5</v>
      </c>
      <c r="L176" s="162">
        <f>K176/F176</f>
        <v>0.20608108108108109</v>
      </c>
      <c r="M176" s="158" t="s">
        <v>544</v>
      </c>
      <c r="N176" s="163">
        <v>43052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4">
        <v>107</v>
      </c>
      <c r="B177" s="125">
        <v>43073</v>
      </c>
      <c r="C177" s="125"/>
      <c r="D177" s="126" t="s">
        <v>708</v>
      </c>
      <c r="E177" s="127" t="s">
        <v>542</v>
      </c>
      <c r="F177" s="128">
        <v>118.5</v>
      </c>
      <c r="G177" s="127"/>
      <c r="H177" s="127">
        <v>143.5</v>
      </c>
      <c r="I177" s="129">
        <v>145</v>
      </c>
      <c r="J177" s="130" t="s">
        <v>709</v>
      </c>
      <c r="K177" s="131">
        <f>H177-F177</f>
        <v>25</v>
      </c>
      <c r="L177" s="132">
        <f>K177/F177</f>
        <v>0.2109704641350211</v>
      </c>
      <c r="M177" s="127" t="s">
        <v>544</v>
      </c>
      <c r="N177" s="133">
        <v>43097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4">
        <v>108</v>
      </c>
      <c r="B178" s="135">
        <v>43090</v>
      </c>
      <c r="C178" s="135"/>
      <c r="D178" s="136" t="s">
        <v>417</v>
      </c>
      <c r="E178" s="137" t="s">
        <v>542</v>
      </c>
      <c r="F178" s="138">
        <v>715</v>
      </c>
      <c r="G178" s="138"/>
      <c r="H178" s="139">
        <v>500</v>
      </c>
      <c r="I178" s="139">
        <v>872</v>
      </c>
      <c r="J178" s="140" t="s">
        <v>710</v>
      </c>
      <c r="K178" s="141">
        <f>H178-F178</f>
        <v>-215</v>
      </c>
      <c r="L178" s="142">
        <f>K178/F178</f>
        <v>-0.30069930069930068</v>
      </c>
      <c r="M178" s="138" t="s">
        <v>554</v>
      </c>
      <c r="N178" s="135">
        <v>43670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4">
        <v>109</v>
      </c>
      <c r="B179" s="125">
        <v>43098</v>
      </c>
      <c r="C179" s="125"/>
      <c r="D179" s="126" t="s">
        <v>699</v>
      </c>
      <c r="E179" s="127" t="s">
        <v>542</v>
      </c>
      <c r="F179" s="128">
        <v>435</v>
      </c>
      <c r="G179" s="127"/>
      <c r="H179" s="127">
        <v>542.5</v>
      </c>
      <c r="I179" s="129">
        <v>539</v>
      </c>
      <c r="J179" s="130" t="s">
        <v>626</v>
      </c>
      <c r="K179" s="131">
        <v>107.5</v>
      </c>
      <c r="L179" s="132">
        <v>0.247126436781609</v>
      </c>
      <c r="M179" s="127" t="s">
        <v>544</v>
      </c>
      <c r="N179" s="133">
        <v>43206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4">
        <v>110</v>
      </c>
      <c r="B180" s="125">
        <v>43098</v>
      </c>
      <c r="C180" s="125"/>
      <c r="D180" s="126" t="s">
        <v>515</v>
      </c>
      <c r="E180" s="127" t="s">
        <v>542</v>
      </c>
      <c r="F180" s="128">
        <v>885</v>
      </c>
      <c r="G180" s="127"/>
      <c r="H180" s="127">
        <v>1090</v>
      </c>
      <c r="I180" s="129">
        <v>1084</v>
      </c>
      <c r="J180" s="130" t="s">
        <v>626</v>
      </c>
      <c r="K180" s="131">
        <v>205</v>
      </c>
      <c r="L180" s="132">
        <v>0.23163841807909599</v>
      </c>
      <c r="M180" s="127" t="s">
        <v>544</v>
      </c>
      <c r="N180" s="133">
        <v>43213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64">
        <v>111</v>
      </c>
      <c r="B181" s="165">
        <v>43192</v>
      </c>
      <c r="C181" s="165"/>
      <c r="D181" s="143" t="s">
        <v>711</v>
      </c>
      <c r="E181" s="138" t="s">
        <v>542</v>
      </c>
      <c r="F181" s="166">
        <v>478.5</v>
      </c>
      <c r="G181" s="138"/>
      <c r="H181" s="138">
        <v>442</v>
      </c>
      <c r="I181" s="139">
        <v>613</v>
      </c>
      <c r="J181" s="140" t="s">
        <v>712</v>
      </c>
      <c r="K181" s="141">
        <f>H181-F181</f>
        <v>-36.5</v>
      </c>
      <c r="L181" s="142">
        <f>K181/F181</f>
        <v>-7.6280041797283177E-2</v>
      </c>
      <c r="M181" s="138" t="s">
        <v>554</v>
      </c>
      <c r="N181" s="135">
        <v>43762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34">
        <v>112</v>
      </c>
      <c r="B182" s="135">
        <v>43194</v>
      </c>
      <c r="C182" s="135"/>
      <c r="D182" s="136" t="s">
        <v>713</v>
      </c>
      <c r="E182" s="137" t="s">
        <v>542</v>
      </c>
      <c r="F182" s="138">
        <f>141.5-7.3</f>
        <v>134.19999999999999</v>
      </c>
      <c r="G182" s="138"/>
      <c r="H182" s="139">
        <v>77</v>
      </c>
      <c r="I182" s="139">
        <v>180</v>
      </c>
      <c r="J182" s="140" t="s">
        <v>714</v>
      </c>
      <c r="K182" s="141">
        <f>H182-F182</f>
        <v>-57.199999999999989</v>
      </c>
      <c r="L182" s="142">
        <f>K182/F182</f>
        <v>-0.42622950819672129</v>
      </c>
      <c r="M182" s="138" t="s">
        <v>554</v>
      </c>
      <c r="N182" s="135">
        <v>43522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4">
        <v>113</v>
      </c>
      <c r="B183" s="135">
        <v>43209</v>
      </c>
      <c r="C183" s="135"/>
      <c r="D183" s="136" t="s">
        <v>715</v>
      </c>
      <c r="E183" s="137" t="s">
        <v>542</v>
      </c>
      <c r="F183" s="138">
        <v>430</v>
      </c>
      <c r="G183" s="138"/>
      <c r="H183" s="139">
        <v>220</v>
      </c>
      <c r="I183" s="139">
        <v>537</v>
      </c>
      <c r="J183" s="140" t="s">
        <v>716</v>
      </c>
      <c r="K183" s="141">
        <f>H183-F183</f>
        <v>-210</v>
      </c>
      <c r="L183" s="142">
        <f>K183/F183</f>
        <v>-0.48837209302325579</v>
      </c>
      <c r="M183" s="138" t="s">
        <v>554</v>
      </c>
      <c r="N183" s="135">
        <v>43252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5">
        <v>114</v>
      </c>
      <c r="B184" s="156">
        <v>43220</v>
      </c>
      <c r="C184" s="156"/>
      <c r="D184" s="157" t="s">
        <v>717</v>
      </c>
      <c r="E184" s="158" t="s">
        <v>542</v>
      </c>
      <c r="F184" s="158">
        <v>153.5</v>
      </c>
      <c r="G184" s="158"/>
      <c r="H184" s="158">
        <v>196</v>
      </c>
      <c r="I184" s="160">
        <v>196</v>
      </c>
      <c r="J184" s="130" t="s">
        <v>718</v>
      </c>
      <c r="K184" s="131">
        <f>H184-F184</f>
        <v>42.5</v>
      </c>
      <c r="L184" s="132">
        <f>K184/F184</f>
        <v>0.27687296416938112</v>
      </c>
      <c r="M184" s="127" t="s">
        <v>544</v>
      </c>
      <c r="N184" s="133">
        <v>43605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4">
        <v>115</v>
      </c>
      <c r="B185" s="135">
        <v>43306</v>
      </c>
      <c r="C185" s="135"/>
      <c r="D185" s="136" t="s">
        <v>686</v>
      </c>
      <c r="E185" s="137" t="s">
        <v>542</v>
      </c>
      <c r="F185" s="138">
        <v>27.5</v>
      </c>
      <c r="G185" s="138"/>
      <c r="H185" s="139">
        <v>13.1</v>
      </c>
      <c r="I185" s="139">
        <v>60</v>
      </c>
      <c r="J185" s="140" t="s">
        <v>719</v>
      </c>
      <c r="K185" s="141">
        <v>-14.4</v>
      </c>
      <c r="L185" s="142">
        <v>-0.52363636363636401</v>
      </c>
      <c r="M185" s="138" t="s">
        <v>554</v>
      </c>
      <c r="N185" s="135">
        <v>43138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4">
        <v>116</v>
      </c>
      <c r="B186" s="165">
        <v>43318</v>
      </c>
      <c r="C186" s="165"/>
      <c r="D186" s="143" t="s">
        <v>720</v>
      </c>
      <c r="E186" s="138" t="s">
        <v>542</v>
      </c>
      <c r="F186" s="138">
        <v>148.5</v>
      </c>
      <c r="G186" s="138"/>
      <c r="H186" s="138">
        <v>102</v>
      </c>
      <c r="I186" s="139">
        <v>182</v>
      </c>
      <c r="J186" s="140" t="s">
        <v>721</v>
      </c>
      <c r="K186" s="141">
        <f>H186-F186</f>
        <v>-46.5</v>
      </c>
      <c r="L186" s="142">
        <f>K186/F186</f>
        <v>-0.31313131313131315</v>
      </c>
      <c r="M186" s="138" t="s">
        <v>554</v>
      </c>
      <c r="N186" s="135">
        <v>43661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4">
        <v>117</v>
      </c>
      <c r="B187" s="125">
        <v>43335</v>
      </c>
      <c r="C187" s="125"/>
      <c r="D187" s="126" t="s">
        <v>722</v>
      </c>
      <c r="E187" s="127" t="s">
        <v>542</v>
      </c>
      <c r="F187" s="158">
        <v>285</v>
      </c>
      <c r="G187" s="127"/>
      <c r="H187" s="127">
        <v>355</v>
      </c>
      <c r="I187" s="129">
        <v>364</v>
      </c>
      <c r="J187" s="130" t="s">
        <v>723</v>
      </c>
      <c r="K187" s="131">
        <v>70</v>
      </c>
      <c r="L187" s="132">
        <v>0.24561403508771901</v>
      </c>
      <c r="M187" s="127" t="s">
        <v>544</v>
      </c>
      <c r="N187" s="133">
        <v>43455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4">
        <v>118</v>
      </c>
      <c r="B188" s="125">
        <v>43341</v>
      </c>
      <c r="C188" s="125"/>
      <c r="D188" s="126" t="s">
        <v>382</v>
      </c>
      <c r="E188" s="127" t="s">
        <v>542</v>
      </c>
      <c r="F188" s="158">
        <v>525</v>
      </c>
      <c r="G188" s="127"/>
      <c r="H188" s="127">
        <v>585</v>
      </c>
      <c r="I188" s="129">
        <v>635</v>
      </c>
      <c r="J188" s="130" t="s">
        <v>724</v>
      </c>
      <c r="K188" s="131">
        <f t="shared" ref="K188:K219" si="47">H188-F188</f>
        <v>60</v>
      </c>
      <c r="L188" s="132">
        <f t="shared" ref="L188:L219" si="48">K188/F188</f>
        <v>0.11428571428571428</v>
      </c>
      <c r="M188" s="127" t="s">
        <v>544</v>
      </c>
      <c r="N188" s="133">
        <v>43662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4">
        <v>119</v>
      </c>
      <c r="B189" s="125">
        <v>43395</v>
      </c>
      <c r="C189" s="125"/>
      <c r="D189" s="126" t="s">
        <v>373</v>
      </c>
      <c r="E189" s="127" t="s">
        <v>542</v>
      </c>
      <c r="F189" s="158">
        <v>475</v>
      </c>
      <c r="G189" s="127"/>
      <c r="H189" s="127">
        <v>574</v>
      </c>
      <c r="I189" s="129">
        <v>570</v>
      </c>
      <c r="J189" s="130" t="s">
        <v>626</v>
      </c>
      <c r="K189" s="131">
        <f t="shared" si="47"/>
        <v>99</v>
      </c>
      <c r="L189" s="132">
        <f t="shared" si="48"/>
        <v>0.20842105263157895</v>
      </c>
      <c r="M189" s="127" t="s">
        <v>544</v>
      </c>
      <c r="N189" s="133">
        <v>43403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55">
        <v>120</v>
      </c>
      <c r="B190" s="156">
        <v>43397</v>
      </c>
      <c r="C190" s="156"/>
      <c r="D190" s="157" t="s">
        <v>725</v>
      </c>
      <c r="E190" s="158" t="s">
        <v>542</v>
      </c>
      <c r="F190" s="158">
        <v>707.5</v>
      </c>
      <c r="G190" s="158"/>
      <c r="H190" s="158">
        <v>872</v>
      </c>
      <c r="I190" s="160">
        <v>872</v>
      </c>
      <c r="J190" s="161" t="s">
        <v>626</v>
      </c>
      <c r="K190" s="131">
        <f t="shared" si="47"/>
        <v>164.5</v>
      </c>
      <c r="L190" s="162">
        <f t="shared" si="48"/>
        <v>0.23250883392226149</v>
      </c>
      <c r="M190" s="158" t="s">
        <v>544</v>
      </c>
      <c r="N190" s="163">
        <v>43482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5">
        <v>121</v>
      </c>
      <c r="B191" s="156">
        <v>43398</v>
      </c>
      <c r="C191" s="156"/>
      <c r="D191" s="157" t="s">
        <v>726</v>
      </c>
      <c r="E191" s="158" t="s">
        <v>542</v>
      </c>
      <c r="F191" s="158">
        <v>162</v>
      </c>
      <c r="G191" s="158"/>
      <c r="H191" s="158">
        <v>204</v>
      </c>
      <c r="I191" s="160">
        <v>209</v>
      </c>
      <c r="J191" s="161" t="s">
        <v>727</v>
      </c>
      <c r="K191" s="131">
        <f t="shared" si="47"/>
        <v>42</v>
      </c>
      <c r="L191" s="162">
        <f t="shared" si="48"/>
        <v>0.25925925925925924</v>
      </c>
      <c r="M191" s="158" t="s">
        <v>544</v>
      </c>
      <c r="N191" s="163">
        <v>43539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122</v>
      </c>
      <c r="B192" s="156">
        <v>43399</v>
      </c>
      <c r="C192" s="156"/>
      <c r="D192" s="157" t="s">
        <v>458</v>
      </c>
      <c r="E192" s="158" t="s">
        <v>542</v>
      </c>
      <c r="F192" s="158">
        <v>240</v>
      </c>
      <c r="G192" s="158"/>
      <c r="H192" s="158">
        <v>297</v>
      </c>
      <c r="I192" s="160">
        <v>297</v>
      </c>
      <c r="J192" s="161" t="s">
        <v>626</v>
      </c>
      <c r="K192" s="167">
        <f t="shared" si="47"/>
        <v>57</v>
      </c>
      <c r="L192" s="162">
        <f t="shared" si="48"/>
        <v>0.23749999999999999</v>
      </c>
      <c r="M192" s="158" t="s">
        <v>544</v>
      </c>
      <c r="N192" s="163">
        <v>43417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4">
        <v>123</v>
      </c>
      <c r="B193" s="125">
        <v>43439</v>
      </c>
      <c r="C193" s="125"/>
      <c r="D193" s="126" t="s">
        <v>728</v>
      </c>
      <c r="E193" s="127" t="s">
        <v>542</v>
      </c>
      <c r="F193" s="127">
        <v>202.5</v>
      </c>
      <c r="G193" s="127"/>
      <c r="H193" s="127">
        <v>255</v>
      </c>
      <c r="I193" s="129">
        <v>252</v>
      </c>
      <c r="J193" s="130" t="s">
        <v>626</v>
      </c>
      <c r="K193" s="131">
        <f t="shared" si="47"/>
        <v>52.5</v>
      </c>
      <c r="L193" s="132">
        <f t="shared" si="48"/>
        <v>0.25925925925925924</v>
      </c>
      <c r="M193" s="127" t="s">
        <v>544</v>
      </c>
      <c r="N193" s="133">
        <v>43542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5">
        <v>124</v>
      </c>
      <c r="B194" s="156">
        <v>43465</v>
      </c>
      <c r="C194" s="125"/>
      <c r="D194" s="157" t="s">
        <v>155</v>
      </c>
      <c r="E194" s="158" t="s">
        <v>542</v>
      </c>
      <c r="F194" s="158">
        <v>710</v>
      </c>
      <c r="G194" s="158"/>
      <c r="H194" s="158">
        <v>866</v>
      </c>
      <c r="I194" s="160">
        <v>866</v>
      </c>
      <c r="J194" s="161" t="s">
        <v>626</v>
      </c>
      <c r="K194" s="131">
        <f t="shared" si="47"/>
        <v>156</v>
      </c>
      <c r="L194" s="132">
        <f t="shared" si="48"/>
        <v>0.21971830985915494</v>
      </c>
      <c r="M194" s="127" t="s">
        <v>544</v>
      </c>
      <c r="N194" s="133">
        <v>43553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125</v>
      </c>
      <c r="B195" s="156">
        <v>43522</v>
      </c>
      <c r="C195" s="156"/>
      <c r="D195" s="157" t="s">
        <v>169</v>
      </c>
      <c r="E195" s="158" t="s">
        <v>542</v>
      </c>
      <c r="F195" s="158">
        <v>337.25</v>
      </c>
      <c r="G195" s="158"/>
      <c r="H195" s="158">
        <v>398.5</v>
      </c>
      <c r="I195" s="160">
        <v>411</v>
      </c>
      <c r="J195" s="130" t="s">
        <v>729</v>
      </c>
      <c r="K195" s="131">
        <f t="shared" si="47"/>
        <v>61.25</v>
      </c>
      <c r="L195" s="132">
        <f t="shared" si="48"/>
        <v>0.1816160118606375</v>
      </c>
      <c r="M195" s="127" t="s">
        <v>544</v>
      </c>
      <c r="N195" s="133">
        <v>43760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8">
        <v>126</v>
      </c>
      <c r="B196" s="169">
        <v>43559</v>
      </c>
      <c r="C196" s="169"/>
      <c r="D196" s="170" t="s">
        <v>730</v>
      </c>
      <c r="E196" s="171" t="s">
        <v>542</v>
      </c>
      <c r="F196" s="171">
        <v>130</v>
      </c>
      <c r="G196" s="171"/>
      <c r="H196" s="171">
        <v>65</v>
      </c>
      <c r="I196" s="172">
        <v>158</v>
      </c>
      <c r="J196" s="140" t="s">
        <v>731</v>
      </c>
      <c r="K196" s="141">
        <f t="shared" si="47"/>
        <v>-65</v>
      </c>
      <c r="L196" s="142">
        <f t="shared" si="48"/>
        <v>-0.5</v>
      </c>
      <c r="M196" s="138" t="s">
        <v>554</v>
      </c>
      <c r="N196" s="135">
        <v>43726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5">
        <v>127</v>
      </c>
      <c r="B197" s="156">
        <v>43017</v>
      </c>
      <c r="C197" s="156"/>
      <c r="D197" s="157" t="s">
        <v>204</v>
      </c>
      <c r="E197" s="158" t="s">
        <v>542</v>
      </c>
      <c r="F197" s="158">
        <v>141.5</v>
      </c>
      <c r="G197" s="158"/>
      <c r="H197" s="158">
        <v>183.5</v>
      </c>
      <c r="I197" s="160">
        <v>210</v>
      </c>
      <c r="J197" s="130" t="s">
        <v>727</v>
      </c>
      <c r="K197" s="131">
        <f t="shared" si="47"/>
        <v>42</v>
      </c>
      <c r="L197" s="132">
        <f t="shared" si="48"/>
        <v>0.29681978798586572</v>
      </c>
      <c r="M197" s="127" t="s">
        <v>544</v>
      </c>
      <c r="N197" s="133">
        <v>43042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8">
        <v>128</v>
      </c>
      <c r="B198" s="169">
        <v>43074</v>
      </c>
      <c r="C198" s="169"/>
      <c r="D198" s="170" t="s">
        <v>732</v>
      </c>
      <c r="E198" s="171" t="s">
        <v>542</v>
      </c>
      <c r="F198" s="166">
        <v>172</v>
      </c>
      <c r="G198" s="171"/>
      <c r="H198" s="171">
        <v>155.25</v>
      </c>
      <c r="I198" s="172">
        <v>230</v>
      </c>
      <c r="J198" s="140" t="s">
        <v>733</v>
      </c>
      <c r="K198" s="141">
        <f t="shared" si="47"/>
        <v>-16.75</v>
      </c>
      <c r="L198" s="142">
        <f t="shared" si="48"/>
        <v>-9.7383720930232565E-2</v>
      </c>
      <c r="M198" s="138" t="s">
        <v>554</v>
      </c>
      <c r="N198" s="135">
        <v>43787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5">
        <v>129</v>
      </c>
      <c r="B199" s="156">
        <v>43398</v>
      </c>
      <c r="C199" s="156"/>
      <c r="D199" s="157" t="s">
        <v>117</v>
      </c>
      <c r="E199" s="158" t="s">
        <v>542</v>
      </c>
      <c r="F199" s="158">
        <v>698.5</v>
      </c>
      <c r="G199" s="158"/>
      <c r="H199" s="158">
        <v>890</v>
      </c>
      <c r="I199" s="160">
        <v>890</v>
      </c>
      <c r="J199" s="130" t="s">
        <v>734</v>
      </c>
      <c r="K199" s="131">
        <f t="shared" si="47"/>
        <v>191.5</v>
      </c>
      <c r="L199" s="132">
        <f t="shared" si="48"/>
        <v>0.27415891195418757</v>
      </c>
      <c r="M199" s="127" t="s">
        <v>544</v>
      </c>
      <c r="N199" s="133">
        <v>44328</v>
      </c>
      <c r="O199" s="54"/>
      <c r="P199" s="54"/>
      <c r="Q199" s="191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55">
        <v>130</v>
      </c>
      <c r="B200" s="156">
        <v>42877</v>
      </c>
      <c r="C200" s="156"/>
      <c r="D200" s="157" t="s">
        <v>735</v>
      </c>
      <c r="E200" s="158" t="s">
        <v>542</v>
      </c>
      <c r="F200" s="158">
        <v>127.6</v>
      </c>
      <c r="G200" s="158"/>
      <c r="H200" s="158">
        <v>138</v>
      </c>
      <c r="I200" s="160">
        <v>190</v>
      </c>
      <c r="J200" s="130" t="s">
        <v>736</v>
      </c>
      <c r="K200" s="131">
        <f t="shared" si="47"/>
        <v>10.400000000000006</v>
      </c>
      <c r="L200" s="132">
        <f t="shared" si="48"/>
        <v>8.1504702194357417E-2</v>
      </c>
      <c r="M200" s="127" t="s">
        <v>544</v>
      </c>
      <c r="N200" s="133">
        <v>43774</v>
      </c>
      <c r="O200" s="54"/>
      <c r="P200" s="54"/>
      <c r="Q200" s="191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131</v>
      </c>
      <c r="B201" s="156">
        <v>43158</v>
      </c>
      <c r="C201" s="156"/>
      <c r="D201" s="157" t="s">
        <v>737</v>
      </c>
      <c r="E201" s="158" t="s">
        <v>542</v>
      </c>
      <c r="F201" s="158">
        <v>317</v>
      </c>
      <c r="G201" s="158"/>
      <c r="H201" s="158">
        <v>382.5</v>
      </c>
      <c r="I201" s="160">
        <v>398</v>
      </c>
      <c r="J201" s="130" t="s">
        <v>738</v>
      </c>
      <c r="K201" s="131">
        <f t="shared" si="47"/>
        <v>65.5</v>
      </c>
      <c r="L201" s="132">
        <f t="shared" si="48"/>
        <v>0.20662460567823343</v>
      </c>
      <c r="M201" s="127" t="s">
        <v>544</v>
      </c>
      <c r="N201" s="133">
        <v>44238</v>
      </c>
      <c r="O201" s="54"/>
      <c r="P201" s="54"/>
      <c r="Q201" s="191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8">
        <v>132</v>
      </c>
      <c r="B202" s="169">
        <v>43164</v>
      </c>
      <c r="C202" s="169"/>
      <c r="D202" s="170" t="s">
        <v>161</v>
      </c>
      <c r="E202" s="171" t="s">
        <v>542</v>
      </c>
      <c r="F202" s="166">
        <f>510-14.4</f>
        <v>495.6</v>
      </c>
      <c r="G202" s="171"/>
      <c r="H202" s="171">
        <v>350</v>
      </c>
      <c r="I202" s="172">
        <v>672</v>
      </c>
      <c r="J202" s="140" t="s">
        <v>739</v>
      </c>
      <c r="K202" s="141">
        <f t="shared" si="47"/>
        <v>-145.60000000000002</v>
      </c>
      <c r="L202" s="142">
        <f t="shared" si="48"/>
        <v>-0.29378531073446329</v>
      </c>
      <c r="M202" s="138" t="s">
        <v>554</v>
      </c>
      <c r="N202" s="135">
        <v>43887</v>
      </c>
      <c r="O202" s="54"/>
      <c r="P202" s="54"/>
      <c r="Q202" s="191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8">
        <v>133</v>
      </c>
      <c r="B203" s="169">
        <v>43237</v>
      </c>
      <c r="C203" s="169"/>
      <c r="D203" s="170" t="s">
        <v>740</v>
      </c>
      <c r="E203" s="171" t="s">
        <v>542</v>
      </c>
      <c r="F203" s="166">
        <v>230.3</v>
      </c>
      <c r="G203" s="171"/>
      <c r="H203" s="171">
        <v>102.5</v>
      </c>
      <c r="I203" s="172">
        <v>348</v>
      </c>
      <c r="J203" s="140" t="s">
        <v>741</v>
      </c>
      <c r="K203" s="141">
        <f t="shared" si="47"/>
        <v>-127.80000000000001</v>
      </c>
      <c r="L203" s="142">
        <f t="shared" si="48"/>
        <v>-0.55492835432045162</v>
      </c>
      <c r="M203" s="138" t="s">
        <v>554</v>
      </c>
      <c r="N203" s="135">
        <v>43896</v>
      </c>
      <c r="O203" s="54"/>
      <c r="P203" s="54"/>
      <c r="Q203" s="191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134</v>
      </c>
      <c r="B204" s="156">
        <v>43258</v>
      </c>
      <c r="C204" s="156"/>
      <c r="D204" s="157" t="s">
        <v>421</v>
      </c>
      <c r="E204" s="158" t="s">
        <v>542</v>
      </c>
      <c r="F204" s="158">
        <f>342.5-5.1</f>
        <v>337.4</v>
      </c>
      <c r="G204" s="158"/>
      <c r="H204" s="158">
        <v>412.5</v>
      </c>
      <c r="I204" s="160">
        <v>439</v>
      </c>
      <c r="J204" s="130" t="s">
        <v>742</v>
      </c>
      <c r="K204" s="131">
        <f t="shared" si="47"/>
        <v>75.100000000000023</v>
      </c>
      <c r="L204" s="132">
        <f t="shared" si="48"/>
        <v>0.22258446947243635</v>
      </c>
      <c r="M204" s="127" t="s">
        <v>544</v>
      </c>
      <c r="N204" s="133">
        <v>44230</v>
      </c>
      <c r="O204" s="54"/>
      <c r="P204" s="54"/>
      <c r="Q204" s="191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49">
        <v>135</v>
      </c>
      <c r="B205" s="148">
        <v>43285</v>
      </c>
      <c r="C205" s="148"/>
      <c r="D205" s="149" t="s">
        <v>56</v>
      </c>
      <c r="E205" s="150" t="s">
        <v>542</v>
      </c>
      <c r="F205" s="150">
        <f>127.5-5.53</f>
        <v>121.97</v>
      </c>
      <c r="G205" s="151"/>
      <c r="H205" s="151">
        <v>122.5</v>
      </c>
      <c r="I205" s="151">
        <v>170</v>
      </c>
      <c r="J205" s="152" t="s">
        <v>743</v>
      </c>
      <c r="K205" s="153">
        <f t="shared" si="47"/>
        <v>0.53000000000000114</v>
      </c>
      <c r="L205" s="154">
        <f t="shared" si="48"/>
        <v>4.3453308190538747E-3</v>
      </c>
      <c r="M205" s="150" t="s">
        <v>561</v>
      </c>
      <c r="N205" s="148">
        <v>44431</v>
      </c>
      <c r="O205" s="54"/>
      <c r="P205" s="54"/>
      <c r="Q205" s="191"/>
      <c r="R205" s="37" t="s">
        <v>837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8">
        <v>136</v>
      </c>
      <c r="B206" s="169">
        <v>43294</v>
      </c>
      <c r="C206" s="169"/>
      <c r="D206" s="170" t="s">
        <v>744</v>
      </c>
      <c r="E206" s="171" t="s">
        <v>542</v>
      </c>
      <c r="F206" s="166">
        <v>46.5</v>
      </c>
      <c r="G206" s="171"/>
      <c r="H206" s="171">
        <v>17</v>
      </c>
      <c r="I206" s="172">
        <v>59</v>
      </c>
      <c r="J206" s="140" t="s">
        <v>745</v>
      </c>
      <c r="K206" s="141">
        <f t="shared" si="47"/>
        <v>-29.5</v>
      </c>
      <c r="L206" s="142">
        <f t="shared" si="48"/>
        <v>-0.63440860215053763</v>
      </c>
      <c r="M206" s="138" t="s">
        <v>554</v>
      </c>
      <c r="N206" s="135">
        <v>43887</v>
      </c>
      <c r="O206" s="54"/>
      <c r="P206" s="54"/>
      <c r="Q206" s="191"/>
      <c r="R206" s="37" t="s">
        <v>837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137</v>
      </c>
      <c r="B207" s="156">
        <v>43396</v>
      </c>
      <c r="C207" s="156"/>
      <c r="D207" s="157" t="s">
        <v>405</v>
      </c>
      <c r="E207" s="158" t="s">
        <v>542</v>
      </c>
      <c r="F207" s="158">
        <v>156.5</v>
      </c>
      <c r="G207" s="158"/>
      <c r="H207" s="158">
        <v>207.5</v>
      </c>
      <c r="I207" s="160">
        <v>191</v>
      </c>
      <c r="J207" s="130" t="s">
        <v>626</v>
      </c>
      <c r="K207" s="131">
        <f t="shared" si="47"/>
        <v>51</v>
      </c>
      <c r="L207" s="132">
        <f t="shared" si="48"/>
        <v>0.32587859424920129</v>
      </c>
      <c r="M207" s="127" t="s">
        <v>544</v>
      </c>
      <c r="N207" s="133">
        <v>44369</v>
      </c>
      <c r="O207" s="54"/>
      <c r="P207" s="54"/>
      <c r="Q207" s="191"/>
      <c r="R207" s="37" t="s">
        <v>837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138</v>
      </c>
      <c r="B208" s="156">
        <v>43439</v>
      </c>
      <c r="C208" s="156"/>
      <c r="D208" s="157" t="s">
        <v>336</v>
      </c>
      <c r="E208" s="158" t="s">
        <v>542</v>
      </c>
      <c r="F208" s="158">
        <v>259.5</v>
      </c>
      <c r="G208" s="158"/>
      <c r="H208" s="158">
        <v>320</v>
      </c>
      <c r="I208" s="160">
        <v>320</v>
      </c>
      <c r="J208" s="130" t="s">
        <v>626</v>
      </c>
      <c r="K208" s="131">
        <f t="shared" si="47"/>
        <v>60.5</v>
      </c>
      <c r="L208" s="132">
        <f t="shared" si="48"/>
        <v>0.23314065510597304</v>
      </c>
      <c r="M208" s="127" t="s">
        <v>544</v>
      </c>
      <c r="N208" s="133">
        <v>44323</v>
      </c>
      <c r="O208" s="54"/>
      <c r="P208" s="54"/>
      <c r="Q208" s="191"/>
      <c r="R208" s="37" t="s">
        <v>836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8">
        <v>139</v>
      </c>
      <c r="B209" s="169">
        <v>43439</v>
      </c>
      <c r="C209" s="169"/>
      <c r="D209" s="170" t="s">
        <v>746</v>
      </c>
      <c r="E209" s="171" t="s">
        <v>542</v>
      </c>
      <c r="F209" s="171">
        <v>715</v>
      </c>
      <c r="G209" s="171"/>
      <c r="H209" s="171">
        <v>445</v>
      </c>
      <c r="I209" s="172">
        <v>840</v>
      </c>
      <c r="J209" s="140" t="s">
        <v>747</v>
      </c>
      <c r="K209" s="141">
        <f t="shared" si="47"/>
        <v>-270</v>
      </c>
      <c r="L209" s="142">
        <f t="shared" si="48"/>
        <v>-0.3776223776223776</v>
      </c>
      <c r="M209" s="138" t="s">
        <v>554</v>
      </c>
      <c r="N209" s="135">
        <v>43800</v>
      </c>
      <c r="O209" s="54"/>
      <c r="P209" s="54"/>
      <c r="Q209" s="191"/>
      <c r="R209" s="37" t="s">
        <v>836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140</v>
      </c>
      <c r="B210" s="156">
        <v>43469</v>
      </c>
      <c r="C210" s="156"/>
      <c r="D210" s="157" t="s">
        <v>175</v>
      </c>
      <c r="E210" s="158" t="s">
        <v>542</v>
      </c>
      <c r="F210" s="158">
        <v>875</v>
      </c>
      <c r="G210" s="158"/>
      <c r="H210" s="158">
        <v>1165</v>
      </c>
      <c r="I210" s="160">
        <v>1185</v>
      </c>
      <c r="J210" s="130" t="s">
        <v>748</v>
      </c>
      <c r="K210" s="131">
        <f t="shared" si="47"/>
        <v>290</v>
      </c>
      <c r="L210" s="132">
        <f t="shared" si="48"/>
        <v>0.33142857142857141</v>
      </c>
      <c r="M210" s="127" t="s">
        <v>544</v>
      </c>
      <c r="N210" s="133">
        <v>43847</v>
      </c>
      <c r="O210" s="54"/>
      <c r="P210" s="54"/>
      <c r="Q210" s="191"/>
      <c r="R210" s="37" t="s">
        <v>836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141</v>
      </c>
      <c r="B211" s="156">
        <v>43559</v>
      </c>
      <c r="C211" s="156"/>
      <c r="D211" s="157" t="s">
        <v>354</v>
      </c>
      <c r="E211" s="158" t="s">
        <v>542</v>
      </c>
      <c r="F211" s="158">
        <f>387-14.63</f>
        <v>372.37</v>
      </c>
      <c r="G211" s="158"/>
      <c r="H211" s="158">
        <v>490</v>
      </c>
      <c r="I211" s="160">
        <v>490</v>
      </c>
      <c r="J211" s="130" t="s">
        <v>626</v>
      </c>
      <c r="K211" s="131">
        <f t="shared" si="47"/>
        <v>117.63</v>
      </c>
      <c r="L211" s="132">
        <f t="shared" si="48"/>
        <v>0.31589548030185027</v>
      </c>
      <c r="M211" s="127" t="s">
        <v>544</v>
      </c>
      <c r="N211" s="133">
        <v>43850</v>
      </c>
      <c r="O211" s="54"/>
      <c r="P211" s="54"/>
      <c r="Q211" s="191"/>
      <c r="R211" s="37" t="s">
        <v>837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8">
        <v>142</v>
      </c>
      <c r="B212" s="169">
        <v>43578</v>
      </c>
      <c r="C212" s="169"/>
      <c r="D212" s="170" t="s">
        <v>749</v>
      </c>
      <c r="E212" s="171" t="s">
        <v>553</v>
      </c>
      <c r="F212" s="171">
        <v>220</v>
      </c>
      <c r="G212" s="171"/>
      <c r="H212" s="171">
        <v>127.5</v>
      </c>
      <c r="I212" s="172">
        <v>284</v>
      </c>
      <c r="J212" s="140" t="s">
        <v>750</v>
      </c>
      <c r="K212" s="141">
        <f t="shared" si="47"/>
        <v>-92.5</v>
      </c>
      <c r="L212" s="142">
        <f t="shared" si="48"/>
        <v>-0.42045454545454547</v>
      </c>
      <c r="M212" s="138" t="s">
        <v>554</v>
      </c>
      <c r="N212" s="135">
        <v>43896</v>
      </c>
      <c r="O212" s="54"/>
      <c r="P212" s="54"/>
      <c r="Q212" s="191"/>
      <c r="R212" s="37" t="s">
        <v>836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143</v>
      </c>
      <c r="B213" s="156">
        <v>43622</v>
      </c>
      <c r="C213" s="156"/>
      <c r="D213" s="157" t="s">
        <v>459</v>
      </c>
      <c r="E213" s="158" t="s">
        <v>553</v>
      </c>
      <c r="F213" s="158">
        <v>332.8</v>
      </c>
      <c r="G213" s="158"/>
      <c r="H213" s="158">
        <v>405</v>
      </c>
      <c r="I213" s="160">
        <v>419</v>
      </c>
      <c r="J213" s="130" t="s">
        <v>751</v>
      </c>
      <c r="K213" s="131">
        <f t="shared" si="47"/>
        <v>72.199999999999989</v>
      </c>
      <c r="L213" s="132">
        <f t="shared" si="48"/>
        <v>0.21694711538461534</v>
      </c>
      <c r="M213" s="127" t="s">
        <v>544</v>
      </c>
      <c r="N213" s="133">
        <v>43860</v>
      </c>
      <c r="O213" s="54"/>
      <c r="P213" s="54"/>
      <c r="Q213" s="191"/>
      <c r="R213" s="37" t="s">
        <v>836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49">
        <v>144</v>
      </c>
      <c r="B214" s="148">
        <v>43641</v>
      </c>
      <c r="C214" s="148"/>
      <c r="D214" s="149" t="s">
        <v>167</v>
      </c>
      <c r="E214" s="150" t="s">
        <v>542</v>
      </c>
      <c r="F214" s="150">
        <v>386</v>
      </c>
      <c r="G214" s="151"/>
      <c r="H214" s="151">
        <v>395</v>
      </c>
      <c r="I214" s="151">
        <v>452</v>
      </c>
      <c r="J214" s="152" t="s">
        <v>752</v>
      </c>
      <c r="K214" s="153">
        <f t="shared" si="47"/>
        <v>9</v>
      </c>
      <c r="L214" s="154">
        <f t="shared" si="48"/>
        <v>2.3316062176165803E-2</v>
      </c>
      <c r="M214" s="150" t="s">
        <v>561</v>
      </c>
      <c r="N214" s="148">
        <v>43868</v>
      </c>
      <c r="O214" s="54"/>
      <c r="P214" s="54"/>
      <c r="Q214" s="191"/>
      <c r="R214" s="37" t="s">
        <v>837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49">
        <v>145</v>
      </c>
      <c r="B215" s="148">
        <v>43707</v>
      </c>
      <c r="C215" s="148"/>
      <c r="D215" s="149" t="s">
        <v>142</v>
      </c>
      <c r="E215" s="150" t="s">
        <v>542</v>
      </c>
      <c r="F215" s="150">
        <v>137.5</v>
      </c>
      <c r="G215" s="151"/>
      <c r="H215" s="151">
        <v>138.5</v>
      </c>
      <c r="I215" s="151">
        <v>190</v>
      </c>
      <c r="J215" s="152" t="s">
        <v>753</v>
      </c>
      <c r="K215" s="153">
        <f t="shared" si="47"/>
        <v>1</v>
      </c>
      <c r="L215" s="154">
        <f t="shared" si="48"/>
        <v>7.2727272727272727E-3</v>
      </c>
      <c r="M215" s="150" t="s">
        <v>561</v>
      </c>
      <c r="N215" s="148">
        <v>44432</v>
      </c>
      <c r="O215" s="54"/>
      <c r="P215" s="54"/>
      <c r="Q215" s="191"/>
      <c r="R215" s="37" t="s">
        <v>837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146</v>
      </c>
      <c r="B216" s="156">
        <v>43731</v>
      </c>
      <c r="C216" s="156"/>
      <c r="D216" s="157" t="s">
        <v>414</v>
      </c>
      <c r="E216" s="158" t="s">
        <v>542</v>
      </c>
      <c r="F216" s="158">
        <v>235</v>
      </c>
      <c r="G216" s="158"/>
      <c r="H216" s="158">
        <v>295</v>
      </c>
      <c r="I216" s="160">
        <v>296</v>
      </c>
      <c r="J216" s="130" t="s">
        <v>754</v>
      </c>
      <c r="K216" s="131">
        <f t="shared" si="47"/>
        <v>60</v>
      </c>
      <c r="L216" s="132">
        <f t="shared" si="48"/>
        <v>0.25531914893617019</v>
      </c>
      <c r="M216" s="127" t="s">
        <v>544</v>
      </c>
      <c r="N216" s="133">
        <v>43844</v>
      </c>
      <c r="O216" s="54"/>
      <c r="P216" s="54"/>
      <c r="Q216" s="191"/>
      <c r="R216" s="37" t="s">
        <v>836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147</v>
      </c>
      <c r="B217" s="156">
        <v>43752</v>
      </c>
      <c r="C217" s="156"/>
      <c r="D217" s="157" t="s">
        <v>755</v>
      </c>
      <c r="E217" s="158" t="s">
        <v>542</v>
      </c>
      <c r="F217" s="158">
        <v>277.5</v>
      </c>
      <c r="G217" s="158"/>
      <c r="H217" s="158">
        <v>333</v>
      </c>
      <c r="I217" s="160">
        <v>333</v>
      </c>
      <c r="J217" s="130" t="s">
        <v>756</v>
      </c>
      <c r="K217" s="131">
        <f t="shared" si="47"/>
        <v>55.5</v>
      </c>
      <c r="L217" s="132">
        <f t="shared" si="48"/>
        <v>0.2</v>
      </c>
      <c r="M217" s="127" t="s">
        <v>544</v>
      </c>
      <c r="N217" s="133">
        <v>43846</v>
      </c>
      <c r="O217" s="54"/>
      <c r="P217" s="54"/>
      <c r="Q217" s="191"/>
      <c r="R217" s="37" t="s">
        <v>837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148</v>
      </c>
      <c r="B218" s="156">
        <v>43752</v>
      </c>
      <c r="C218" s="156"/>
      <c r="D218" s="157" t="s">
        <v>757</v>
      </c>
      <c r="E218" s="158" t="s">
        <v>542</v>
      </c>
      <c r="F218" s="158">
        <v>930</v>
      </c>
      <c r="G218" s="158"/>
      <c r="H218" s="158">
        <v>1165</v>
      </c>
      <c r="I218" s="160">
        <v>1200</v>
      </c>
      <c r="J218" s="130" t="s">
        <v>758</v>
      </c>
      <c r="K218" s="131">
        <f t="shared" si="47"/>
        <v>235</v>
      </c>
      <c r="L218" s="132">
        <f t="shared" si="48"/>
        <v>0.25268817204301075</v>
      </c>
      <c r="M218" s="127" t="s">
        <v>544</v>
      </c>
      <c r="N218" s="133">
        <v>43847</v>
      </c>
      <c r="O218" s="54"/>
      <c r="P218" s="54"/>
      <c r="Q218" s="191"/>
      <c r="R218" s="37" t="s">
        <v>837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149</v>
      </c>
      <c r="B219" s="156">
        <v>43753</v>
      </c>
      <c r="C219" s="156"/>
      <c r="D219" s="157" t="s">
        <v>759</v>
      </c>
      <c r="E219" s="158" t="s">
        <v>542</v>
      </c>
      <c r="F219" s="128">
        <v>111</v>
      </c>
      <c r="G219" s="158"/>
      <c r="H219" s="158">
        <v>141</v>
      </c>
      <c r="I219" s="160">
        <v>141</v>
      </c>
      <c r="J219" s="130" t="s">
        <v>760</v>
      </c>
      <c r="K219" s="131">
        <f t="shared" si="47"/>
        <v>30</v>
      </c>
      <c r="L219" s="132">
        <f t="shared" si="48"/>
        <v>0.27027027027027029</v>
      </c>
      <c r="M219" s="127" t="s">
        <v>544</v>
      </c>
      <c r="N219" s="133">
        <v>44328</v>
      </c>
      <c r="O219" s="54"/>
      <c r="P219" s="54"/>
      <c r="Q219" s="191"/>
      <c r="R219" s="37" t="s">
        <v>837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150</v>
      </c>
      <c r="B220" s="156">
        <v>43753</v>
      </c>
      <c r="C220" s="156"/>
      <c r="D220" s="157" t="s">
        <v>761</v>
      </c>
      <c r="E220" s="158" t="s">
        <v>542</v>
      </c>
      <c r="F220" s="128">
        <v>296</v>
      </c>
      <c r="G220" s="158"/>
      <c r="H220" s="158">
        <v>370</v>
      </c>
      <c r="I220" s="160">
        <v>370</v>
      </c>
      <c r="J220" s="130" t="s">
        <v>626</v>
      </c>
      <c r="K220" s="131">
        <f t="shared" ref="K220:K245" si="49">H220-F220</f>
        <v>74</v>
      </c>
      <c r="L220" s="132">
        <f t="shared" ref="L220:L245" si="50">K220/F220</f>
        <v>0.25</v>
      </c>
      <c r="M220" s="127" t="s">
        <v>544</v>
      </c>
      <c r="N220" s="133">
        <v>43853</v>
      </c>
      <c r="O220" s="54"/>
      <c r="P220" s="54"/>
      <c r="Q220" s="191"/>
      <c r="R220" s="37" t="s">
        <v>837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151</v>
      </c>
      <c r="B221" s="156">
        <v>43754</v>
      </c>
      <c r="C221" s="156"/>
      <c r="D221" s="157" t="s">
        <v>762</v>
      </c>
      <c r="E221" s="158" t="s">
        <v>542</v>
      </c>
      <c r="F221" s="128">
        <v>300</v>
      </c>
      <c r="G221" s="158"/>
      <c r="H221" s="158">
        <v>382.5</v>
      </c>
      <c r="I221" s="160">
        <v>344</v>
      </c>
      <c r="J221" s="130" t="s">
        <v>763</v>
      </c>
      <c r="K221" s="131">
        <f t="shared" si="49"/>
        <v>82.5</v>
      </c>
      <c r="L221" s="132">
        <f t="shared" si="50"/>
        <v>0.27500000000000002</v>
      </c>
      <c r="M221" s="127" t="s">
        <v>544</v>
      </c>
      <c r="N221" s="133">
        <v>44238</v>
      </c>
      <c r="O221" s="54"/>
      <c r="P221" s="54"/>
      <c r="Q221" s="191"/>
      <c r="R221" s="37" t="s">
        <v>837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152</v>
      </c>
      <c r="B222" s="156">
        <v>43832</v>
      </c>
      <c r="C222" s="156"/>
      <c r="D222" s="157" t="s">
        <v>764</v>
      </c>
      <c r="E222" s="158" t="s">
        <v>542</v>
      </c>
      <c r="F222" s="128">
        <v>495</v>
      </c>
      <c r="G222" s="158"/>
      <c r="H222" s="158">
        <v>595</v>
      </c>
      <c r="I222" s="160">
        <v>590</v>
      </c>
      <c r="J222" s="130" t="s">
        <v>564</v>
      </c>
      <c r="K222" s="131">
        <f t="shared" si="49"/>
        <v>100</v>
      </c>
      <c r="L222" s="132">
        <f t="shared" si="50"/>
        <v>0.20202020202020202</v>
      </c>
      <c r="M222" s="127" t="s">
        <v>544</v>
      </c>
      <c r="N222" s="133">
        <v>44589</v>
      </c>
      <c r="O222" s="54"/>
      <c r="P222" s="54"/>
      <c r="Q222" s="191"/>
      <c r="R222" s="37" t="s">
        <v>837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153</v>
      </c>
      <c r="B223" s="156">
        <v>43966</v>
      </c>
      <c r="C223" s="156"/>
      <c r="D223" s="157" t="s">
        <v>74</v>
      </c>
      <c r="E223" s="158" t="s">
        <v>542</v>
      </c>
      <c r="F223" s="128">
        <v>67.5</v>
      </c>
      <c r="G223" s="158"/>
      <c r="H223" s="158">
        <v>86</v>
      </c>
      <c r="I223" s="160">
        <v>86</v>
      </c>
      <c r="J223" s="130" t="s">
        <v>765</v>
      </c>
      <c r="K223" s="131">
        <f t="shared" si="49"/>
        <v>18.5</v>
      </c>
      <c r="L223" s="132">
        <f t="shared" si="50"/>
        <v>0.27407407407407408</v>
      </c>
      <c r="M223" s="127" t="s">
        <v>544</v>
      </c>
      <c r="N223" s="133">
        <v>44008</v>
      </c>
      <c r="O223" s="54"/>
      <c r="P223" s="54"/>
      <c r="Q223" s="191"/>
      <c r="R223" s="37" t="s">
        <v>837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154</v>
      </c>
      <c r="B224" s="156">
        <v>44035</v>
      </c>
      <c r="C224" s="156"/>
      <c r="D224" s="157" t="s">
        <v>458</v>
      </c>
      <c r="E224" s="158" t="s">
        <v>542</v>
      </c>
      <c r="F224" s="128">
        <v>231</v>
      </c>
      <c r="G224" s="158"/>
      <c r="H224" s="158">
        <v>281</v>
      </c>
      <c r="I224" s="160">
        <v>281</v>
      </c>
      <c r="J224" s="130" t="s">
        <v>626</v>
      </c>
      <c r="K224" s="131">
        <f t="shared" si="49"/>
        <v>50</v>
      </c>
      <c r="L224" s="132">
        <f t="shared" si="50"/>
        <v>0.21645021645021645</v>
      </c>
      <c r="M224" s="127" t="s">
        <v>544</v>
      </c>
      <c r="N224" s="133">
        <v>44358</v>
      </c>
      <c r="O224" s="54"/>
      <c r="P224" s="54"/>
      <c r="Q224" s="191"/>
      <c r="R224" s="37" t="s">
        <v>837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155</v>
      </c>
      <c r="B225" s="156">
        <v>44092</v>
      </c>
      <c r="C225" s="156"/>
      <c r="D225" s="157" t="s">
        <v>140</v>
      </c>
      <c r="E225" s="158" t="s">
        <v>542</v>
      </c>
      <c r="F225" s="158">
        <v>206</v>
      </c>
      <c r="G225" s="158"/>
      <c r="H225" s="158">
        <v>248</v>
      </c>
      <c r="I225" s="160">
        <v>248</v>
      </c>
      <c r="J225" s="130" t="s">
        <v>626</v>
      </c>
      <c r="K225" s="131">
        <f t="shared" si="49"/>
        <v>42</v>
      </c>
      <c r="L225" s="132">
        <f t="shared" si="50"/>
        <v>0.20388349514563106</v>
      </c>
      <c r="M225" s="127" t="s">
        <v>544</v>
      </c>
      <c r="N225" s="133">
        <v>44214</v>
      </c>
      <c r="O225" s="54"/>
      <c r="P225" s="54"/>
      <c r="Q225" s="191"/>
      <c r="R225" s="37" t="s">
        <v>836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156</v>
      </c>
      <c r="B226" s="156">
        <v>44140</v>
      </c>
      <c r="C226" s="156"/>
      <c r="D226" s="157" t="s">
        <v>140</v>
      </c>
      <c r="E226" s="158" t="s">
        <v>542</v>
      </c>
      <c r="F226" s="158">
        <v>182.5</v>
      </c>
      <c r="G226" s="158"/>
      <c r="H226" s="158">
        <v>248</v>
      </c>
      <c r="I226" s="160">
        <v>248</v>
      </c>
      <c r="J226" s="130" t="s">
        <v>626</v>
      </c>
      <c r="K226" s="131">
        <f t="shared" si="49"/>
        <v>65.5</v>
      </c>
      <c r="L226" s="132">
        <f t="shared" si="50"/>
        <v>0.35890410958904112</v>
      </c>
      <c r="M226" s="127" t="s">
        <v>544</v>
      </c>
      <c r="N226" s="133">
        <v>44214</v>
      </c>
      <c r="O226" s="54"/>
      <c r="P226" s="54"/>
      <c r="Q226" s="191"/>
      <c r="R226" s="37" t="s">
        <v>836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157</v>
      </c>
      <c r="B227" s="156">
        <v>44140</v>
      </c>
      <c r="C227" s="156"/>
      <c r="D227" s="157" t="s">
        <v>336</v>
      </c>
      <c r="E227" s="158" t="s">
        <v>542</v>
      </c>
      <c r="F227" s="158">
        <v>247.5</v>
      </c>
      <c r="G227" s="158"/>
      <c r="H227" s="158">
        <v>320</v>
      </c>
      <c r="I227" s="160">
        <v>320</v>
      </c>
      <c r="J227" s="130" t="s">
        <v>626</v>
      </c>
      <c r="K227" s="131">
        <f t="shared" si="49"/>
        <v>72.5</v>
      </c>
      <c r="L227" s="132">
        <f t="shared" si="50"/>
        <v>0.29292929292929293</v>
      </c>
      <c r="M227" s="127" t="s">
        <v>544</v>
      </c>
      <c r="N227" s="133">
        <v>44323</v>
      </c>
      <c r="O227" s="54"/>
      <c r="P227" s="54"/>
      <c r="Q227" s="191"/>
      <c r="R227" s="37" t="s">
        <v>837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158</v>
      </c>
      <c r="B228" s="156">
        <v>44140</v>
      </c>
      <c r="C228" s="156"/>
      <c r="D228" s="157" t="s">
        <v>198</v>
      </c>
      <c r="E228" s="158" t="s">
        <v>542</v>
      </c>
      <c r="F228" s="128">
        <v>925</v>
      </c>
      <c r="G228" s="158"/>
      <c r="H228" s="158">
        <v>1095</v>
      </c>
      <c r="I228" s="160">
        <v>1093</v>
      </c>
      <c r="J228" s="130" t="s">
        <v>766</v>
      </c>
      <c r="K228" s="131">
        <f t="shared" si="49"/>
        <v>170</v>
      </c>
      <c r="L228" s="132">
        <f t="shared" si="50"/>
        <v>0.18378378378378379</v>
      </c>
      <c r="M228" s="127" t="s">
        <v>544</v>
      </c>
      <c r="N228" s="133">
        <v>44201</v>
      </c>
      <c r="O228" s="54"/>
      <c r="P228" s="54"/>
      <c r="Q228" s="191"/>
      <c r="R228" s="37" t="s">
        <v>836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159</v>
      </c>
      <c r="B229" s="156">
        <v>44140</v>
      </c>
      <c r="C229" s="156"/>
      <c r="D229" s="157" t="s">
        <v>354</v>
      </c>
      <c r="E229" s="158" t="s">
        <v>542</v>
      </c>
      <c r="F229" s="128">
        <v>332.5</v>
      </c>
      <c r="G229" s="158"/>
      <c r="H229" s="158">
        <v>393</v>
      </c>
      <c r="I229" s="160">
        <v>406</v>
      </c>
      <c r="J229" s="130" t="s">
        <v>767</v>
      </c>
      <c r="K229" s="131">
        <f t="shared" si="49"/>
        <v>60.5</v>
      </c>
      <c r="L229" s="132">
        <f t="shared" si="50"/>
        <v>0.18195488721804512</v>
      </c>
      <c r="M229" s="127" t="s">
        <v>544</v>
      </c>
      <c r="N229" s="133">
        <v>44256</v>
      </c>
      <c r="O229" s="54"/>
      <c r="P229" s="54"/>
      <c r="Q229" s="191"/>
      <c r="R229" s="37" t="s">
        <v>837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160</v>
      </c>
      <c r="B230" s="156">
        <v>44141</v>
      </c>
      <c r="C230" s="156"/>
      <c r="D230" s="157" t="s">
        <v>458</v>
      </c>
      <c r="E230" s="158" t="s">
        <v>542</v>
      </c>
      <c r="F230" s="128">
        <v>231</v>
      </c>
      <c r="G230" s="158"/>
      <c r="H230" s="158">
        <v>281</v>
      </c>
      <c r="I230" s="160">
        <v>281</v>
      </c>
      <c r="J230" s="130" t="s">
        <v>626</v>
      </c>
      <c r="K230" s="131">
        <f t="shared" si="49"/>
        <v>50</v>
      </c>
      <c r="L230" s="132">
        <f t="shared" si="50"/>
        <v>0.21645021645021645</v>
      </c>
      <c r="M230" s="127" t="s">
        <v>544</v>
      </c>
      <c r="N230" s="133">
        <v>44358</v>
      </c>
      <c r="O230" s="54"/>
      <c r="P230" s="54"/>
      <c r="Q230" s="191"/>
      <c r="R230" s="37" t="s">
        <v>836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161</v>
      </c>
      <c r="B231" s="156">
        <v>44187</v>
      </c>
      <c r="C231" s="156"/>
      <c r="D231" s="157" t="s">
        <v>768</v>
      </c>
      <c r="E231" s="158" t="s">
        <v>542</v>
      </c>
      <c r="F231" s="128">
        <v>190</v>
      </c>
      <c r="G231" s="158"/>
      <c r="H231" s="158">
        <v>239</v>
      </c>
      <c r="I231" s="160">
        <v>239</v>
      </c>
      <c r="J231" s="130" t="s">
        <v>769</v>
      </c>
      <c r="K231" s="131">
        <f t="shared" si="49"/>
        <v>49</v>
      </c>
      <c r="L231" s="132">
        <f t="shared" si="50"/>
        <v>0.25789473684210529</v>
      </c>
      <c r="M231" s="127" t="s">
        <v>544</v>
      </c>
      <c r="N231" s="133">
        <v>44844</v>
      </c>
      <c r="O231" s="54"/>
      <c r="P231" s="54"/>
      <c r="Q231" s="191"/>
      <c r="R231" s="37" t="s">
        <v>836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162</v>
      </c>
      <c r="B232" s="156">
        <v>44258</v>
      </c>
      <c r="C232" s="156"/>
      <c r="D232" s="157" t="s">
        <v>764</v>
      </c>
      <c r="E232" s="158" t="s">
        <v>542</v>
      </c>
      <c r="F232" s="128">
        <v>495</v>
      </c>
      <c r="G232" s="158"/>
      <c r="H232" s="158">
        <v>595</v>
      </c>
      <c r="I232" s="160">
        <v>590</v>
      </c>
      <c r="J232" s="130" t="s">
        <v>564</v>
      </c>
      <c r="K232" s="131">
        <f t="shared" si="49"/>
        <v>100</v>
      </c>
      <c r="L232" s="132">
        <f t="shared" si="50"/>
        <v>0.20202020202020202</v>
      </c>
      <c r="M232" s="127" t="s">
        <v>544</v>
      </c>
      <c r="N232" s="133">
        <v>44589</v>
      </c>
      <c r="O232" s="54"/>
      <c r="P232" s="54"/>
      <c r="Q232" s="191"/>
      <c r="R232" s="37" t="s">
        <v>836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163</v>
      </c>
      <c r="B233" s="156">
        <v>44274</v>
      </c>
      <c r="C233" s="156"/>
      <c r="D233" s="157" t="s">
        <v>354</v>
      </c>
      <c r="E233" s="158" t="s">
        <v>542</v>
      </c>
      <c r="F233" s="128">
        <v>355</v>
      </c>
      <c r="G233" s="158"/>
      <c r="H233" s="158">
        <v>422.5</v>
      </c>
      <c r="I233" s="160">
        <v>420</v>
      </c>
      <c r="J233" s="130" t="s">
        <v>770</v>
      </c>
      <c r="K233" s="131">
        <f t="shared" si="49"/>
        <v>67.5</v>
      </c>
      <c r="L233" s="132">
        <f t="shared" si="50"/>
        <v>0.19014084507042253</v>
      </c>
      <c r="M233" s="127" t="s">
        <v>544</v>
      </c>
      <c r="N233" s="133">
        <v>44361</v>
      </c>
      <c r="O233" s="54"/>
      <c r="P233" s="54"/>
      <c r="R233" s="37" t="s">
        <v>836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164</v>
      </c>
      <c r="B234" s="156">
        <v>44295</v>
      </c>
      <c r="C234" s="156"/>
      <c r="D234" s="157" t="s">
        <v>318</v>
      </c>
      <c r="E234" s="158" t="s">
        <v>542</v>
      </c>
      <c r="F234" s="128">
        <v>555</v>
      </c>
      <c r="G234" s="158"/>
      <c r="H234" s="158">
        <v>663</v>
      </c>
      <c r="I234" s="160">
        <v>663</v>
      </c>
      <c r="J234" s="130" t="s">
        <v>771</v>
      </c>
      <c r="K234" s="131">
        <f t="shared" si="49"/>
        <v>108</v>
      </c>
      <c r="L234" s="132">
        <f t="shared" si="50"/>
        <v>0.19459459459459461</v>
      </c>
      <c r="M234" s="127" t="s">
        <v>544</v>
      </c>
      <c r="N234" s="133">
        <v>44321</v>
      </c>
      <c r="O234" s="54"/>
      <c r="P234" s="54"/>
      <c r="Q234" s="191"/>
      <c r="R234" s="37" t="s">
        <v>836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165</v>
      </c>
      <c r="B235" s="156">
        <v>44308</v>
      </c>
      <c r="C235" s="156"/>
      <c r="D235" s="157" t="s">
        <v>735</v>
      </c>
      <c r="E235" s="158" t="s">
        <v>542</v>
      </c>
      <c r="F235" s="128">
        <v>126.5</v>
      </c>
      <c r="G235" s="158"/>
      <c r="H235" s="158">
        <v>155</v>
      </c>
      <c r="I235" s="160">
        <v>155</v>
      </c>
      <c r="J235" s="130" t="s">
        <v>626</v>
      </c>
      <c r="K235" s="131">
        <f t="shared" si="49"/>
        <v>28.5</v>
      </c>
      <c r="L235" s="132">
        <f t="shared" si="50"/>
        <v>0.22529644268774704</v>
      </c>
      <c r="M235" s="127" t="s">
        <v>544</v>
      </c>
      <c r="N235" s="133">
        <v>44362</v>
      </c>
      <c r="O235" s="54"/>
      <c r="P235" s="54"/>
      <c r="R235" s="37" t="s">
        <v>836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4">
        <v>166</v>
      </c>
      <c r="B236" s="165">
        <v>44368</v>
      </c>
      <c r="C236" s="165"/>
      <c r="D236" s="136" t="s">
        <v>772</v>
      </c>
      <c r="E236" s="138" t="s">
        <v>542</v>
      </c>
      <c r="F236" s="166">
        <v>287.5</v>
      </c>
      <c r="G236" s="138"/>
      <c r="H236" s="138">
        <v>245</v>
      </c>
      <c r="I236" s="139">
        <v>344</v>
      </c>
      <c r="J236" s="140" t="s">
        <v>773</v>
      </c>
      <c r="K236" s="141">
        <f t="shared" si="49"/>
        <v>-42.5</v>
      </c>
      <c r="L236" s="142">
        <f t="shared" si="50"/>
        <v>-0.14782608695652175</v>
      </c>
      <c r="M236" s="138" t="s">
        <v>554</v>
      </c>
      <c r="N236" s="135">
        <v>44508</v>
      </c>
      <c r="O236" s="54"/>
      <c r="P236" s="54"/>
      <c r="R236" s="37" t="s">
        <v>836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167</v>
      </c>
      <c r="B237" s="156">
        <v>44368</v>
      </c>
      <c r="C237" s="156"/>
      <c r="D237" s="157" t="s">
        <v>458</v>
      </c>
      <c r="E237" s="158" t="s">
        <v>542</v>
      </c>
      <c r="F237" s="128">
        <v>241</v>
      </c>
      <c r="G237" s="158"/>
      <c r="H237" s="158">
        <v>298</v>
      </c>
      <c r="I237" s="160">
        <v>320</v>
      </c>
      <c r="J237" s="130" t="s">
        <v>626</v>
      </c>
      <c r="K237" s="131">
        <f t="shared" si="49"/>
        <v>57</v>
      </c>
      <c r="L237" s="132">
        <f t="shared" si="50"/>
        <v>0.23651452282157676</v>
      </c>
      <c r="M237" s="127" t="s">
        <v>544</v>
      </c>
      <c r="N237" s="133">
        <v>44802</v>
      </c>
      <c r="O237" s="54"/>
      <c r="P237" s="54"/>
      <c r="R237" s="37" t="s">
        <v>836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168</v>
      </c>
      <c r="B238" s="156">
        <v>44406</v>
      </c>
      <c r="C238" s="156"/>
      <c r="D238" s="157" t="s">
        <v>735</v>
      </c>
      <c r="E238" s="158" t="s">
        <v>542</v>
      </c>
      <c r="F238" s="128">
        <v>162.5</v>
      </c>
      <c r="G238" s="158"/>
      <c r="H238" s="158">
        <v>200</v>
      </c>
      <c r="I238" s="160">
        <v>200</v>
      </c>
      <c r="J238" s="130" t="s">
        <v>626</v>
      </c>
      <c r="K238" s="131">
        <f t="shared" si="49"/>
        <v>37.5</v>
      </c>
      <c r="L238" s="132">
        <f t="shared" si="50"/>
        <v>0.23076923076923078</v>
      </c>
      <c r="M238" s="127" t="s">
        <v>544</v>
      </c>
      <c r="N238" s="133">
        <v>44802</v>
      </c>
      <c r="O238" s="54"/>
      <c r="P238" s="54"/>
      <c r="R238" s="37" t="s">
        <v>836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169</v>
      </c>
      <c r="B239" s="156">
        <v>44462</v>
      </c>
      <c r="C239" s="156"/>
      <c r="D239" s="157" t="s">
        <v>422</v>
      </c>
      <c r="E239" s="158" t="s">
        <v>542</v>
      </c>
      <c r="F239" s="128">
        <v>1235</v>
      </c>
      <c r="G239" s="158"/>
      <c r="H239" s="158">
        <v>1505</v>
      </c>
      <c r="I239" s="160">
        <v>1500</v>
      </c>
      <c r="J239" s="130" t="s">
        <v>626</v>
      </c>
      <c r="K239" s="131">
        <f t="shared" si="49"/>
        <v>270</v>
      </c>
      <c r="L239" s="132">
        <f t="shared" si="50"/>
        <v>0.21862348178137653</v>
      </c>
      <c r="M239" s="127" t="s">
        <v>544</v>
      </c>
      <c r="N239" s="133">
        <v>44564</v>
      </c>
      <c r="O239" s="54"/>
      <c r="P239" s="54"/>
      <c r="R239" s="37" t="s">
        <v>836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170</v>
      </c>
      <c r="B240" s="156">
        <v>44480</v>
      </c>
      <c r="C240" s="156"/>
      <c r="D240" s="157" t="s">
        <v>774</v>
      </c>
      <c r="E240" s="158" t="s">
        <v>542</v>
      </c>
      <c r="F240" s="128">
        <v>58.75</v>
      </c>
      <c r="G240" s="158"/>
      <c r="H240" s="158">
        <v>64.25</v>
      </c>
      <c r="I240" s="160"/>
      <c r="J240" s="130" t="s">
        <v>626</v>
      </c>
      <c r="K240" s="131">
        <f t="shared" si="49"/>
        <v>5.5</v>
      </c>
      <c r="L240" s="132">
        <f t="shared" si="50"/>
        <v>9.3617021276595741E-2</v>
      </c>
      <c r="M240" s="127" t="s">
        <v>544</v>
      </c>
      <c r="N240" s="133">
        <v>45322</v>
      </c>
      <c r="O240" s="54"/>
      <c r="P240" s="54"/>
      <c r="R240" s="37" t="s">
        <v>836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4">
        <v>171</v>
      </c>
      <c r="B241" s="125">
        <v>44481</v>
      </c>
      <c r="C241" s="125"/>
      <c r="D241" s="126" t="s">
        <v>272</v>
      </c>
      <c r="E241" s="127" t="s">
        <v>542</v>
      </c>
      <c r="F241" s="128">
        <v>315</v>
      </c>
      <c r="G241" s="127"/>
      <c r="H241" s="127">
        <v>335</v>
      </c>
      <c r="I241" s="129">
        <v>380</v>
      </c>
      <c r="J241" s="130" t="s">
        <v>812</v>
      </c>
      <c r="K241" s="131">
        <f t="shared" si="49"/>
        <v>20</v>
      </c>
      <c r="L241" s="132">
        <f t="shared" si="50"/>
        <v>6.3492063492063489E-2</v>
      </c>
      <c r="M241" s="127" t="s">
        <v>544</v>
      </c>
      <c r="N241" s="133">
        <v>45297</v>
      </c>
      <c r="O241" s="54"/>
      <c r="P241" s="54"/>
      <c r="R241" s="37" t="s">
        <v>836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4">
        <v>172</v>
      </c>
      <c r="B242" s="125">
        <v>44481</v>
      </c>
      <c r="C242" s="125"/>
      <c r="D242" s="126" t="s">
        <v>775</v>
      </c>
      <c r="E242" s="127" t="s">
        <v>542</v>
      </c>
      <c r="F242" s="128">
        <v>45.5</v>
      </c>
      <c r="G242" s="127"/>
      <c r="H242" s="127">
        <v>56.5</v>
      </c>
      <c r="I242" s="129">
        <v>56</v>
      </c>
      <c r="J242" s="130" t="s">
        <v>626</v>
      </c>
      <c r="K242" s="131">
        <f t="shared" si="49"/>
        <v>11</v>
      </c>
      <c r="L242" s="132">
        <f t="shared" si="50"/>
        <v>0.24175824175824176</v>
      </c>
      <c r="M242" s="127" t="s">
        <v>544</v>
      </c>
      <c r="N242" s="133">
        <v>44881</v>
      </c>
      <c r="O242" s="54"/>
      <c r="P242" s="54"/>
      <c r="R242" s="37" t="s">
        <v>836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4">
        <v>173</v>
      </c>
      <c r="B243" s="125">
        <v>44551</v>
      </c>
      <c r="C243" s="125"/>
      <c r="D243" s="126" t="s">
        <v>128</v>
      </c>
      <c r="E243" s="127" t="s">
        <v>542</v>
      </c>
      <c r="F243" s="128">
        <v>2300</v>
      </c>
      <c r="G243" s="127"/>
      <c r="H243" s="127">
        <f>(2820+2200)/2</f>
        <v>2510</v>
      </c>
      <c r="I243" s="129">
        <v>3000</v>
      </c>
      <c r="J243" s="130" t="s">
        <v>776</v>
      </c>
      <c r="K243" s="131">
        <f t="shared" si="49"/>
        <v>210</v>
      </c>
      <c r="L243" s="132">
        <f t="shared" si="50"/>
        <v>9.1304347826086957E-2</v>
      </c>
      <c r="M243" s="127" t="s">
        <v>544</v>
      </c>
      <c r="N243" s="133">
        <v>44649</v>
      </c>
      <c r="O243" s="54"/>
      <c r="P243" s="54"/>
      <c r="R243" s="37" t="s">
        <v>836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4">
        <v>174</v>
      </c>
      <c r="B244" s="125">
        <v>44606</v>
      </c>
      <c r="C244" s="125"/>
      <c r="D244" s="126" t="s">
        <v>412</v>
      </c>
      <c r="E244" s="127" t="s">
        <v>542</v>
      </c>
      <c r="F244" s="128">
        <v>635</v>
      </c>
      <c r="G244" s="127"/>
      <c r="H244" s="127">
        <v>700</v>
      </c>
      <c r="I244" s="129">
        <v>764</v>
      </c>
      <c r="J244" s="130" t="s">
        <v>801</v>
      </c>
      <c r="K244" s="131">
        <f t="shared" si="49"/>
        <v>65</v>
      </c>
      <c r="L244" s="132">
        <f t="shared" si="50"/>
        <v>0.10236220472440945</v>
      </c>
      <c r="M244" s="127" t="s">
        <v>544</v>
      </c>
      <c r="N244" s="133">
        <v>45159</v>
      </c>
      <c r="O244" s="54"/>
      <c r="P244" s="54"/>
      <c r="R244" s="37" t="s">
        <v>836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4">
        <v>175</v>
      </c>
      <c r="B245" s="125">
        <v>44613</v>
      </c>
      <c r="C245" s="125"/>
      <c r="D245" s="126" t="s">
        <v>422</v>
      </c>
      <c r="E245" s="127" t="s">
        <v>542</v>
      </c>
      <c r="F245" s="128">
        <v>1255</v>
      </c>
      <c r="G245" s="127"/>
      <c r="H245" s="127">
        <v>1515</v>
      </c>
      <c r="I245" s="129">
        <v>1510</v>
      </c>
      <c r="J245" s="130" t="s">
        <v>626</v>
      </c>
      <c r="K245" s="131">
        <f t="shared" si="49"/>
        <v>260</v>
      </c>
      <c r="L245" s="132">
        <f t="shared" si="50"/>
        <v>0.20717131474103587</v>
      </c>
      <c r="M245" s="127" t="s">
        <v>544</v>
      </c>
      <c r="N245" s="133">
        <v>44834</v>
      </c>
      <c r="O245" s="54"/>
      <c r="P245" s="54"/>
      <c r="R245" s="37" t="s">
        <v>836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250">
        <v>176</v>
      </c>
      <c r="B246" s="241">
        <v>44670</v>
      </c>
      <c r="C246" s="241"/>
      <c r="D246" s="242" t="s">
        <v>508</v>
      </c>
      <c r="E246" s="243" t="s">
        <v>542</v>
      </c>
      <c r="F246" s="244">
        <v>445</v>
      </c>
      <c r="G246" s="244"/>
      <c r="H246" s="244">
        <v>460</v>
      </c>
      <c r="I246" s="244">
        <v>553</v>
      </c>
      <c r="J246" s="245" t="s">
        <v>832</v>
      </c>
      <c r="K246" s="246">
        <f t="shared" ref="K246" si="51">H246-F246</f>
        <v>15</v>
      </c>
      <c r="L246" s="247">
        <f t="shared" ref="L246" si="52">K246/F246</f>
        <v>3.3707865168539325E-2</v>
      </c>
      <c r="M246" s="248" t="s">
        <v>561</v>
      </c>
      <c r="N246" s="249">
        <v>45397</v>
      </c>
      <c r="O246" s="54"/>
      <c r="P246" s="54"/>
      <c r="R246" s="37" t="s">
        <v>836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55">
        <v>177</v>
      </c>
      <c r="B247" s="156">
        <v>44746</v>
      </c>
      <c r="C247" s="156"/>
      <c r="D247" s="157" t="s">
        <v>777</v>
      </c>
      <c r="E247" s="158" t="s">
        <v>542</v>
      </c>
      <c r="F247" s="158">
        <v>207.5</v>
      </c>
      <c r="G247" s="158"/>
      <c r="H247" s="158">
        <v>254</v>
      </c>
      <c r="I247" s="160">
        <v>254</v>
      </c>
      <c r="J247" s="130" t="s">
        <v>626</v>
      </c>
      <c r="K247" s="131">
        <f t="shared" ref="K247:K257" si="53">H247-F247</f>
        <v>46.5</v>
      </c>
      <c r="L247" s="132">
        <f t="shared" ref="L247:L257" si="54">K247/F247</f>
        <v>0.22409638554216868</v>
      </c>
      <c r="M247" s="127" t="s">
        <v>544</v>
      </c>
      <c r="N247" s="133">
        <v>44792</v>
      </c>
      <c r="O247" s="54"/>
      <c r="P247" s="54"/>
      <c r="R247" s="37" t="s">
        <v>836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55">
        <v>178</v>
      </c>
      <c r="B248" s="156">
        <v>44775</v>
      </c>
      <c r="C248" s="156"/>
      <c r="D248" s="157" t="s">
        <v>460</v>
      </c>
      <c r="E248" s="158" t="s">
        <v>542</v>
      </c>
      <c r="F248" s="158">
        <v>31.25</v>
      </c>
      <c r="G248" s="158"/>
      <c r="H248" s="158">
        <v>38.75</v>
      </c>
      <c r="I248" s="160">
        <v>38</v>
      </c>
      <c r="J248" s="130" t="s">
        <v>626</v>
      </c>
      <c r="K248" s="131">
        <f t="shared" si="53"/>
        <v>7.5</v>
      </c>
      <c r="L248" s="132">
        <f t="shared" si="54"/>
        <v>0.24</v>
      </c>
      <c r="M248" s="127" t="s">
        <v>544</v>
      </c>
      <c r="N248" s="133">
        <v>44844</v>
      </c>
      <c r="O248" s="54"/>
      <c r="P248" s="54"/>
      <c r="R248" s="37" t="s">
        <v>836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55">
        <v>179</v>
      </c>
      <c r="B249" s="156">
        <v>44841</v>
      </c>
      <c r="C249" s="156"/>
      <c r="D249" s="157" t="s">
        <v>778</v>
      </c>
      <c r="E249" s="158" t="s">
        <v>542</v>
      </c>
      <c r="F249" s="128">
        <v>665</v>
      </c>
      <c r="G249" s="158"/>
      <c r="H249" s="158">
        <v>807.5</v>
      </c>
      <c r="I249" s="160">
        <v>840</v>
      </c>
      <c r="J249" s="130" t="s">
        <v>776</v>
      </c>
      <c r="K249" s="131">
        <f t="shared" si="53"/>
        <v>142.5</v>
      </c>
      <c r="L249" s="132">
        <f t="shared" si="54"/>
        <v>0.21428571428571427</v>
      </c>
      <c r="M249" s="127" t="s">
        <v>544</v>
      </c>
      <c r="N249" s="133">
        <v>45097</v>
      </c>
      <c r="O249" s="54"/>
      <c r="P249" s="54"/>
      <c r="R249" s="37" t="s">
        <v>836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55">
        <v>180</v>
      </c>
      <c r="B250" s="156">
        <v>44844</v>
      </c>
      <c r="C250" s="156"/>
      <c r="D250" s="157" t="s">
        <v>414</v>
      </c>
      <c r="E250" s="158" t="s">
        <v>542</v>
      </c>
      <c r="F250" s="128">
        <v>227.5</v>
      </c>
      <c r="G250" s="158"/>
      <c r="H250" s="158">
        <v>270</v>
      </c>
      <c r="I250" s="160">
        <v>291</v>
      </c>
      <c r="J250" s="130" t="s">
        <v>803</v>
      </c>
      <c r="K250" s="131">
        <f t="shared" si="53"/>
        <v>42.5</v>
      </c>
      <c r="L250" s="132">
        <f t="shared" si="54"/>
        <v>0.18681318681318682</v>
      </c>
      <c r="M250" s="127" t="s">
        <v>544</v>
      </c>
      <c r="N250" s="133">
        <v>45160</v>
      </c>
      <c r="O250" s="54"/>
      <c r="P250" s="54"/>
      <c r="R250" s="37" t="s">
        <v>836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55">
        <v>181</v>
      </c>
      <c r="B251" s="156">
        <v>44845</v>
      </c>
      <c r="C251" s="156"/>
      <c r="D251" s="157" t="s">
        <v>412</v>
      </c>
      <c r="E251" s="158" t="s">
        <v>542</v>
      </c>
      <c r="F251" s="128">
        <v>555</v>
      </c>
      <c r="G251" s="158"/>
      <c r="H251" s="158">
        <v>700</v>
      </c>
      <c r="I251" s="160">
        <v>765</v>
      </c>
      <c r="J251" s="130" t="s">
        <v>802</v>
      </c>
      <c r="K251" s="131">
        <f t="shared" si="53"/>
        <v>145</v>
      </c>
      <c r="L251" s="132">
        <f t="shared" si="54"/>
        <v>0.26126126126126126</v>
      </c>
      <c r="M251" s="127" t="s">
        <v>544</v>
      </c>
      <c r="N251" s="133">
        <v>45159</v>
      </c>
      <c r="O251" s="54"/>
      <c r="P251" s="54"/>
      <c r="R251" s="37" t="s">
        <v>836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5">
        <v>182</v>
      </c>
      <c r="B252" s="156">
        <v>44981</v>
      </c>
      <c r="C252" s="156"/>
      <c r="D252" s="157" t="s">
        <v>427</v>
      </c>
      <c r="E252" s="158" t="s">
        <v>542</v>
      </c>
      <c r="F252" s="128">
        <v>1675</v>
      </c>
      <c r="G252" s="158"/>
      <c r="H252" s="158">
        <v>2080</v>
      </c>
      <c r="I252" s="160">
        <v>2080</v>
      </c>
      <c r="J252" s="130" t="s">
        <v>626</v>
      </c>
      <c r="K252" s="131">
        <f t="shared" si="53"/>
        <v>405</v>
      </c>
      <c r="L252" s="132">
        <f t="shared" si="54"/>
        <v>0.2417910447761194</v>
      </c>
      <c r="M252" s="127" t="s">
        <v>544</v>
      </c>
      <c r="N252" s="133">
        <v>45119</v>
      </c>
      <c r="O252" s="54"/>
      <c r="P252" s="54"/>
      <c r="R252" s="37" t="s">
        <v>836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5">
        <v>183</v>
      </c>
      <c r="B253" s="156">
        <v>44986</v>
      </c>
      <c r="C253" s="156"/>
      <c r="D253" s="157" t="s">
        <v>460</v>
      </c>
      <c r="E253" s="158" t="s">
        <v>542</v>
      </c>
      <c r="F253" s="128">
        <v>57.5</v>
      </c>
      <c r="G253" s="158"/>
      <c r="H253" s="158">
        <v>120</v>
      </c>
      <c r="I253" s="160">
        <v>120</v>
      </c>
      <c r="J253" s="130" t="s">
        <v>626</v>
      </c>
      <c r="K253" s="131">
        <f t="shared" si="53"/>
        <v>62.5</v>
      </c>
      <c r="L253" s="132">
        <f t="shared" si="54"/>
        <v>1.0869565217391304</v>
      </c>
      <c r="M253" s="127" t="s">
        <v>544</v>
      </c>
      <c r="N253" s="133">
        <v>45049</v>
      </c>
      <c r="O253" s="54"/>
      <c r="P253" s="54"/>
      <c r="R253" s="37" t="s">
        <v>836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55">
        <v>184</v>
      </c>
      <c r="B254" s="156">
        <v>45008</v>
      </c>
      <c r="C254" s="156"/>
      <c r="D254" s="157" t="s">
        <v>474</v>
      </c>
      <c r="E254" s="158" t="s">
        <v>542</v>
      </c>
      <c r="F254" s="128">
        <v>2765</v>
      </c>
      <c r="G254" s="158"/>
      <c r="H254" s="158">
        <v>3547.5</v>
      </c>
      <c r="I254" s="160">
        <v>3523</v>
      </c>
      <c r="J254" s="130" t="s">
        <v>626</v>
      </c>
      <c r="K254" s="131">
        <f t="shared" si="53"/>
        <v>782.5</v>
      </c>
      <c r="L254" s="132">
        <f t="shared" si="54"/>
        <v>0.28300180831826399</v>
      </c>
      <c r="M254" s="127" t="s">
        <v>544</v>
      </c>
      <c r="N254" s="133">
        <v>45177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5">
        <v>185</v>
      </c>
      <c r="B255" s="156">
        <v>45027</v>
      </c>
      <c r="C255" s="156"/>
      <c r="D255" s="157" t="s">
        <v>779</v>
      </c>
      <c r="E255" s="158" t="s">
        <v>542</v>
      </c>
      <c r="F255" s="158">
        <v>460</v>
      </c>
      <c r="G255" s="158"/>
      <c r="H255" s="158">
        <v>825</v>
      </c>
      <c r="I255" s="160">
        <v>810</v>
      </c>
      <c r="J255" s="130" t="s">
        <v>626</v>
      </c>
      <c r="K255" s="131">
        <f t="shared" si="53"/>
        <v>365</v>
      </c>
      <c r="L255" s="132">
        <f t="shared" si="54"/>
        <v>0.79347826086956519</v>
      </c>
      <c r="M255" s="127" t="s">
        <v>544</v>
      </c>
      <c r="N255" s="133">
        <v>45155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5">
        <v>186</v>
      </c>
      <c r="B256" s="156">
        <v>45050</v>
      </c>
      <c r="C256" s="156"/>
      <c r="D256" s="157" t="s">
        <v>41</v>
      </c>
      <c r="E256" s="158" t="s">
        <v>542</v>
      </c>
      <c r="F256" s="158">
        <v>3630</v>
      </c>
      <c r="G256" s="158"/>
      <c r="H256" s="158">
        <v>5150</v>
      </c>
      <c r="I256" s="160">
        <v>5040</v>
      </c>
      <c r="J256" s="130" t="s">
        <v>626</v>
      </c>
      <c r="K256" s="131">
        <f t="shared" si="53"/>
        <v>1520</v>
      </c>
      <c r="L256" s="132">
        <f t="shared" si="54"/>
        <v>0.41873278236914602</v>
      </c>
      <c r="M256" s="127" t="s">
        <v>544</v>
      </c>
      <c r="N256" s="133">
        <v>45344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55">
        <v>187</v>
      </c>
      <c r="B257" s="156">
        <v>45075</v>
      </c>
      <c r="C257" s="156"/>
      <c r="D257" s="157" t="s">
        <v>780</v>
      </c>
      <c r="E257" s="158" t="s">
        <v>542</v>
      </c>
      <c r="F257" s="128">
        <v>585</v>
      </c>
      <c r="G257" s="158"/>
      <c r="H257" s="158">
        <v>732</v>
      </c>
      <c r="I257" s="160">
        <v>732</v>
      </c>
      <c r="J257" s="130" t="s">
        <v>626</v>
      </c>
      <c r="K257" s="131">
        <f t="shared" si="53"/>
        <v>147</v>
      </c>
      <c r="L257" s="132">
        <f t="shared" si="54"/>
        <v>0.25128205128205128</v>
      </c>
      <c r="M257" s="127" t="s">
        <v>544</v>
      </c>
      <c r="N257" s="133">
        <v>45152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F257" s="37"/>
      <c r="AG257" s="54"/>
      <c r="AI257" s="37"/>
      <c r="AK257" s="37"/>
      <c r="AL257" s="54"/>
    </row>
    <row r="258" spans="1:38" ht="12.75" customHeight="1">
      <c r="A258" s="155">
        <v>188</v>
      </c>
      <c r="B258" s="156">
        <v>45078</v>
      </c>
      <c r="C258" s="156"/>
      <c r="D258" s="157" t="s">
        <v>498</v>
      </c>
      <c r="E258" s="158" t="s">
        <v>542</v>
      </c>
      <c r="F258" s="128">
        <v>3310</v>
      </c>
      <c r="G258" s="158"/>
      <c r="H258" s="158">
        <v>4300</v>
      </c>
      <c r="I258" s="160">
        <v>4300</v>
      </c>
      <c r="J258" s="130" t="s">
        <v>626</v>
      </c>
      <c r="K258" s="131">
        <f t="shared" ref="K258" si="55">H258-F258</f>
        <v>990</v>
      </c>
      <c r="L258" s="132">
        <f t="shared" ref="L258" si="56">K258/F258</f>
        <v>0.29909365558912387</v>
      </c>
      <c r="M258" s="127" t="s">
        <v>544</v>
      </c>
      <c r="N258" s="133">
        <v>45436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F258" s="37"/>
      <c r="AG258" s="54"/>
      <c r="AI258" s="37"/>
      <c r="AK258" s="37"/>
      <c r="AL258" s="54"/>
    </row>
    <row r="259" spans="1:38" ht="12.75" customHeight="1">
      <c r="A259" s="155">
        <v>189</v>
      </c>
      <c r="B259" s="156">
        <v>45103</v>
      </c>
      <c r="C259" s="156"/>
      <c r="D259" s="157" t="s">
        <v>798</v>
      </c>
      <c r="E259" s="158" t="s">
        <v>542</v>
      </c>
      <c r="F259" s="128">
        <v>282.5</v>
      </c>
      <c r="G259" s="158"/>
      <c r="H259" s="158">
        <v>383</v>
      </c>
      <c r="I259" s="160">
        <v>383</v>
      </c>
      <c r="J259" s="130" t="s">
        <v>626</v>
      </c>
      <c r="K259" s="131">
        <f t="shared" ref="K259:K269" si="57">H259-F259</f>
        <v>100.5</v>
      </c>
      <c r="L259" s="132">
        <f t="shared" ref="L259:L269" si="58">K259/F259</f>
        <v>0.35575221238938054</v>
      </c>
      <c r="M259" s="127" t="s">
        <v>544</v>
      </c>
      <c r="N259" s="133">
        <v>45265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F259" s="37"/>
      <c r="AG259" s="54"/>
      <c r="AI259" s="37"/>
      <c r="AK259" s="37"/>
      <c r="AL259" s="54"/>
    </row>
    <row r="260" spans="1:38" ht="12.75" customHeight="1">
      <c r="A260" s="155">
        <v>190</v>
      </c>
      <c r="B260" s="156">
        <v>45120</v>
      </c>
      <c r="C260" s="156"/>
      <c r="D260" s="157" t="s">
        <v>497</v>
      </c>
      <c r="E260" s="158" t="s">
        <v>542</v>
      </c>
      <c r="F260" s="128">
        <v>2312.5</v>
      </c>
      <c r="G260" s="158"/>
      <c r="H260" s="158">
        <v>2935</v>
      </c>
      <c r="I260" s="160">
        <v>2935</v>
      </c>
      <c r="J260" s="130" t="s">
        <v>626</v>
      </c>
      <c r="K260" s="131">
        <f t="shared" si="57"/>
        <v>622.5</v>
      </c>
      <c r="L260" s="132">
        <f t="shared" si="58"/>
        <v>0.26918918918918922</v>
      </c>
      <c r="M260" s="127" t="s">
        <v>544</v>
      </c>
      <c r="N260" s="133">
        <v>45177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F260" s="37"/>
      <c r="AG260" s="54"/>
      <c r="AI260" s="37"/>
      <c r="AK260" s="37"/>
      <c r="AL260" s="54"/>
    </row>
    <row r="261" spans="1:38" ht="12.75" customHeight="1">
      <c r="A261" s="155">
        <v>191</v>
      </c>
      <c r="B261" s="156">
        <v>45125</v>
      </c>
      <c r="C261" s="156"/>
      <c r="D261" s="157" t="s">
        <v>198</v>
      </c>
      <c r="E261" s="158" t="s">
        <v>542</v>
      </c>
      <c r="F261" s="128">
        <v>3980</v>
      </c>
      <c r="G261" s="158"/>
      <c r="H261" s="158">
        <v>4895</v>
      </c>
      <c r="I261" s="160">
        <v>4895</v>
      </c>
      <c r="J261" s="130" t="s">
        <v>626</v>
      </c>
      <c r="K261" s="131">
        <f t="shared" si="57"/>
        <v>915</v>
      </c>
      <c r="L261" s="132">
        <f t="shared" si="58"/>
        <v>0.22989949748743718</v>
      </c>
      <c r="M261" s="127" t="s">
        <v>544</v>
      </c>
      <c r="N261" s="133">
        <v>45155</v>
      </c>
      <c r="O261" s="54"/>
      <c r="P261" s="54"/>
      <c r="R261" s="37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155">
        <v>192</v>
      </c>
      <c r="B262" s="156">
        <v>45145</v>
      </c>
      <c r="C262" s="156"/>
      <c r="D262" s="157" t="s">
        <v>800</v>
      </c>
      <c r="E262" s="158" t="s">
        <v>542</v>
      </c>
      <c r="F262" s="128">
        <v>565</v>
      </c>
      <c r="G262" s="158"/>
      <c r="H262" s="158">
        <v>725</v>
      </c>
      <c r="I262" s="160">
        <v>725</v>
      </c>
      <c r="J262" s="130" t="s">
        <v>626</v>
      </c>
      <c r="K262" s="131">
        <f t="shared" si="57"/>
        <v>160</v>
      </c>
      <c r="L262" s="132">
        <f t="shared" si="58"/>
        <v>0.2831858407079646</v>
      </c>
      <c r="M262" s="127" t="s">
        <v>544</v>
      </c>
      <c r="N262" s="133">
        <v>45169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24">
        <v>193</v>
      </c>
      <c r="B263" s="225">
        <v>45167</v>
      </c>
      <c r="C263" s="225"/>
      <c r="D263" s="226" t="s">
        <v>804</v>
      </c>
      <c r="E263" s="227" t="s">
        <v>542</v>
      </c>
      <c r="F263" s="128">
        <v>700</v>
      </c>
      <c r="G263" s="227"/>
      <c r="H263" s="227">
        <v>950</v>
      </c>
      <c r="I263" s="228">
        <v>950</v>
      </c>
      <c r="J263" s="229" t="s">
        <v>626</v>
      </c>
      <c r="K263" s="131">
        <f t="shared" si="57"/>
        <v>250</v>
      </c>
      <c r="L263" s="132">
        <f t="shared" si="58"/>
        <v>0.35714285714285715</v>
      </c>
      <c r="M263" s="127" t="s">
        <v>544</v>
      </c>
      <c r="N263" s="133">
        <v>45261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24">
        <v>194</v>
      </c>
      <c r="B264" s="225">
        <v>45184</v>
      </c>
      <c r="C264" s="225"/>
      <c r="D264" s="226" t="s">
        <v>500</v>
      </c>
      <c r="E264" s="227" t="s">
        <v>542</v>
      </c>
      <c r="F264" s="128">
        <v>372.5</v>
      </c>
      <c r="G264" s="227"/>
      <c r="H264" s="227">
        <v>480</v>
      </c>
      <c r="I264" s="228">
        <v>480</v>
      </c>
      <c r="J264" s="229" t="s">
        <v>626</v>
      </c>
      <c r="K264" s="131">
        <f t="shared" si="57"/>
        <v>107.5</v>
      </c>
      <c r="L264" s="132">
        <f t="shared" si="58"/>
        <v>0.28859060402684567</v>
      </c>
      <c r="M264" s="127" t="s">
        <v>544</v>
      </c>
      <c r="N264" s="133">
        <v>45523</v>
      </c>
      <c r="O264" s="54"/>
      <c r="P264" s="54"/>
      <c r="R264" s="37" t="s">
        <v>838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4">
        <v>195</v>
      </c>
      <c r="B265" s="225">
        <v>45203</v>
      </c>
      <c r="C265" s="225"/>
      <c r="D265" s="226" t="s">
        <v>171</v>
      </c>
      <c r="E265" s="227" t="s">
        <v>542</v>
      </c>
      <c r="F265" s="128">
        <v>992.5</v>
      </c>
      <c r="G265" s="227"/>
      <c r="H265" s="227">
        <v>1198</v>
      </c>
      <c r="I265" s="228">
        <v>1198</v>
      </c>
      <c r="J265" s="229" t="s">
        <v>626</v>
      </c>
      <c r="K265" s="131">
        <f t="shared" si="57"/>
        <v>205.5</v>
      </c>
      <c r="L265" s="132">
        <f t="shared" si="58"/>
        <v>0.2070528967254408</v>
      </c>
      <c r="M265" s="127" t="s">
        <v>544</v>
      </c>
      <c r="N265" s="133">
        <v>45392</v>
      </c>
      <c r="O265" s="54"/>
      <c r="P265" s="54"/>
      <c r="R265" s="37" t="s">
        <v>838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24">
        <v>196</v>
      </c>
      <c r="B266" s="225">
        <v>45216</v>
      </c>
      <c r="C266" s="225"/>
      <c r="D266" s="226" t="s">
        <v>104</v>
      </c>
      <c r="E266" s="227" t="s">
        <v>542</v>
      </c>
      <c r="F266" s="128">
        <v>5425</v>
      </c>
      <c r="G266" s="227"/>
      <c r="H266" s="227">
        <v>6880</v>
      </c>
      <c r="I266" s="228">
        <v>6870</v>
      </c>
      <c r="J266" s="229" t="s">
        <v>626</v>
      </c>
      <c r="K266" s="131">
        <f t="shared" si="57"/>
        <v>1455</v>
      </c>
      <c r="L266" s="132">
        <f t="shared" si="58"/>
        <v>0.26820276497695855</v>
      </c>
      <c r="M266" s="127" t="s">
        <v>544</v>
      </c>
      <c r="N266" s="133">
        <v>45342</v>
      </c>
      <c r="O266" s="54"/>
      <c r="P266" s="54"/>
      <c r="R266" s="37" t="s">
        <v>838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197</v>
      </c>
      <c r="B267" s="225">
        <v>45216</v>
      </c>
      <c r="C267" s="225"/>
      <c r="D267" s="226" t="s">
        <v>805</v>
      </c>
      <c r="E267" s="227" t="s">
        <v>542</v>
      </c>
      <c r="F267" s="128">
        <v>1090</v>
      </c>
      <c r="G267" s="227"/>
      <c r="H267" s="227">
        <v>1415</v>
      </c>
      <c r="I267" s="228">
        <v>1415</v>
      </c>
      <c r="J267" s="229" t="s">
        <v>626</v>
      </c>
      <c r="K267" s="131">
        <f t="shared" si="57"/>
        <v>325</v>
      </c>
      <c r="L267" s="132">
        <f t="shared" si="58"/>
        <v>0.29816513761467889</v>
      </c>
      <c r="M267" s="127" t="s">
        <v>544</v>
      </c>
      <c r="N267" s="133">
        <v>45282</v>
      </c>
      <c r="O267" s="54"/>
      <c r="P267" s="54"/>
      <c r="R267" s="37" t="s">
        <v>838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198</v>
      </c>
      <c r="B268" s="225">
        <v>45236</v>
      </c>
      <c r="C268" s="225"/>
      <c r="D268" s="226" t="s">
        <v>808</v>
      </c>
      <c r="E268" s="227" t="s">
        <v>542</v>
      </c>
      <c r="F268" s="128">
        <v>1270</v>
      </c>
      <c r="G268" s="227"/>
      <c r="H268" s="227">
        <v>1613</v>
      </c>
      <c r="I268" s="228">
        <v>1613</v>
      </c>
      <c r="J268" s="229" t="s">
        <v>626</v>
      </c>
      <c r="K268" s="131">
        <f t="shared" si="57"/>
        <v>343</v>
      </c>
      <c r="L268" s="132">
        <f t="shared" si="58"/>
        <v>0.27007874015748029</v>
      </c>
      <c r="M268" s="127" t="s">
        <v>544</v>
      </c>
      <c r="N268" s="133">
        <v>45246</v>
      </c>
      <c r="O268" s="54"/>
      <c r="P268" s="54"/>
      <c r="R268" s="37" t="s">
        <v>838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4">
        <v>199</v>
      </c>
      <c r="B269" s="225">
        <v>45251</v>
      </c>
      <c r="C269" s="225"/>
      <c r="D269" s="226" t="s">
        <v>809</v>
      </c>
      <c r="E269" s="227" t="s">
        <v>542</v>
      </c>
      <c r="F269" s="128">
        <v>807.5</v>
      </c>
      <c r="G269" s="227"/>
      <c r="H269" s="227">
        <v>1490</v>
      </c>
      <c r="I269" s="228">
        <v>1490</v>
      </c>
      <c r="J269" s="229" t="s">
        <v>626</v>
      </c>
      <c r="K269" s="131">
        <f t="shared" si="57"/>
        <v>682.5</v>
      </c>
      <c r="L269" s="132">
        <f t="shared" si="58"/>
        <v>0.84520123839009287</v>
      </c>
      <c r="M269" s="127" t="s">
        <v>544</v>
      </c>
      <c r="N269" s="133">
        <v>45479</v>
      </c>
      <c r="O269" s="54"/>
      <c r="P269" s="54"/>
      <c r="R269" s="37" t="s">
        <v>838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173">
        <v>200</v>
      </c>
      <c r="B270" s="174">
        <v>45254</v>
      </c>
      <c r="C270" s="53"/>
      <c r="D270" s="53" t="s">
        <v>808</v>
      </c>
      <c r="E270" s="175" t="s">
        <v>542</v>
      </c>
      <c r="F270" s="51" t="s">
        <v>810</v>
      </c>
      <c r="G270" s="51"/>
      <c r="H270" s="51"/>
      <c r="I270" s="51">
        <v>1806</v>
      </c>
      <c r="J270" s="51" t="s">
        <v>543</v>
      </c>
      <c r="K270" s="51"/>
      <c r="L270" s="51"/>
      <c r="M270" s="51"/>
      <c r="N270" s="51"/>
      <c r="O270" s="54"/>
      <c r="P270" s="54"/>
      <c r="R270" s="37" t="s">
        <v>838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24">
        <v>201</v>
      </c>
      <c r="B271" s="225">
        <v>45265</v>
      </c>
      <c r="C271" s="225"/>
      <c r="D271" s="226" t="s">
        <v>501</v>
      </c>
      <c r="E271" s="227" t="s">
        <v>542</v>
      </c>
      <c r="F271" s="128">
        <v>435</v>
      </c>
      <c r="G271" s="227"/>
      <c r="H271" s="227">
        <v>558</v>
      </c>
      <c r="I271" s="228">
        <v>558</v>
      </c>
      <c r="J271" s="229" t="s">
        <v>626</v>
      </c>
      <c r="K271" s="131">
        <f>H271-F271</f>
        <v>123</v>
      </c>
      <c r="L271" s="132">
        <f>K271/F271</f>
        <v>0.28275862068965518</v>
      </c>
      <c r="M271" s="127" t="s">
        <v>544</v>
      </c>
      <c r="N271" s="133">
        <v>45378</v>
      </c>
      <c r="O271" s="54"/>
      <c r="P271" s="54"/>
      <c r="R271" s="37" t="s">
        <v>838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24">
        <v>202</v>
      </c>
      <c r="B272" s="225">
        <v>45272</v>
      </c>
      <c r="C272" s="225"/>
      <c r="D272" s="226" t="s">
        <v>811</v>
      </c>
      <c r="E272" s="227" t="s">
        <v>542</v>
      </c>
      <c r="F272" s="128">
        <v>4225</v>
      </c>
      <c r="G272" s="227"/>
      <c r="H272" s="227">
        <v>5512</v>
      </c>
      <c r="I272" s="228">
        <v>5512</v>
      </c>
      <c r="J272" s="229" t="s">
        <v>626</v>
      </c>
      <c r="K272" s="131">
        <f>H272-F272</f>
        <v>1287</v>
      </c>
      <c r="L272" s="132">
        <f>K272/F272</f>
        <v>0.30461538461538462</v>
      </c>
      <c r="M272" s="127" t="s">
        <v>544</v>
      </c>
      <c r="N272" s="133">
        <v>45329</v>
      </c>
      <c r="O272" s="54"/>
      <c r="P272" s="54"/>
      <c r="R272" s="37" t="s">
        <v>838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4">
        <v>203</v>
      </c>
      <c r="B273" s="225">
        <v>45292</v>
      </c>
      <c r="C273" s="225"/>
      <c r="D273" s="226" t="s">
        <v>308</v>
      </c>
      <c r="E273" s="227" t="s">
        <v>542</v>
      </c>
      <c r="F273" s="128">
        <v>3670</v>
      </c>
      <c r="G273" s="227"/>
      <c r="H273" s="227">
        <v>4909</v>
      </c>
      <c r="I273" s="228">
        <v>4909</v>
      </c>
      <c r="J273" s="229" t="s">
        <v>626</v>
      </c>
      <c r="K273" s="131">
        <f>H273-F273</f>
        <v>1239</v>
      </c>
      <c r="L273" s="132">
        <f>K273/F273</f>
        <v>0.33760217983651225</v>
      </c>
      <c r="M273" s="127" t="s">
        <v>544</v>
      </c>
      <c r="N273" s="133">
        <v>45516</v>
      </c>
      <c r="O273" s="54"/>
      <c r="P273" s="54"/>
      <c r="R273" s="37" t="s">
        <v>838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24">
        <v>204</v>
      </c>
      <c r="B274" s="225">
        <v>45294</v>
      </c>
      <c r="C274" s="225"/>
      <c r="D274" s="226" t="s">
        <v>499</v>
      </c>
      <c r="E274" s="227" t="s">
        <v>542</v>
      </c>
      <c r="F274" s="128">
        <v>830</v>
      </c>
      <c r="G274" s="227"/>
      <c r="H274" s="227">
        <v>1205</v>
      </c>
      <c r="I274" s="228">
        <v>1080</v>
      </c>
      <c r="J274" s="229" t="s">
        <v>626</v>
      </c>
      <c r="K274" s="131">
        <f>H274-F274</f>
        <v>375</v>
      </c>
      <c r="L274" s="132">
        <f>K274/F274</f>
        <v>0.45180722891566266</v>
      </c>
      <c r="M274" s="127" t="s">
        <v>544</v>
      </c>
      <c r="N274" s="133">
        <v>45526</v>
      </c>
      <c r="O274" s="54"/>
      <c r="P274" s="54"/>
      <c r="R274" s="37" t="s">
        <v>838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3">
        <v>205</v>
      </c>
      <c r="B275" s="174">
        <v>45315</v>
      </c>
      <c r="C275" s="53"/>
      <c r="D275" s="53" t="s">
        <v>309</v>
      </c>
      <c r="E275" s="175" t="s">
        <v>542</v>
      </c>
      <c r="F275" s="51" t="s">
        <v>813</v>
      </c>
      <c r="G275" s="51"/>
      <c r="H275" s="51"/>
      <c r="I275" s="51">
        <v>2077</v>
      </c>
      <c r="J275" s="51" t="s">
        <v>543</v>
      </c>
      <c r="K275" s="51"/>
      <c r="L275" s="51"/>
      <c r="M275" s="51"/>
      <c r="N275" s="51"/>
      <c r="O275" s="54"/>
      <c r="P275" s="54"/>
      <c r="R275" s="37" t="s">
        <v>838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173">
        <v>206</v>
      </c>
      <c r="B276" s="174">
        <v>45320</v>
      </c>
      <c r="C276" s="53"/>
      <c r="D276" s="53" t="s">
        <v>814</v>
      </c>
      <c r="E276" s="175" t="s">
        <v>542</v>
      </c>
      <c r="F276" s="51" t="s">
        <v>815</v>
      </c>
      <c r="G276" s="51"/>
      <c r="H276" s="51"/>
      <c r="I276" s="51">
        <v>2906</v>
      </c>
      <c r="J276" s="51" t="s">
        <v>543</v>
      </c>
      <c r="K276" s="51"/>
      <c r="L276" s="51"/>
      <c r="M276" s="51"/>
      <c r="N276" s="51"/>
      <c r="O276" s="54"/>
      <c r="P276" s="54"/>
      <c r="R276" s="37" t="s">
        <v>838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24">
        <v>207</v>
      </c>
      <c r="B277" s="225">
        <v>45331</v>
      </c>
      <c r="C277" s="225"/>
      <c r="D277" s="226" t="s">
        <v>497</v>
      </c>
      <c r="E277" s="227" t="s">
        <v>542</v>
      </c>
      <c r="F277" s="128">
        <v>3270</v>
      </c>
      <c r="G277" s="227"/>
      <c r="H277" s="227">
        <v>4096</v>
      </c>
      <c r="I277" s="228">
        <v>4096</v>
      </c>
      <c r="J277" s="229" t="s">
        <v>626</v>
      </c>
      <c r="K277" s="131">
        <f>H277-F277</f>
        <v>826</v>
      </c>
      <c r="L277" s="132">
        <f>K277/F277</f>
        <v>0.25259938837920487</v>
      </c>
      <c r="M277" s="127" t="s">
        <v>544</v>
      </c>
      <c r="N277" s="133">
        <v>45377</v>
      </c>
      <c r="O277" s="54"/>
      <c r="P277" s="54"/>
      <c r="R277" s="37" t="s">
        <v>839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173">
        <v>208</v>
      </c>
      <c r="B278" s="174">
        <v>45345</v>
      </c>
      <c r="C278" s="53"/>
      <c r="D278" s="53" t="s">
        <v>59</v>
      </c>
      <c r="E278" s="175" t="s">
        <v>542</v>
      </c>
      <c r="F278" s="51" t="s">
        <v>830</v>
      </c>
      <c r="G278" s="51"/>
      <c r="H278" s="51"/>
      <c r="I278" s="51">
        <v>2627</v>
      </c>
      <c r="J278" s="51" t="s">
        <v>543</v>
      </c>
      <c r="K278" s="51"/>
      <c r="L278" s="51"/>
      <c r="M278" s="51"/>
      <c r="N278" s="53"/>
      <c r="O278" s="54"/>
      <c r="P278" s="54"/>
      <c r="R278" s="37" t="s">
        <v>839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24">
        <v>209</v>
      </c>
      <c r="B279" s="225">
        <v>45356</v>
      </c>
      <c r="C279" s="225"/>
      <c r="D279" s="226" t="s">
        <v>804</v>
      </c>
      <c r="E279" s="227" t="s">
        <v>542</v>
      </c>
      <c r="F279" s="128">
        <v>925</v>
      </c>
      <c r="G279" s="227"/>
      <c r="H279" s="227">
        <v>1170</v>
      </c>
      <c r="I279" s="228">
        <v>1170</v>
      </c>
      <c r="J279" s="229" t="s">
        <v>626</v>
      </c>
      <c r="K279" s="131">
        <f t="shared" ref="K279:K285" si="59">H279-F279</f>
        <v>245</v>
      </c>
      <c r="L279" s="132">
        <f t="shared" ref="L279:L285" si="60">K279/F279</f>
        <v>0.26486486486486488</v>
      </c>
      <c r="M279" s="127" t="s">
        <v>544</v>
      </c>
      <c r="N279" s="133">
        <v>45435</v>
      </c>
      <c r="O279" s="54"/>
      <c r="P279" s="54"/>
      <c r="R279" s="37" t="s">
        <v>838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24">
        <v>210</v>
      </c>
      <c r="B280" s="225">
        <v>45372</v>
      </c>
      <c r="C280" s="225"/>
      <c r="D280" s="226" t="s">
        <v>474</v>
      </c>
      <c r="E280" s="227" t="s">
        <v>542</v>
      </c>
      <c r="F280" s="128">
        <v>2910</v>
      </c>
      <c r="G280" s="227"/>
      <c r="H280" s="227">
        <v>3696</v>
      </c>
      <c r="I280" s="228">
        <v>3696</v>
      </c>
      <c r="J280" s="229" t="s">
        <v>626</v>
      </c>
      <c r="K280" s="131">
        <f t="shared" si="59"/>
        <v>786</v>
      </c>
      <c r="L280" s="132">
        <f t="shared" si="60"/>
        <v>0.27010309278350514</v>
      </c>
      <c r="M280" s="127" t="s">
        <v>544</v>
      </c>
      <c r="N280" s="133">
        <v>45412</v>
      </c>
      <c r="O280" s="54"/>
      <c r="P280" s="54"/>
      <c r="R280" s="37" t="s">
        <v>839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24">
        <v>211</v>
      </c>
      <c r="B281" s="225">
        <v>45387</v>
      </c>
      <c r="C281" s="225"/>
      <c r="D281" s="226" t="s">
        <v>503</v>
      </c>
      <c r="E281" s="227" t="s">
        <v>542</v>
      </c>
      <c r="F281" s="128">
        <v>735</v>
      </c>
      <c r="G281" s="227"/>
      <c r="H281" s="227">
        <v>938</v>
      </c>
      <c r="I281" s="228">
        <v>938</v>
      </c>
      <c r="J281" s="229" t="s">
        <v>626</v>
      </c>
      <c r="K281" s="131">
        <f t="shared" si="59"/>
        <v>203</v>
      </c>
      <c r="L281" s="132">
        <f t="shared" si="60"/>
        <v>0.27619047619047621</v>
      </c>
      <c r="M281" s="127" t="s">
        <v>544</v>
      </c>
      <c r="N281" s="133">
        <v>45449</v>
      </c>
      <c r="O281" s="54"/>
      <c r="P281" s="54"/>
      <c r="R281" s="37" t="s">
        <v>838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24">
        <v>212</v>
      </c>
      <c r="B282" s="225">
        <v>45407</v>
      </c>
      <c r="C282" s="225"/>
      <c r="D282" s="226" t="s">
        <v>805</v>
      </c>
      <c r="E282" s="227" t="s">
        <v>542</v>
      </c>
      <c r="F282" s="128">
        <v>1325</v>
      </c>
      <c r="G282" s="227"/>
      <c r="H282" s="227">
        <v>1675</v>
      </c>
      <c r="I282" s="228">
        <v>1675</v>
      </c>
      <c r="J282" s="229" t="s">
        <v>626</v>
      </c>
      <c r="K282" s="131">
        <f t="shared" si="59"/>
        <v>350</v>
      </c>
      <c r="L282" s="132">
        <f t="shared" si="60"/>
        <v>0.26415094339622641</v>
      </c>
      <c r="M282" s="127" t="s">
        <v>544</v>
      </c>
      <c r="N282" s="133">
        <v>45523</v>
      </c>
      <c r="O282" s="54"/>
      <c r="P282" s="54"/>
      <c r="R282" s="37" t="s">
        <v>839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224">
        <v>213</v>
      </c>
      <c r="B283" s="225">
        <v>45426</v>
      </c>
      <c r="C283" s="225"/>
      <c r="D283" s="226" t="s">
        <v>783</v>
      </c>
      <c r="E283" s="227" t="s">
        <v>542</v>
      </c>
      <c r="F283" s="128">
        <v>485</v>
      </c>
      <c r="G283" s="227"/>
      <c r="H283" s="227">
        <v>617</v>
      </c>
      <c r="I283" s="228">
        <v>617</v>
      </c>
      <c r="J283" s="229" t="s">
        <v>626</v>
      </c>
      <c r="K283" s="131">
        <f t="shared" si="59"/>
        <v>132</v>
      </c>
      <c r="L283" s="132">
        <f t="shared" si="60"/>
        <v>0.27216494845360822</v>
      </c>
      <c r="M283" s="127" t="s">
        <v>544</v>
      </c>
      <c r="N283" s="133">
        <v>45481</v>
      </c>
      <c r="O283" s="54"/>
      <c r="P283" s="54"/>
      <c r="R283" s="37" t="s">
        <v>838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24">
        <v>214</v>
      </c>
      <c r="B284" s="225">
        <v>45448</v>
      </c>
      <c r="C284" s="225"/>
      <c r="D284" s="226" t="s">
        <v>730</v>
      </c>
      <c r="E284" s="227" t="s">
        <v>542</v>
      </c>
      <c r="F284" s="128">
        <v>385</v>
      </c>
      <c r="G284" s="227"/>
      <c r="H284" s="227">
        <v>505</v>
      </c>
      <c r="I284" s="228">
        <v>505</v>
      </c>
      <c r="J284" s="229" t="s">
        <v>626</v>
      </c>
      <c r="K284" s="131">
        <f t="shared" si="59"/>
        <v>120</v>
      </c>
      <c r="L284" s="132">
        <f t="shared" si="60"/>
        <v>0.31168831168831168</v>
      </c>
      <c r="M284" s="127" t="s">
        <v>544</v>
      </c>
      <c r="N284" s="133">
        <v>45469</v>
      </c>
      <c r="O284" s="54"/>
      <c r="P284" s="54"/>
      <c r="R284" s="37" t="s">
        <v>839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24">
        <v>215</v>
      </c>
      <c r="B285" s="225">
        <v>45464</v>
      </c>
      <c r="C285" s="225"/>
      <c r="D285" s="226" t="s">
        <v>878</v>
      </c>
      <c r="E285" s="227" t="s">
        <v>542</v>
      </c>
      <c r="F285" s="128">
        <v>321</v>
      </c>
      <c r="G285" s="227"/>
      <c r="H285" s="227">
        <v>440</v>
      </c>
      <c r="I285" s="228">
        <v>412</v>
      </c>
      <c r="J285" s="229" t="s">
        <v>626</v>
      </c>
      <c r="K285" s="131">
        <f t="shared" si="59"/>
        <v>119</v>
      </c>
      <c r="L285" s="132">
        <f t="shared" si="60"/>
        <v>0.37071651090342678</v>
      </c>
      <c r="M285" s="127" t="s">
        <v>544</v>
      </c>
      <c r="N285" s="133">
        <v>45498</v>
      </c>
      <c r="O285" s="54"/>
      <c r="P285" s="54"/>
      <c r="R285" s="37" t="s">
        <v>839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24">
        <v>216</v>
      </c>
      <c r="B286" s="225">
        <v>45475</v>
      </c>
      <c r="C286" s="225"/>
      <c r="D286" s="226" t="s">
        <v>876</v>
      </c>
      <c r="E286" s="227" t="s">
        <v>542</v>
      </c>
      <c r="F286" s="128">
        <v>325</v>
      </c>
      <c r="G286" s="227"/>
      <c r="H286" s="227">
        <v>426</v>
      </c>
      <c r="I286" s="228">
        <v>426</v>
      </c>
      <c r="J286" s="229" t="s">
        <v>626</v>
      </c>
      <c r="K286" s="131">
        <f t="shared" ref="K286" si="61">H286-F286</f>
        <v>101</v>
      </c>
      <c r="L286" s="132">
        <f t="shared" ref="L286" si="62">K286/F286</f>
        <v>0.31076923076923074</v>
      </c>
      <c r="M286" s="127" t="s">
        <v>544</v>
      </c>
      <c r="N286" s="133">
        <v>45540</v>
      </c>
      <c r="O286" s="54"/>
      <c r="P286" s="54"/>
      <c r="R286" s="37" t="s">
        <v>838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303">
        <v>217</v>
      </c>
      <c r="B287" s="306">
        <v>45504</v>
      </c>
      <c r="C287" s="304"/>
      <c r="D287" s="53" t="s">
        <v>884</v>
      </c>
      <c r="E287" s="175" t="s">
        <v>542</v>
      </c>
      <c r="F287" s="51" t="s">
        <v>885</v>
      </c>
      <c r="G287" s="51"/>
      <c r="H287" s="51"/>
      <c r="I287" s="51">
        <v>1765</v>
      </c>
      <c r="J287" s="51" t="s">
        <v>543</v>
      </c>
      <c r="K287" s="51"/>
      <c r="L287" s="51"/>
      <c r="M287" s="51"/>
      <c r="N287" s="53"/>
      <c r="O287" s="54"/>
      <c r="P287" s="54"/>
      <c r="R287" s="37" t="s">
        <v>839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303">
        <v>218</v>
      </c>
      <c r="B288" s="306">
        <v>45526</v>
      </c>
      <c r="C288" s="304"/>
      <c r="D288" s="53" t="s">
        <v>783</v>
      </c>
      <c r="E288" s="175" t="s">
        <v>542</v>
      </c>
      <c r="F288" s="51" t="s">
        <v>904</v>
      </c>
      <c r="G288" s="51"/>
      <c r="H288" s="51"/>
      <c r="I288" s="51">
        <v>698</v>
      </c>
      <c r="J288" s="51" t="s">
        <v>543</v>
      </c>
      <c r="K288" s="51"/>
      <c r="L288" s="51"/>
      <c r="M288" s="51"/>
      <c r="N288" s="53"/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305">
        <v>219</v>
      </c>
      <c r="B289" s="306">
        <v>45527</v>
      </c>
      <c r="C289" s="304"/>
      <c r="D289" s="53" t="s">
        <v>902</v>
      </c>
      <c r="E289" s="175" t="s">
        <v>542</v>
      </c>
      <c r="F289" s="51" t="s">
        <v>903</v>
      </c>
      <c r="G289" s="51"/>
      <c r="H289" s="51"/>
      <c r="I289" s="51">
        <v>2894</v>
      </c>
      <c r="J289" s="51" t="s">
        <v>543</v>
      </c>
      <c r="K289" s="51"/>
      <c r="L289" s="51"/>
      <c r="M289" s="51"/>
      <c r="N289" s="53"/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305"/>
      <c r="B290" s="306"/>
      <c r="C290" s="304"/>
      <c r="D290" s="53"/>
      <c r="E290" s="175"/>
      <c r="F290" s="51"/>
      <c r="G290" s="51"/>
      <c r="H290" s="51"/>
      <c r="I290" s="51"/>
      <c r="J290" s="51"/>
      <c r="K290" s="51"/>
      <c r="L290" s="51"/>
      <c r="M290" s="51"/>
      <c r="N290" s="53"/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5" customHeight="1">
      <c r="A291" s="305"/>
      <c r="B291" s="306"/>
      <c r="C291" s="304"/>
      <c r="D291" s="53"/>
      <c r="E291" s="175"/>
      <c r="F291" s="51"/>
      <c r="G291" s="51"/>
      <c r="H291" s="51"/>
      <c r="I291" s="51"/>
      <c r="J291" s="51"/>
      <c r="K291" s="51"/>
      <c r="L291" s="51"/>
      <c r="M291" s="51"/>
      <c r="N291" s="53"/>
      <c r="O291" s="54"/>
      <c r="P291" s="54"/>
      <c r="R291" s="37" t="s">
        <v>838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300" t="s">
        <v>781</v>
      </c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37" t="s">
        <v>838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301" t="s">
        <v>877</v>
      </c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37" t="s">
        <v>839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302"/>
      <c r="B294" s="258"/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37" t="s">
        <v>840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256"/>
      <c r="B295" s="258"/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37" t="s">
        <v>840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43" t="s">
        <v>839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43" t="s">
        <v>839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43" t="s">
        <v>839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43" t="s">
        <v>839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5" customHeight="1">
      <c r="F468" s="54"/>
      <c r="G468" s="54"/>
      <c r="H468" s="54"/>
      <c r="I468" s="54"/>
      <c r="J468" s="37"/>
      <c r="K468" s="54"/>
      <c r="L468" s="54"/>
      <c r="M468" s="54"/>
      <c r="O468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3"/>
  <sheetViews>
    <sheetView zoomScale="70" zoomScaleNormal="70" workbookViewId="0"/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10"/>
      <c r="B1" s="311"/>
      <c r="C1" s="311"/>
      <c r="D1" s="311"/>
      <c r="E1" s="311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19"/>
      <c r="B2" s="320"/>
      <c r="C2" s="320"/>
      <c r="D2" s="320"/>
      <c r="E2" s="320"/>
      <c r="F2" s="314"/>
      <c r="G2" s="314"/>
      <c r="H2" s="314"/>
      <c r="I2" s="314"/>
      <c r="J2" s="313"/>
      <c r="K2" s="314"/>
      <c r="L2" s="314"/>
      <c r="M2" s="314"/>
      <c r="N2" s="313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21"/>
    </row>
    <row r="3" spans="1:58" ht="12.75" customHeight="1">
      <c r="A3" s="312"/>
      <c r="B3" s="315"/>
      <c r="C3" s="315"/>
      <c r="D3" s="315"/>
      <c r="E3" s="315"/>
      <c r="F3" s="315"/>
      <c r="G3" s="315"/>
      <c r="H3" s="315"/>
      <c r="I3" s="315"/>
      <c r="J3" s="322"/>
      <c r="K3" s="323"/>
      <c r="L3" s="314"/>
      <c r="M3" s="314"/>
      <c r="N3" s="313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24"/>
    </row>
    <row r="4" spans="1:58" ht="12.75" customHeight="1">
      <c r="A4" s="312"/>
      <c r="B4" s="315"/>
      <c r="C4" s="315"/>
      <c r="D4" s="315"/>
      <c r="E4" s="315"/>
      <c r="F4" s="315"/>
      <c r="G4" s="315"/>
      <c r="H4" s="315"/>
      <c r="I4" s="327"/>
      <c r="J4" s="322"/>
      <c r="K4" s="323"/>
      <c r="L4" s="314"/>
      <c r="M4" s="314"/>
      <c r="N4" s="313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24"/>
    </row>
    <row r="5" spans="1:58" ht="25.5" customHeight="1">
      <c r="A5" s="317"/>
      <c r="B5" s="318"/>
      <c r="C5" s="318"/>
      <c r="D5" s="318"/>
      <c r="E5" s="318"/>
      <c r="F5" s="190"/>
      <c r="G5" s="190"/>
      <c r="H5" s="190"/>
      <c r="I5" s="190"/>
      <c r="J5" s="191"/>
      <c r="K5" s="190"/>
      <c r="L5" s="256"/>
      <c r="M5" s="329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6"/>
    </row>
    <row r="6" spans="1:58" ht="20.25" customHeight="1">
      <c r="A6" s="316" t="s">
        <v>984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07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17"/>
      <c r="B7" s="318"/>
      <c r="C7" s="318"/>
      <c r="D7" s="309"/>
      <c r="E7" s="311"/>
      <c r="F7" s="190"/>
      <c r="G7" s="190"/>
      <c r="H7" s="190"/>
      <c r="I7" s="190"/>
      <c r="J7" s="191"/>
      <c r="K7" s="190"/>
      <c r="L7" s="190"/>
      <c r="M7" s="307">
        <v>45548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4.4">
      <c r="A8" s="114" t="s">
        <v>555</v>
      </c>
      <c r="B8" s="114"/>
      <c r="C8" s="114"/>
      <c r="D8" s="114"/>
      <c r="E8" s="190"/>
      <c r="F8" s="328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281" t="s">
        <v>16</v>
      </c>
      <c r="B9" s="281" t="s">
        <v>519</v>
      </c>
      <c r="C9" s="281"/>
      <c r="D9" s="282" t="s">
        <v>529</v>
      </c>
      <c r="E9" s="281" t="s">
        <v>530</v>
      </c>
      <c r="F9" s="281" t="s">
        <v>531</v>
      </c>
      <c r="G9" s="281" t="s">
        <v>551</v>
      </c>
      <c r="H9" s="281" t="s">
        <v>533</v>
      </c>
      <c r="I9" s="186" t="s">
        <v>534</v>
      </c>
      <c r="J9" s="283" t="s">
        <v>535</v>
      </c>
      <c r="K9" s="187" t="s">
        <v>556</v>
      </c>
      <c r="L9" s="284" t="s">
        <v>537</v>
      </c>
      <c r="M9" s="285" t="s">
        <v>557</v>
      </c>
      <c r="N9" s="281" t="s">
        <v>558</v>
      </c>
      <c r="O9" s="186" t="s">
        <v>539</v>
      </c>
      <c r="P9" s="286" t="s">
        <v>540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274">
        <v>1</v>
      </c>
      <c r="B10" s="290">
        <v>45540</v>
      </c>
      <c r="C10" s="291"/>
      <c r="D10" s="291" t="s">
        <v>937</v>
      </c>
      <c r="E10" s="274" t="s">
        <v>553</v>
      </c>
      <c r="F10" s="274">
        <v>211.75</v>
      </c>
      <c r="G10" s="274">
        <v>208.5</v>
      </c>
      <c r="H10" s="274">
        <v>208.65</v>
      </c>
      <c r="I10" s="275">
        <v>218</v>
      </c>
      <c r="J10" s="287" t="s">
        <v>948</v>
      </c>
      <c r="K10" s="273">
        <f>H10-F10</f>
        <v>-3.0999999999999943</v>
      </c>
      <c r="L10" s="288">
        <v>50</v>
      </c>
      <c r="M10" s="289">
        <f t="shared" ref="M10:M14" si="0">(K10*N10)-L10</f>
        <v>-13999.999999999975</v>
      </c>
      <c r="N10" s="273">
        <v>4500</v>
      </c>
      <c r="O10" s="287" t="s">
        <v>554</v>
      </c>
      <c r="P10" s="290">
        <v>45541</v>
      </c>
      <c r="Q10" s="219"/>
    </row>
    <row r="11" spans="1:58" ht="15" customHeight="1">
      <c r="A11" s="274">
        <v>2</v>
      </c>
      <c r="B11" s="290">
        <v>45544</v>
      </c>
      <c r="C11" s="291"/>
      <c r="D11" s="291" t="s">
        <v>960</v>
      </c>
      <c r="E11" s="274" t="s">
        <v>961</v>
      </c>
      <c r="F11" s="274">
        <v>781.5</v>
      </c>
      <c r="G11" s="274">
        <v>799</v>
      </c>
      <c r="H11" s="274">
        <v>788.5</v>
      </c>
      <c r="I11" s="275">
        <v>720</v>
      </c>
      <c r="J11" s="287" t="s">
        <v>1070</v>
      </c>
      <c r="K11" s="273">
        <f>F11-H11</f>
        <v>-7</v>
      </c>
      <c r="L11" s="288">
        <v>50</v>
      </c>
      <c r="M11" s="289">
        <f t="shared" si="0"/>
        <v>-5300</v>
      </c>
      <c r="N11" s="273">
        <v>750</v>
      </c>
      <c r="O11" s="287" t="s">
        <v>554</v>
      </c>
      <c r="P11" s="290">
        <v>45547</v>
      </c>
      <c r="Q11" s="219"/>
    </row>
    <row r="12" spans="1:58" s="340" customFormat="1" ht="15" customHeight="1">
      <c r="A12" s="355">
        <v>3</v>
      </c>
      <c r="B12" s="255">
        <v>45544</v>
      </c>
      <c r="C12" s="356"/>
      <c r="D12" s="293" t="s">
        <v>962</v>
      </c>
      <c r="E12" s="358" t="s">
        <v>553</v>
      </c>
      <c r="F12" s="239">
        <v>3232.5</v>
      </c>
      <c r="G12" s="240">
        <v>3175</v>
      </c>
      <c r="H12" s="239">
        <v>3300</v>
      </c>
      <c r="I12" s="239">
        <v>3350</v>
      </c>
      <c r="J12" s="294" t="s">
        <v>770</v>
      </c>
      <c r="K12" s="238">
        <f>H12-F12</f>
        <v>67.5</v>
      </c>
      <c r="L12" s="295">
        <v>50</v>
      </c>
      <c r="M12" s="296">
        <f t="shared" si="0"/>
        <v>16825</v>
      </c>
      <c r="N12" s="238">
        <v>250</v>
      </c>
      <c r="O12" s="294" t="s">
        <v>544</v>
      </c>
      <c r="P12" s="292">
        <v>45544</v>
      </c>
      <c r="Q12" s="359"/>
    </row>
    <row r="13" spans="1:58" s="340" customFormat="1" ht="14.4">
      <c r="A13" s="360">
        <v>4</v>
      </c>
      <c r="B13" s="361">
        <v>45544</v>
      </c>
      <c r="C13" s="362"/>
      <c r="D13" s="363" t="s">
        <v>963</v>
      </c>
      <c r="E13" s="364" t="s">
        <v>553</v>
      </c>
      <c r="F13" s="365">
        <v>661</v>
      </c>
      <c r="G13" s="366">
        <v>649</v>
      </c>
      <c r="H13" s="365">
        <v>662.5</v>
      </c>
      <c r="I13" s="365">
        <v>685</v>
      </c>
      <c r="J13" s="367" t="s">
        <v>978</v>
      </c>
      <c r="K13" s="368">
        <f>H13-F13</f>
        <v>1.5</v>
      </c>
      <c r="L13" s="369">
        <v>50</v>
      </c>
      <c r="M13" s="370">
        <f t="shared" si="0"/>
        <v>1825</v>
      </c>
      <c r="N13" s="368">
        <v>1250</v>
      </c>
      <c r="O13" s="367" t="s">
        <v>561</v>
      </c>
      <c r="P13" s="371">
        <v>45545</v>
      </c>
      <c r="Q13" s="359"/>
    </row>
    <row r="14" spans="1:58" ht="14.4">
      <c r="A14" s="274">
        <v>5</v>
      </c>
      <c r="B14" s="290">
        <v>45545</v>
      </c>
      <c r="C14" s="291"/>
      <c r="D14" s="291" t="s">
        <v>979</v>
      </c>
      <c r="E14" s="274" t="s">
        <v>553</v>
      </c>
      <c r="F14" s="274">
        <v>3605</v>
      </c>
      <c r="G14" s="274">
        <v>3570</v>
      </c>
      <c r="H14" s="274">
        <v>3570</v>
      </c>
      <c r="I14" s="275">
        <v>3720</v>
      </c>
      <c r="J14" s="287" t="s">
        <v>1015</v>
      </c>
      <c r="K14" s="273">
        <f>H14-F14</f>
        <v>-35</v>
      </c>
      <c r="L14" s="288">
        <v>50</v>
      </c>
      <c r="M14" s="289">
        <f t="shared" si="0"/>
        <v>-5300</v>
      </c>
      <c r="N14" s="273">
        <v>150</v>
      </c>
      <c r="O14" s="287" t="s">
        <v>554</v>
      </c>
      <c r="P14" s="290">
        <v>45546</v>
      </c>
      <c r="Q14" s="219"/>
    </row>
    <row r="15" spans="1:58" ht="14.4">
      <c r="A15" s="176"/>
      <c r="B15" s="223"/>
      <c r="C15" s="220"/>
      <c r="D15" s="220"/>
      <c r="E15" s="176"/>
      <c r="F15" s="176"/>
      <c r="G15" s="176"/>
      <c r="H15" s="176"/>
      <c r="I15" s="178"/>
      <c r="J15" s="178"/>
      <c r="K15" s="176"/>
      <c r="L15" s="179"/>
      <c r="M15" s="263"/>
      <c r="N15" s="176"/>
      <c r="O15" s="178"/>
      <c r="P15" s="223"/>
      <c r="Q15" s="219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116"/>
      <c r="AK15" s="116"/>
      <c r="AL15" s="116"/>
    </row>
    <row r="16" spans="1:58" ht="14.4">
      <c r="A16" s="176"/>
      <c r="B16" s="223"/>
      <c r="C16" s="220"/>
      <c r="D16" s="220"/>
      <c r="E16" s="176"/>
      <c r="F16" s="176"/>
      <c r="G16" s="176"/>
      <c r="H16" s="176"/>
      <c r="I16" s="178"/>
      <c r="J16" s="178"/>
      <c r="K16" s="176"/>
      <c r="L16" s="179"/>
      <c r="M16" s="263"/>
      <c r="N16" s="176"/>
      <c r="O16" s="178"/>
      <c r="P16" s="223"/>
      <c r="Q16" s="219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 ht="14.4">
      <c r="A17" s="257"/>
      <c r="B17" s="219"/>
      <c r="C17" s="259"/>
      <c r="D17" s="259"/>
      <c r="E17" s="257"/>
      <c r="F17" s="257"/>
      <c r="G17" s="257"/>
      <c r="H17" s="257"/>
      <c r="I17" s="260"/>
      <c r="J17" s="260"/>
      <c r="K17" s="257"/>
      <c r="L17" s="261"/>
      <c r="M17" s="262"/>
      <c r="N17" s="257"/>
      <c r="O17" s="260"/>
      <c r="P17" s="219"/>
      <c r="Q17" s="219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116"/>
      <c r="AK17" s="116"/>
      <c r="AL17" s="116"/>
    </row>
    <row r="18" spans="1:38" ht="14.4">
      <c r="A18" s="116"/>
      <c r="B18" s="117"/>
      <c r="C18" s="115"/>
      <c r="D18" s="115"/>
      <c r="E18" s="116"/>
      <c r="F18" s="116"/>
      <c r="G18" s="116"/>
      <c r="H18" s="118"/>
      <c r="I18" s="118"/>
      <c r="J18" s="118"/>
      <c r="K18" s="115"/>
      <c r="L18" s="116"/>
      <c r="M18" s="116"/>
      <c r="N18" s="116"/>
      <c r="O18" s="118"/>
      <c r="P18" s="118"/>
      <c r="Q18" s="118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116"/>
      <c r="AK18" s="116"/>
      <c r="AL18" s="116"/>
    </row>
    <row r="19" spans="1:38">
      <c r="A19" s="297" t="s">
        <v>559</v>
      </c>
      <c r="B19" s="297"/>
      <c r="C19" s="297"/>
      <c r="D19" s="297"/>
      <c r="E19" s="298"/>
      <c r="F19" s="299"/>
      <c r="G19" s="299"/>
      <c r="H19" s="299"/>
      <c r="I19" s="299"/>
      <c r="J19" s="191"/>
      <c r="K19" s="190"/>
      <c r="L19" s="190"/>
      <c r="M19" s="190"/>
      <c r="N19" s="191"/>
      <c r="O19" s="191"/>
      <c r="P19" s="37"/>
      <c r="Q19" s="37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37"/>
      <c r="AK19" s="37"/>
      <c r="AL19" s="37"/>
    </row>
    <row r="20" spans="1:38" ht="39.6">
      <c r="A20" s="281" t="s">
        <v>16</v>
      </c>
      <c r="B20" s="281" t="s">
        <v>519</v>
      </c>
      <c r="C20" s="281"/>
      <c r="D20" s="282" t="s">
        <v>529</v>
      </c>
      <c r="E20" s="281" t="s">
        <v>530</v>
      </c>
      <c r="F20" s="281" t="s">
        <v>531</v>
      </c>
      <c r="G20" s="281" t="s">
        <v>551</v>
      </c>
      <c r="H20" s="281" t="s">
        <v>533</v>
      </c>
      <c r="I20" s="281" t="s">
        <v>534</v>
      </c>
      <c r="J20" s="186" t="s">
        <v>535</v>
      </c>
      <c r="K20" s="186" t="s">
        <v>560</v>
      </c>
      <c r="L20" s="284" t="s">
        <v>537</v>
      </c>
      <c r="M20" s="285" t="s">
        <v>557</v>
      </c>
      <c r="N20" s="281" t="s">
        <v>558</v>
      </c>
      <c r="O20" s="281" t="s">
        <v>539</v>
      </c>
      <c r="P20" s="282" t="s">
        <v>540</v>
      </c>
      <c r="Q20" s="219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37"/>
      <c r="AK20" s="37"/>
      <c r="AL20" s="37"/>
    </row>
    <row r="21" spans="1:38" ht="14.4">
      <c r="A21" s="274">
        <v>1</v>
      </c>
      <c r="B21" s="290">
        <v>45533</v>
      </c>
      <c r="C21" s="291"/>
      <c r="D21" s="291" t="s">
        <v>898</v>
      </c>
      <c r="E21" s="274" t="s">
        <v>553</v>
      </c>
      <c r="F21" s="274">
        <v>225</v>
      </c>
      <c r="G21" s="274">
        <v>130</v>
      </c>
      <c r="H21" s="274">
        <v>172.5</v>
      </c>
      <c r="I21" s="275">
        <v>350</v>
      </c>
      <c r="J21" s="287" t="s">
        <v>921</v>
      </c>
      <c r="K21" s="273">
        <f t="shared" ref="K21:K30" si="1">H21-F21</f>
        <v>-52.5</v>
      </c>
      <c r="L21" s="288">
        <v>50</v>
      </c>
      <c r="M21" s="289">
        <f t="shared" ref="M21:M30" si="2">(K21*N21)-L21</f>
        <v>-837.5</v>
      </c>
      <c r="N21" s="273">
        <v>15</v>
      </c>
      <c r="O21" s="287" t="s">
        <v>554</v>
      </c>
      <c r="P21" s="290">
        <v>45537</v>
      </c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116"/>
      <c r="AK21" s="116"/>
      <c r="AL21" s="116"/>
    </row>
    <row r="22" spans="1:38" s="234" customFormat="1" ht="14.4">
      <c r="A22" s="332">
        <v>2</v>
      </c>
      <c r="B22" s="331">
        <v>45537</v>
      </c>
      <c r="C22" s="293"/>
      <c r="D22" s="293" t="s">
        <v>922</v>
      </c>
      <c r="E22" s="239" t="s">
        <v>553</v>
      </c>
      <c r="F22" s="239">
        <v>107.5</v>
      </c>
      <c r="G22" s="239">
        <v>60</v>
      </c>
      <c r="H22" s="239">
        <v>155</v>
      </c>
      <c r="I22" s="240">
        <v>155</v>
      </c>
      <c r="J22" s="294" t="s">
        <v>563</v>
      </c>
      <c r="K22" s="238">
        <f t="shared" si="1"/>
        <v>47.5</v>
      </c>
      <c r="L22" s="295">
        <v>50</v>
      </c>
      <c r="M22" s="296">
        <f t="shared" si="2"/>
        <v>1137.5</v>
      </c>
      <c r="N22" s="238">
        <v>25</v>
      </c>
      <c r="O22" s="294" t="s">
        <v>544</v>
      </c>
      <c r="P22" s="292">
        <v>45537</v>
      </c>
      <c r="Q22"/>
      <c r="R22" s="54"/>
      <c r="S22" s="54"/>
      <c r="T22" s="37"/>
      <c r="U22" s="54"/>
      <c r="V22" s="37"/>
      <c r="W22" s="54"/>
      <c r="X22" s="37"/>
      <c r="Y22" s="54"/>
      <c r="Z22" s="37"/>
      <c r="AA22" s="54"/>
      <c r="AB22" s="37"/>
      <c r="AC22" s="54"/>
      <c r="AD22" s="37"/>
      <c r="AE22" s="54"/>
      <c r="AF22" s="37"/>
      <c r="AG22" s="233"/>
      <c r="AH22" s="231"/>
      <c r="AI22" s="231"/>
      <c r="AJ22" s="232"/>
      <c r="AK22" s="232"/>
      <c r="AL22" s="232"/>
    </row>
    <row r="23" spans="1:38" s="340" customFormat="1" ht="14.4">
      <c r="A23" s="239">
        <v>3</v>
      </c>
      <c r="B23" s="292">
        <v>45538</v>
      </c>
      <c r="C23" s="293"/>
      <c r="D23" s="293" t="s">
        <v>922</v>
      </c>
      <c r="E23" s="239" t="s">
        <v>553</v>
      </c>
      <c r="F23" s="239">
        <v>107.5</v>
      </c>
      <c r="G23" s="239">
        <v>65</v>
      </c>
      <c r="H23" s="239">
        <v>217.5</v>
      </c>
      <c r="I23" s="240">
        <v>150</v>
      </c>
      <c r="J23" s="294" t="s">
        <v>931</v>
      </c>
      <c r="K23" s="238">
        <f t="shared" si="1"/>
        <v>110</v>
      </c>
      <c r="L23" s="295">
        <v>50</v>
      </c>
      <c r="M23" s="296">
        <f t="shared" si="2"/>
        <v>2700</v>
      </c>
      <c r="N23" s="238">
        <v>25</v>
      </c>
      <c r="O23" s="294" t="s">
        <v>544</v>
      </c>
      <c r="P23" s="292">
        <v>45539</v>
      </c>
      <c r="R23" s="341"/>
      <c r="S23" s="341"/>
      <c r="T23" s="342"/>
      <c r="U23" s="341"/>
      <c r="V23" s="342"/>
      <c r="W23" s="341"/>
      <c r="X23" s="342"/>
      <c r="Y23" s="341"/>
      <c r="Z23" s="342"/>
      <c r="AA23" s="341"/>
      <c r="AB23" s="342"/>
      <c r="AC23" s="341"/>
      <c r="AD23" s="342"/>
      <c r="AE23" s="341"/>
      <c r="AF23" s="342"/>
      <c r="AG23" s="343"/>
      <c r="AH23" s="344"/>
      <c r="AI23" s="344"/>
      <c r="AJ23" s="345"/>
      <c r="AK23" s="345"/>
      <c r="AL23" s="345"/>
    </row>
    <row r="24" spans="1:38" s="234" customFormat="1" ht="14.4">
      <c r="A24" s="274">
        <v>4</v>
      </c>
      <c r="B24" s="290">
        <v>45538</v>
      </c>
      <c r="C24" s="291"/>
      <c r="D24" s="291" t="s">
        <v>923</v>
      </c>
      <c r="E24" s="274" t="s">
        <v>553</v>
      </c>
      <c r="F24" s="274">
        <v>15.5</v>
      </c>
      <c r="G24" s="274">
        <v>7</v>
      </c>
      <c r="H24" s="274">
        <v>7</v>
      </c>
      <c r="I24" s="275">
        <v>28</v>
      </c>
      <c r="J24" s="287" t="s">
        <v>932</v>
      </c>
      <c r="K24" s="273">
        <f t="shared" si="1"/>
        <v>-8.5</v>
      </c>
      <c r="L24" s="288">
        <v>50</v>
      </c>
      <c r="M24" s="289">
        <f t="shared" si="2"/>
        <v>-3926</v>
      </c>
      <c r="N24" s="273">
        <v>456</v>
      </c>
      <c r="O24" s="287" t="s">
        <v>554</v>
      </c>
      <c r="P24" s="290">
        <v>45539</v>
      </c>
      <c r="Q24"/>
      <c r="R24" s="54"/>
      <c r="S24" s="54"/>
      <c r="T24" s="37"/>
      <c r="U24" s="54"/>
      <c r="V24" s="37"/>
      <c r="W24" s="54"/>
      <c r="X24" s="37"/>
      <c r="Y24" s="54"/>
      <c r="Z24" s="37"/>
      <c r="AA24" s="54"/>
      <c r="AB24" s="37"/>
      <c r="AC24" s="54"/>
      <c r="AD24" s="37"/>
      <c r="AE24" s="54"/>
      <c r="AF24" s="37"/>
      <c r="AG24" s="233"/>
      <c r="AH24" s="231"/>
      <c r="AI24" s="231"/>
      <c r="AJ24" s="232"/>
      <c r="AK24" s="232"/>
      <c r="AL24" s="232"/>
    </row>
    <row r="25" spans="1:38" s="234" customFormat="1" ht="14.4">
      <c r="A25" s="239">
        <v>5</v>
      </c>
      <c r="B25" s="292">
        <v>45538</v>
      </c>
      <c r="C25" s="293"/>
      <c r="D25" s="293" t="s">
        <v>924</v>
      </c>
      <c r="E25" s="239" t="s">
        <v>553</v>
      </c>
      <c r="F25" s="239">
        <v>59</v>
      </c>
      <c r="G25" s="239">
        <v>40</v>
      </c>
      <c r="H25" s="239">
        <v>74.5</v>
      </c>
      <c r="I25" s="240">
        <v>90</v>
      </c>
      <c r="J25" s="294" t="s">
        <v>949</v>
      </c>
      <c r="K25" s="238">
        <f t="shared" si="1"/>
        <v>15.5</v>
      </c>
      <c r="L25" s="295">
        <v>50</v>
      </c>
      <c r="M25" s="296">
        <f t="shared" si="2"/>
        <v>4600</v>
      </c>
      <c r="N25" s="238">
        <v>300</v>
      </c>
      <c r="O25" s="294" t="s">
        <v>544</v>
      </c>
      <c r="P25" s="292">
        <v>45541</v>
      </c>
      <c r="Q25"/>
      <c r="R25" s="54"/>
      <c r="S25" s="54"/>
      <c r="T25" s="37"/>
      <c r="U25" s="54"/>
      <c r="V25" s="37"/>
      <c r="W25" s="54"/>
      <c r="X25" s="37"/>
      <c r="Y25" s="54"/>
      <c r="Z25" s="37"/>
      <c r="AA25" s="54"/>
      <c r="AB25" s="37"/>
      <c r="AC25" s="54"/>
      <c r="AD25" s="37"/>
      <c r="AE25" s="54"/>
      <c r="AF25" s="37"/>
      <c r="AG25" s="233"/>
      <c r="AH25" s="231"/>
      <c r="AI25" s="231"/>
      <c r="AJ25" s="232"/>
      <c r="AK25" s="232"/>
      <c r="AL25" s="232"/>
    </row>
    <row r="26" spans="1:38" s="340" customFormat="1" ht="14.4">
      <c r="A26" s="239">
        <v>6</v>
      </c>
      <c r="B26" s="292">
        <v>45539</v>
      </c>
      <c r="C26" s="293"/>
      <c r="D26" s="293" t="s">
        <v>933</v>
      </c>
      <c r="E26" s="239" t="s">
        <v>553</v>
      </c>
      <c r="F26" s="239">
        <v>5.65</v>
      </c>
      <c r="G26" s="239">
        <v>2.8</v>
      </c>
      <c r="H26" s="239">
        <v>7.45</v>
      </c>
      <c r="I26" s="240">
        <v>9</v>
      </c>
      <c r="J26" s="294" t="s">
        <v>938</v>
      </c>
      <c r="K26" s="238">
        <f t="shared" si="1"/>
        <v>1.7999999999999998</v>
      </c>
      <c r="L26" s="295">
        <v>50</v>
      </c>
      <c r="M26" s="296">
        <f t="shared" si="2"/>
        <v>4989.9999999999991</v>
      </c>
      <c r="N26" s="238">
        <v>2800</v>
      </c>
      <c r="O26" s="294" t="s">
        <v>544</v>
      </c>
      <c r="P26" s="292">
        <v>45540</v>
      </c>
      <c r="R26" s="341"/>
      <c r="S26" s="341"/>
      <c r="T26" s="342"/>
      <c r="U26" s="341"/>
      <c r="V26" s="342"/>
      <c r="W26" s="341"/>
      <c r="X26" s="342"/>
      <c r="Y26" s="341"/>
      <c r="Z26" s="342"/>
      <c r="AA26" s="341"/>
      <c r="AB26" s="342"/>
      <c r="AC26" s="341"/>
      <c r="AD26" s="342"/>
      <c r="AE26" s="341"/>
      <c r="AF26" s="342"/>
      <c r="AG26" s="343"/>
      <c r="AH26" s="344"/>
      <c r="AI26" s="344"/>
      <c r="AJ26" s="345"/>
      <c r="AK26" s="345"/>
      <c r="AL26" s="345"/>
    </row>
    <row r="27" spans="1:38" s="234" customFormat="1" ht="14.4">
      <c r="A27" s="274">
        <v>7</v>
      </c>
      <c r="B27" s="290">
        <v>45540</v>
      </c>
      <c r="C27" s="291"/>
      <c r="D27" s="291" t="s">
        <v>939</v>
      </c>
      <c r="E27" s="274" t="s">
        <v>553</v>
      </c>
      <c r="F27" s="274">
        <v>315</v>
      </c>
      <c r="G27" s="274">
        <v>250</v>
      </c>
      <c r="H27" s="274">
        <v>242.5</v>
      </c>
      <c r="I27" s="274">
        <v>420</v>
      </c>
      <c r="J27" s="287" t="s">
        <v>950</v>
      </c>
      <c r="K27" s="273">
        <f t="shared" si="1"/>
        <v>-72.5</v>
      </c>
      <c r="L27" s="288">
        <v>50</v>
      </c>
      <c r="M27" s="289">
        <f t="shared" si="2"/>
        <v>-1137.5</v>
      </c>
      <c r="N27" s="273">
        <v>15</v>
      </c>
      <c r="O27" s="287" t="s">
        <v>554</v>
      </c>
      <c r="P27" s="290">
        <v>45541</v>
      </c>
      <c r="Q27"/>
      <c r="R27" s="54"/>
      <c r="S27" s="54"/>
      <c r="T27" s="37"/>
      <c r="U27" s="54"/>
      <c r="V27" s="37"/>
      <c r="W27" s="54"/>
      <c r="X27" s="37"/>
      <c r="Y27" s="54"/>
      <c r="Z27" s="37"/>
      <c r="AA27" s="54"/>
      <c r="AB27" s="37"/>
      <c r="AC27" s="54"/>
      <c r="AD27" s="37"/>
      <c r="AE27" s="54"/>
      <c r="AF27" s="37"/>
      <c r="AG27" s="233"/>
      <c r="AH27" s="231"/>
      <c r="AI27" s="231"/>
      <c r="AJ27" s="232"/>
      <c r="AK27" s="232"/>
      <c r="AL27" s="232"/>
    </row>
    <row r="28" spans="1:38" s="234" customFormat="1" ht="14.4">
      <c r="A28" s="239">
        <v>8</v>
      </c>
      <c r="B28" s="292">
        <v>45544</v>
      </c>
      <c r="C28" s="293"/>
      <c r="D28" s="293" t="s">
        <v>964</v>
      </c>
      <c r="E28" s="239" t="s">
        <v>553</v>
      </c>
      <c r="F28" s="239">
        <v>152.5</v>
      </c>
      <c r="G28" s="239">
        <v>90</v>
      </c>
      <c r="H28" s="239">
        <v>212.5</v>
      </c>
      <c r="I28" s="239">
        <v>230</v>
      </c>
      <c r="J28" s="294" t="s">
        <v>754</v>
      </c>
      <c r="K28" s="238">
        <f t="shared" si="1"/>
        <v>60</v>
      </c>
      <c r="L28" s="295">
        <v>50</v>
      </c>
      <c r="M28" s="296">
        <f t="shared" si="2"/>
        <v>1450</v>
      </c>
      <c r="N28" s="238">
        <v>25</v>
      </c>
      <c r="O28" s="294" t="s">
        <v>544</v>
      </c>
      <c r="P28" s="292">
        <v>45544</v>
      </c>
      <c r="Q28"/>
      <c r="R28" s="54"/>
      <c r="S28" s="54"/>
      <c r="T28" s="37"/>
      <c r="U28" s="54"/>
      <c r="V28" s="37"/>
      <c r="W28" s="54"/>
      <c r="X28" s="37"/>
      <c r="Y28" s="54"/>
      <c r="Z28" s="37"/>
      <c r="AA28" s="54"/>
      <c r="AB28" s="37"/>
      <c r="AC28" s="54"/>
      <c r="AD28" s="37"/>
      <c r="AE28" s="54"/>
      <c r="AF28" s="37"/>
      <c r="AG28" s="233"/>
      <c r="AH28" s="231"/>
      <c r="AI28" s="231"/>
      <c r="AJ28" s="232"/>
      <c r="AK28" s="232"/>
      <c r="AL28" s="232"/>
    </row>
    <row r="29" spans="1:38" s="234" customFormat="1" ht="14.4">
      <c r="A29" s="239">
        <v>9</v>
      </c>
      <c r="B29" s="292">
        <v>45545</v>
      </c>
      <c r="C29" s="293"/>
      <c r="D29" s="293" t="s">
        <v>980</v>
      </c>
      <c r="E29" s="239" t="s">
        <v>553</v>
      </c>
      <c r="F29" s="239">
        <v>110</v>
      </c>
      <c r="G29" s="239">
        <v>80</v>
      </c>
      <c r="H29" s="239">
        <v>152.5</v>
      </c>
      <c r="I29" s="239">
        <v>180</v>
      </c>
      <c r="J29" s="294" t="s">
        <v>981</v>
      </c>
      <c r="K29" s="238">
        <f t="shared" si="1"/>
        <v>42.5</v>
      </c>
      <c r="L29" s="295">
        <v>50</v>
      </c>
      <c r="M29" s="296">
        <f t="shared" si="2"/>
        <v>1012.5</v>
      </c>
      <c r="N29" s="238">
        <v>25</v>
      </c>
      <c r="O29" s="294" t="s">
        <v>544</v>
      </c>
      <c r="P29" s="292">
        <v>45545</v>
      </c>
      <c r="Q29"/>
      <c r="R29" s="54"/>
      <c r="S29" s="54"/>
      <c r="T29" s="37"/>
      <c r="U29" s="54"/>
      <c r="V29" s="37"/>
      <c r="W29" s="54"/>
      <c r="X29" s="37"/>
      <c r="Y29" s="54"/>
      <c r="Z29" s="37"/>
      <c r="AA29" s="54"/>
      <c r="AB29" s="37"/>
      <c r="AC29" s="54"/>
      <c r="AD29" s="37"/>
      <c r="AE29" s="54"/>
      <c r="AF29" s="37"/>
      <c r="AG29" s="233"/>
      <c r="AH29" s="231"/>
      <c r="AI29" s="231"/>
      <c r="AJ29" s="232"/>
      <c r="AK29" s="232"/>
      <c r="AL29" s="232"/>
    </row>
    <row r="30" spans="1:38" s="234" customFormat="1" ht="14.4">
      <c r="A30" s="274">
        <v>10</v>
      </c>
      <c r="B30" s="290">
        <v>45545</v>
      </c>
      <c r="C30" s="291"/>
      <c r="D30" s="291" t="s">
        <v>982</v>
      </c>
      <c r="E30" s="274" t="s">
        <v>553</v>
      </c>
      <c r="F30" s="274">
        <v>205</v>
      </c>
      <c r="G30" s="274">
        <v>95</v>
      </c>
      <c r="H30" s="274">
        <v>115</v>
      </c>
      <c r="I30" s="274">
        <v>360</v>
      </c>
      <c r="J30" s="287" t="s">
        <v>983</v>
      </c>
      <c r="K30" s="273">
        <f t="shared" si="1"/>
        <v>-90</v>
      </c>
      <c r="L30" s="288">
        <v>50</v>
      </c>
      <c r="M30" s="289">
        <f t="shared" si="2"/>
        <v>-1400</v>
      </c>
      <c r="N30" s="273">
        <v>15</v>
      </c>
      <c r="O30" s="287" t="s">
        <v>554</v>
      </c>
      <c r="P30" s="290">
        <v>45545</v>
      </c>
      <c r="Q30"/>
      <c r="R30" s="54"/>
      <c r="S30" s="54"/>
      <c r="T30" s="37"/>
      <c r="U30" s="54"/>
      <c r="V30" s="37"/>
      <c r="W30" s="54"/>
      <c r="X30" s="37"/>
      <c r="Y30" s="54"/>
      <c r="Z30" s="37"/>
      <c r="AA30" s="54"/>
      <c r="AB30" s="37"/>
      <c r="AC30" s="54"/>
      <c r="AD30" s="37"/>
      <c r="AE30" s="54"/>
      <c r="AF30" s="37"/>
      <c r="AG30" s="233"/>
      <c r="AH30" s="231"/>
      <c r="AI30" s="231"/>
      <c r="AJ30" s="232"/>
      <c r="AK30" s="232"/>
      <c r="AL30" s="232"/>
    </row>
    <row r="31" spans="1:38" s="234" customFormat="1" ht="14.4">
      <c r="A31" s="333">
        <v>11</v>
      </c>
      <c r="B31" s="335">
        <v>45546</v>
      </c>
      <c r="C31" s="334"/>
      <c r="D31" s="334" t="s">
        <v>1016</v>
      </c>
      <c r="E31" s="333" t="s">
        <v>553</v>
      </c>
      <c r="F31" s="333">
        <v>15.25</v>
      </c>
      <c r="G31" s="333">
        <v>7</v>
      </c>
      <c r="I31" s="333">
        <v>335</v>
      </c>
      <c r="J31" s="337" t="s">
        <v>543</v>
      </c>
      <c r="K31" s="333"/>
      <c r="L31" s="338"/>
      <c r="M31" s="339"/>
      <c r="N31" s="333"/>
      <c r="O31" s="337"/>
      <c r="P31" s="335"/>
      <c r="Q31"/>
      <c r="R31" s="54"/>
      <c r="S31" s="54"/>
      <c r="T31" s="37"/>
      <c r="U31" s="54"/>
      <c r="V31" s="37"/>
      <c r="W31" s="54"/>
      <c r="X31" s="37"/>
      <c r="Y31" s="54"/>
      <c r="Z31" s="37"/>
      <c r="AA31" s="54"/>
      <c r="AB31" s="37"/>
      <c r="AC31" s="54"/>
      <c r="AD31" s="37"/>
      <c r="AE31" s="54"/>
      <c r="AF31" s="37"/>
      <c r="AG31" s="233"/>
      <c r="AH31" s="231"/>
      <c r="AI31" s="231"/>
      <c r="AJ31" s="232"/>
      <c r="AK31" s="232"/>
      <c r="AL31" s="232"/>
    </row>
    <row r="32" spans="1:38" s="234" customFormat="1" ht="14.4">
      <c r="A32" s="239">
        <v>12</v>
      </c>
      <c r="B32" s="292">
        <v>45547</v>
      </c>
      <c r="C32" s="293"/>
      <c r="D32" s="293" t="s">
        <v>1071</v>
      </c>
      <c r="E32" s="239" t="s">
        <v>553</v>
      </c>
      <c r="F32" s="239">
        <v>275</v>
      </c>
      <c r="G32" s="239">
        <v>180</v>
      </c>
      <c r="H32" s="239">
        <v>385</v>
      </c>
      <c r="I32" s="239" t="s">
        <v>1072</v>
      </c>
      <c r="J32" s="294" t="s">
        <v>931</v>
      </c>
      <c r="K32" s="238">
        <f t="shared" ref="K32" si="3">H32-F32</f>
        <v>110</v>
      </c>
      <c r="L32" s="295">
        <v>50</v>
      </c>
      <c r="M32" s="296">
        <f t="shared" ref="M32" si="4">(K32*N32)-L32</f>
        <v>1600</v>
      </c>
      <c r="N32" s="238">
        <v>15</v>
      </c>
      <c r="O32" s="294" t="s">
        <v>544</v>
      </c>
      <c r="P32" s="292">
        <v>45547</v>
      </c>
      <c r="Q32"/>
      <c r="R32" s="54"/>
      <c r="S32" s="54"/>
      <c r="T32" s="37"/>
      <c r="U32" s="54"/>
      <c r="V32" s="37"/>
      <c r="W32" s="54"/>
      <c r="X32" s="37"/>
      <c r="Y32" s="54"/>
      <c r="Z32" s="37"/>
      <c r="AA32" s="54"/>
      <c r="AB32" s="37"/>
      <c r="AC32" s="54"/>
      <c r="AD32" s="37"/>
      <c r="AE32" s="54"/>
      <c r="AF32" s="37"/>
      <c r="AG32" s="233"/>
      <c r="AH32" s="231"/>
      <c r="AI32" s="231"/>
      <c r="AJ32" s="232"/>
      <c r="AK32" s="232"/>
      <c r="AL32" s="232"/>
    </row>
    <row r="33" spans="1:38" s="234" customFormat="1" ht="14.4">
      <c r="A33" s="333"/>
      <c r="B33" s="335"/>
      <c r="C33" s="334"/>
      <c r="D33" s="334"/>
      <c r="E33" s="333"/>
      <c r="F33" s="333"/>
      <c r="G33" s="333"/>
      <c r="H33" s="333"/>
      <c r="I33" s="337"/>
      <c r="J33" s="337"/>
      <c r="K33" s="333"/>
      <c r="L33" s="338"/>
      <c r="M33" s="339"/>
      <c r="N33" s="333"/>
      <c r="O33" s="337"/>
      <c r="P33" s="335"/>
      <c r="Q33"/>
      <c r="R33" s="54"/>
      <c r="S33" s="54"/>
      <c r="T33" s="37"/>
      <c r="U33" s="54"/>
      <c r="V33" s="37"/>
      <c r="W33" s="54"/>
      <c r="X33" s="37"/>
      <c r="Y33" s="54"/>
      <c r="Z33" s="37"/>
      <c r="AA33" s="54"/>
      <c r="AB33" s="37"/>
      <c r="AC33" s="54"/>
      <c r="AD33" s="37"/>
      <c r="AE33" s="54"/>
      <c r="AF33" s="37"/>
      <c r="AG33" s="233"/>
      <c r="AH33" s="231"/>
      <c r="AI33" s="231"/>
      <c r="AJ33" s="232"/>
      <c r="AK33" s="232"/>
      <c r="AL33" s="232"/>
    </row>
    <row r="34" spans="1:38" s="234" customFormat="1" ht="14.4">
      <c r="A34" s="333"/>
      <c r="B34" s="335"/>
      <c r="C34" s="334"/>
      <c r="D34" s="334"/>
      <c r="E34" s="333"/>
      <c r="F34" s="333"/>
      <c r="G34" s="333"/>
      <c r="H34" s="333"/>
      <c r="I34" s="337"/>
      <c r="J34" s="337"/>
      <c r="K34" s="333"/>
      <c r="L34" s="338"/>
      <c r="M34" s="339"/>
      <c r="N34" s="333"/>
      <c r="O34" s="337"/>
      <c r="P34" s="335"/>
      <c r="Q34"/>
      <c r="R34" s="54"/>
      <c r="S34" s="54"/>
      <c r="T34" s="37"/>
      <c r="U34" s="54"/>
      <c r="V34" s="37"/>
      <c r="W34" s="54"/>
      <c r="X34" s="37"/>
      <c r="Y34" s="54"/>
      <c r="Z34" s="37"/>
      <c r="AA34" s="54"/>
      <c r="AB34" s="37"/>
      <c r="AC34" s="54"/>
      <c r="AD34" s="37"/>
      <c r="AE34" s="54"/>
      <c r="AF34" s="37"/>
      <c r="AG34" s="233"/>
      <c r="AH34" s="231"/>
      <c r="AI34" s="231"/>
      <c r="AJ34" s="232"/>
      <c r="AK34" s="232"/>
      <c r="AL34" s="232"/>
    </row>
    <row r="43" spans="1:38">
      <c r="D43" s="308"/>
    </row>
  </sheetData>
  <hyperlinks>
    <hyperlink ref="M5" location="Main!A1" display="Back To Main Page"/>
    <hyperlink ref="M16" location="Main!A1" display="Back To Main Page"/>
  </hyperlinks>
  <pageMargins left="0.7" right="0.7" top="0.75" bottom="0.75" header="0.3" footer="0.3"/>
  <ignoredErrors>
    <ignoredError sqref="K1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2024-09-12T19:05:18Z</dcterms:modified>
</cp:coreProperties>
</file>