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F&amp;O)'!$R$1:$R$317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2" i="6"/>
  <c r="K82"/>
  <c r="K115"/>
  <c r="M115" s="1"/>
  <c r="K117"/>
  <c r="M117" s="1"/>
  <c r="K116"/>
  <c r="M116" s="1"/>
  <c r="M113"/>
  <c r="K113"/>
  <c r="K111"/>
  <c r="M111" s="1"/>
  <c r="K110"/>
  <c r="M110" s="1"/>
  <c r="K109"/>
  <c r="M109" s="1"/>
  <c r="K108"/>
  <c r="M108" s="1"/>
  <c r="K105"/>
  <c r="M105" s="1"/>
  <c r="L81"/>
  <c r="K81"/>
  <c r="M79"/>
  <c r="L79"/>
  <c r="K79"/>
  <c r="L22"/>
  <c r="K22"/>
  <c r="L46"/>
  <c r="K46"/>
  <c r="L45"/>
  <c r="M45" s="1"/>
  <c r="K45"/>
  <c r="L77"/>
  <c r="M77" s="1"/>
  <c r="K77"/>
  <c r="L78"/>
  <c r="M78" s="1"/>
  <c r="K78"/>
  <c r="L67"/>
  <c r="K67"/>
  <c r="M67" s="1"/>
  <c r="L74"/>
  <c r="K74"/>
  <c r="L75"/>
  <c r="K75"/>
  <c r="L38"/>
  <c r="K38"/>
  <c r="M38" s="1"/>
  <c r="M82" l="1"/>
  <c r="M81"/>
  <c r="M46"/>
  <c r="M22"/>
  <c r="M75"/>
  <c r="M74"/>
  <c r="K104"/>
  <c r="M104" s="1"/>
  <c r="L68"/>
  <c r="K68"/>
  <c r="L73"/>
  <c r="K73"/>
  <c r="M73" s="1"/>
  <c r="L11"/>
  <c r="K11"/>
  <c r="L20"/>
  <c r="K20"/>
  <c r="M20" s="1"/>
  <c r="L72"/>
  <c r="K72"/>
  <c r="K103"/>
  <c r="M103" s="1"/>
  <c r="L71"/>
  <c r="K71"/>
  <c r="L70"/>
  <c r="K70"/>
  <c r="L69"/>
  <c r="K69"/>
  <c r="L42"/>
  <c r="K42"/>
  <c r="M42" s="1"/>
  <c r="L66"/>
  <c r="K66"/>
  <c r="L41"/>
  <c r="K41"/>
  <c r="L40"/>
  <c r="K40"/>
  <c r="L61"/>
  <c r="K61"/>
  <c r="L62"/>
  <c r="K62"/>
  <c r="K102"/>
  <c r="M102" s="1"/>
  <c r="K98"/>
  <c r="M98" s="1"/>
  <c r="K101"/>
  <c r="M101" s="1"/>
  <c r="K65"/>
  <c r="L65"/>
  <c r="L63"/>
  <c r="K63"/>
  <c r="L64"/>
  <c r="K64"/>
  <c r="L18"/>
  <c r="K18"/>
  <c r="K100"/>
  <c r="M100" s="1"/>
  <c r="K99"/>
  <c r="M99" s="1"/>
  <c r="L17"/>
  <c r="K17"/>
  <c r="M17" s="1"/>
  <c r="L16"/>
  <c r="K16"/>
  <c r="L59"/>
  <c r="K59"/>
  <c r="K97"/>
  <c r="M97" s="1"/>
  <c r="L37"/>
  <c r="K37"/>
  <c r="L36"/>
  <c r="K36"/>
  <c r="M68" l="1"/>
  <c r="M71"/>
  <c r="M11"/>
  <c r="M41"/>
  <c r="M72"/>
  <c r="M70"/>
  <c r="M69"/>
  <c r="M40"/>
  <c r="M66"/>
  <c r="M37"/>
  <c r="M16"/>
  <c r="M61"/>
  <c r="M62"/>
  <c r="M36"/>
  <c r="M63"/>
  <c r="M64"/>
  <c r="M59"/>
  <c r="M65"/>
  <c r="M18"/>
  <c r="L60"/>
  <c r="K60"/>
  <c r="K96"/>
  <c r="M96" s="1"/>
  <c r="K95"/>
  <c r="M95" s="1"/>
  <c r="K94"/>
  <c r="M94" s="1"/>
  <c r="L58"/>
  <c r="K58"/>
  <c r="L57"/>
  <c r="K57"/>
  <c r="K299"/>
  <c r="L299" s="1"/>
  <c r="L12"/>
  <c r="K12"/>
  <c r="L14"/>
  <c r="K14"/>
  <c r="M60" l="1"/>
  <c r="M57"/>
  <c r="M58"/>
  <c r="M12"/>
  <c r="M14"/>
  <c r="K309" l="1"/>
  <c r="L309" s="1"/>
  <c r="L10"/>
  <c r="K10"/>
  <c r="M10" l="1"/>
  <c r="H305" l="1"/>
  <c r="K305" l="1"/>
  <c r="L305" s="1"/>
  <c r="K294"/>
  <c r="L294" s="1"/>
  <c r="K284"/>
  <c r="L284" s="1"/>
  <c r="K300" l="1"/>
  <c r="L300" s="1"/>
  <c r="K301" l="1"/>
  <c r="L301" s="1"/>
  <c r="K298" l="1"/>
  <c r="L298" s="1"/>
  <c r="K277"/>
  <c r="L277" s="1"/>
  <c r="K297"/>
  <c r="L297" s="1"/>
  <c r="K296"/>
  <c r="L296" s="1"/>
  <c r="K295"/>
  <c r="L295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F267"/>
  <c r="K267" s="1"/>
  <c r="L267" s="1"/>
  <c r="F266"/>
  <c r="K266" s="1"/>
  <c r="L266" s="1"/>
  <c r="K265"/>
  <c r="L265" s="1"/>
  <c r="F264"/>
  <c r="K264" s="1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5"/>
  <c r="L245" s="1"/>
  <c r="F244"/>
  <c r="K244" s="1"/>
  <c r="L244" s="1"/>
  <c r="K243"/>
  <c r="L243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4"/>
  <c r="L214" s="1"/>
  <c r="K212"/>
  <c r="L212" s="1"/>
  <c r="K211"/>
  <c r="L211" s="1"/>
  <c r="K210"/>
  <c r="L210" s="1"/>
  <c r="K208"/>
  <c r="L208" s="1"/>
  <c r="K207"/>
  <c r="L207" s="1"/>
  <c r="K206"/>
  <c r="L206" s="1"/>
  <c r="K205"/>
  <c r="K204"/>
  <c r="L204" s="1"/>
  <c r="K203"/>
  <c r="L203" s="1"/>
  <c r="K201"/>
  <c r="L201" s="1"/>
  <c r="K200"/>
  <c r="L200" s="1"/>
  <c r="K199"/>
  <c r="L199" s="1"/>
  <c r="K198"/>
  <c r="L198" s="1"/>
  <c r="K197"/>
  <c r="L197" s="1"/>
  <c r="F196"/>
  <c r="K196" s="1"/>
  <c r="L196" s="1"/>
  <c r="H195"/>
  <c r="K195" s="1"/>
  <c r="L195" s="1"/>
  <c r="K192"/>
  <c r="L192" s="1"/>
  <c r="K191"/>
  <c r="L191" s="1"/>
  <c r="K190"/>
  <c r="L190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F160"/>
  <c r="K160" s="1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M7"/>
  <c r="D7" i="5"/>
  <c r="K6" i="4"/>
  <c r="K6" i="3"/>
  <c r="L6" i="2"/>
</calcChain>
</file>

<file path=xl/sharedStrings.xml><?xml version="1.0" encoding="utf-8"?>
<sst xmlns="http://schemas.openxmlformats.org/spreadsheetml/2006/main" count="3573" uniqueCount="1283">
  <si>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</si>
  <si>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</si>
  <si>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</si>
  <si>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</si>
  <si>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</si>
  <si>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</si>
  <si>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</si>
  <si>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</si>
  <si>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</si>
  <si>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</si>
  <si>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</si>
  <si>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</si>
  <si>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</si>
  <si>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</si>
  <si>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</si>
  <si>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</si>
  <si>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</si>
  <si>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</si>
  <si>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</si>
  <si>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</si>
  <si>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</si>
  <si>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</si>
  <si>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</si>
  <si>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</si>
  <si>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</si>
  <si>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</si>
  <si>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</si>
  <si>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</si>
  <si>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</si>
  <si>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</si>
  <si>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</si>
  <si>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</si>
  <si>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</si>
  <si>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</si>
  <si>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</si>
  <si>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</si>
  <si>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</si>
  <si>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</si>
  <si>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</si>
  <si>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</si>
  <si>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</si>
  <si>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</si>
  <si>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</si>
  <si>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</si>
  <si>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</si>
  <si>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</si>
  <si>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</si>
  <si>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</si>
  <si>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</si>
  <si>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</si>
  <si>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</si>
  <si>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</si>
  <si>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</si>
  <si>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</si>
  <si>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</si>
  <si>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</si>
  <si>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</si>
  <si>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</si>
  <si>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</si>
  <si>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</si>
  <si>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</si>
  <si>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</si>
  <si>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</si>
  <si>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</si>
  <si>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</si>
  <si>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</si>
  <si>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</si>
  <si>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</si>
  <si>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</si>
  <si>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</si>
  <si>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</si>
  <si>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</si>
  <si>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</si>
  <si>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</si>
  <si>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</si>
  <si>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</si>
  <si>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</si>
  <si>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</si>
  <si>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</si>
  <si>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</si>
  <si>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</si>
  <si>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</si>
  <si>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</si>
  <si>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</si>
  <si>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</si>
  <si>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</si>
  <si>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</si>
  <si>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</si>
  <si>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</si>
  <si>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</si>
  <si>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</si>
  <si>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</si>
  <si>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</si>
  <si>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</si>
  <si>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</si>
  <si>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</si>
  <si>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</si>
  <si>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</si>
  <si>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</si>
  <si>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</si>
  <si>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</si>
  <si>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</si>
  <si>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</si>
  <si>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</si>
  <si>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</si>
  <si>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</si>
  <si>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</si>
  <si>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</si>
  <si>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</si>
  <si>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</si>
  <si>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</si>
  <si>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</si>
  <si>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</si>
  <si>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</si>
  <si>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</si>
  <si>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</si>
  <si>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</si>
  <si>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</si>
  <si>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</si>
  <si>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</si>
  <si>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</si>
  <si>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</si>
  <si>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</si>
  <si>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</si>
  <si>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</si>
  <si>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</si>
  <si>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</si>
  <si>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</si>
  <si>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</si>
  <si>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</si>
  <si>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</si>
  <si>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</si>
  <si>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</si>
  <si>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</si>
  <si>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</si>
  <si>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</si>
  <si>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</si>
  <si>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</si>
  <si>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</si>
  <si>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</si>
  <si>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</si>
  <si>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</si>
  <si>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</si>
  <si>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</si>
  <si>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</si>
  <si>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</si>
  <si>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</si>
  <si>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</si>
  <si>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</si>
  <si>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</si>
  <si>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</si>
  <si>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</si>
  <si>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</si>
  <si>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</si>
  <si>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</si>
  <si>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</si>
  <si>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</si>
  <si>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</si>
  <si>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</si>
  <si>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</si>
  <si>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</si>
  <si>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</si>
  <si>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</si>
  <si>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</si>
  <si>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</si>
  <si>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</si>
  <si>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</si>
  <si>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</si>
  <si>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</si>
  <si>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</si>
  <si>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</si>
  <si>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</si>
  <si>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</si>
  <si>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</si>
  <si>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</si>
  <si>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</si>
  <si>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</si>
  <si>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</si>
  <si>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</si>
  <si>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</si>
  <si>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</si>
  <si>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</si>
  <si>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</si>
  <si>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</si>
  <si>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</si>
  <si>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</si>
  <si>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</si>
  <si>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</si>
  <si>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</si>
  <si>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</si>
  <si>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</si>
  <si>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</si>
  <si>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</si>
  <si>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</si>
  <si>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</si>
  <si>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</si>
  <si>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</si>
  <si>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</si>
  <si>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</si>
  <si>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</si>
  <si>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</si>
  <si>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</si>
  <si>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</si>
  <si>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</si>
  <si>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</si>
  <si>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</si>
  <si>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</si>
  <si>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</si>
  <si>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</si>
  <si>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</si>
  <si>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</si>
  <si>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</si>
  <si>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</si>
  <si>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</si>
  <si>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</si>
  <si>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</si>
  <si>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</si>
  <si>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</si>
  <si>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</si>
  <si>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</si>
  <si>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</si>
  <si>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</si>
  <si>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</si>
  <si>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</si>
  <si>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</si>
  <si>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</si>
  <si>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</si>
  <si>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</si>
  <si>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</si>
  <si>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</si>
  <si>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</si>
  <si>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</si>
  <si>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</si>
  <si>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</si>
  <si>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</si>
  <si>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</si>
  <si>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</si>
  <si>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</si>
  <si>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</si>
  <si>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</si>
  <si>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</si>
  <si>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</si>
  <si>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</si>
  <si>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</si>
  <si>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</si>
  <si>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</si>
  <si>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</si>
  <si>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</si>
  <si>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</si>
  <si>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</si>
  <si>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</si>
  <si>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</si>
  <si>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</si>
  <si>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</si>
  <si>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</si>
  <si>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</si>
  <si>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</si>
  <si>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</si>
  <si>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</si>
  <si>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</si>
  <si>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</si>
  <si>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</si>
  <si>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</si>
  <si>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</si>
  <si>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</si>
  <si>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</si>
  <si>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</si>
  <si>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</si>
  <si>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</si>
  <si>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</si>
  <si>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</si>
  <si>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</si>
  <si>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</si>
  <si>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</si>
  <si>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</si>
  <si>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</si>
  <si>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</si>
  <si>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</si>
  <si>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</si>
  <si>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</si>
  <si>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</si>
  <si>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</si>
  <si>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</si>
  <si>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</si>
  <si>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</si>
  <si>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</si>
  <si>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</si>
  <si>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</si>
  <si>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</si>
  <si>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</si>
  <si>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</si>
  <si>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</si>
  <si>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</si>
  <si>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</si>
  <si>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</si>
  <si>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</si>
  <si>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</si>
  <si>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</si>
  <si>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</si>
  <si>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</si>
  <si>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</si>
  <si>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</si>
  <si>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</si>
  <si>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</si>
  <si>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</si>
  <si>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</si>
  <si>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</si>
  <si>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</si>
  <si>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</si>
  <si>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</si>
  <si>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</si>
  <si>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</si>
  <si>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</si>
  <si>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</si>
  <si>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</si>
  <si>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</si>
  <si>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</si>
  <si>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</si>
  <si>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</si>
  <si>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</si>
  <si>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</si>
  <si>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</si>
  <si>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</si>
  <si>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</si>
  <si>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</si>
  <si>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</si>
  <si>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</si>
  <si>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</si>
  <si>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</si>
  <si>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</si>
  <si>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</si>
  <si>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</si>
  <si>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</si>
  <si>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</si>
  <si>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</si>
  <si>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</si>
  <si>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</si>
  <si>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</si>
  <si>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</si>
  <si>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</si>
  <si>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</si>
  <si>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</si>
  <si>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</si>
  <si>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</si>
  <si>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</si>
  <si>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</si>
  <si>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</si>
  <si>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</si>
  <si>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</si>
  <si>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</si>
  <si>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</si>
  <si>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</si>
  <si>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</si>
  <si>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</si>
  <si>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</si>
  <si>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</si>
  <si>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</si>
  <si>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</si>
  <si>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</si>
  <si>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</si>
  <si>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</si>
  <si>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</si>
  <si>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</si>
  <si>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</si>
  <si>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</si>
  <si>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</si>
  <si>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</si>
  <si>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</si>
  <si>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</si>
  <si>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</si>
  <si>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</si>
  <si>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</si>
  <si>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</si>
  <si>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</si>
  <si>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</si>
  <si>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</si>
  <si>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</si>
  <si>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</si>
  <si>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</si>
  <si>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</si>
  <si>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</si>
  <si>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</si>
  <si>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</si>
  <si>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</si>
  <si>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</si>
  <si>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</si>
  <si>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</si>
  <si>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</si>
  <si>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</si>
  <si>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</si>
  <si>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</si>
  <si>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</si>
  <si>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</si>
  <si>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</si>
  <si>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</si>
  <si>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</si>
  <si>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</si>
  <si>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</si>
  <si>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</si>
  <si>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</si>
  <si>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</si>
  <si>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</si>
  <si>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</si>
  <si>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</si>
  <si>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</si>
  <si>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</si>
  <si>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</si>
  <si>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</si>
  <si>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</si>
  <si>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</si>
  <si>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</si>
  <si>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</si>
  <si>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</si>
  <si>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</si>
  <si>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</si>
  <si>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</si>
  <si>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</si>
  <si>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</si>
  <si>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</si>
  <si>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</si>
  <si>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</si>
  <si>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</si>
  <si>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</si>
  <si>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</si>
  <si>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</si>
  <si>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</si>
  <si>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</si>
  <si>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</si>
  <si>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</si>
  <si>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</si>
  <si>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</si>
  <si>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</si>
  <si>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</si>
  <si>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</si>
  <si>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</si>
  <si>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</si>
  <si>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</si>
  <si>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</si>
  <si>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</si>
  <si>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</si>
  <si>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</si>
  <si>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</si>
  <si>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</si>
  <si>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</si>
  <si>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</si>
  <si>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</si>
  <si>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</si>
  <si>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</si>
  <si>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</si>
  <si>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</si>
  <si>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</si>
  <si>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</si>
  <si>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</si>
  <si>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</si>
  <si>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</si>
  <si>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</si>
  <si>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</si>
  <si>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</si>
  <si>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</si>
  <si>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</si>
  <si>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</si>
  <si>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</si>
  <si>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</si>
  <si>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</si>
  <si>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</si>
  <si>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</si>
  <si>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</si>
  <si>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</si>
  <si>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</si>
  <si>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</si>
  <si>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</si>
  <si>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</si>
  <si>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</si>
  <si>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</si>
  <si>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</si>
  <si>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</si>
  <si>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</si>
  <si>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</si>
  <si>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</si>
  <si>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</si>
  <si>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</si>
  <si>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</si>
  <si>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</si>
  <si>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</si>
  <si>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</si>
  <si>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</si>
  <si>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</si>
  <si>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</si>
  <si>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</si>
  <si>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</si>
  <si>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</si>
  <si>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</si>
  <si>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</si>
  <si>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</si>
  <si>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</si>
  <si>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</si>
  <si>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</si>
  <si>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</si>
  <si>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</si>
  <si>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</si>
  <si>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</si>
  <si>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</si>
  <si>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</si>
  <si>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</si>
  <si>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</si>
  <si>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</si>
  <si>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</si>
  <si>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</si>
  <si>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</si>
  <si>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</si>
  <si>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</si>
  <si>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</si>
  <si>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</si>
  <si>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</si>
  <si>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</si>
  <si>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</si>
  <si>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</si>
  <si>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</si>
  <si>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</si>
  <si>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</si>
  <si>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</si>
  <si>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</si>
  <si>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</si>
  <si>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</si>
  <si>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</si>
  <si>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</si>
  <si>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</si>
  <si>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</si>
  <si>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</si>
  <si>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</si>
  <si>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</si>
  <si>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</si>
  <si>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</si>
  <si>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</si>
  <si>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</si>
  <si>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</si>
  <si>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</si>
  <si>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</si>
  <si>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</si>
  <si>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</si>
  <si>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</si>
  <si>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</si>
  <si>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</si>
  <si>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</si>
  <si>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</si>
  <si>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</si>
  <si>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</si>
  <si>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</si>
  <si>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</si>
  <si>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</si>
  <si>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</si>
  <si>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</si>
  <si>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</si>
  <si>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</si>
  <si>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</si>
  <si>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</si>
  <si>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</si>
  <si>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</si>
  <si>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</si>
  <si>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</si>
  <si>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</si>
  <si>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</si>
  <si>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</si>
  <si>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</si>
  <si>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</si>
  <si>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</si>
  <si>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</si>
  <si>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</si>
  <si>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</si>
  <si>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</si>
  <si>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</si>
  <si>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</si>
  <si>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</si>
  <si>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</si>
  <si>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</si>
  <si>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</si>
  <si>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</si>
  <si>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</si>
  <si>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</si>
  <si>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</si>
  <si>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</si>
  <si>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</si>
  <si>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</si>
  <si>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</si>
  <si>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</si>
  <si>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</si>
  <si>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</si>
  <si>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</si>
  <si>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</si>
  <si>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</si>
  <si>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</si>
  <si>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</si>
  <si>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</si>
  <si>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</si>
  <si>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</si>
  <si>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</si>
  <si>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</si>
  <si>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</si>
  <si>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</si>
  <si>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</si>
  <si>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</si>
  <si>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</si>
  <si>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</si>
  <si>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</si>
  <si>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</si>
  <si>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</si>
  <si>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</si>
  <si>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</si>
  <si>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</si>
  <si>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</si>
  <si>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</si>
  <si>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</si>
  <si>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</si>
  <si>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</si>
  <si>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</si>
  <si>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</si>
  <si>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</si>
  <si>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</si>
  <si>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</si>
  <si>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</si>
  <si>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</si>
  <si>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</si>
  <si>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</si>
  <si>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</si>
  <si>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</si>
  <si>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</si>
  <si>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</si>
  <si>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</si>
  <si>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</si>
  <si>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</si>
  <si>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</si>
  <si>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</si>
  <si>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</si>
  <si>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</si>
  <si>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</si>
  <si>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</si>
  <si>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</si>
  <si>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</si>
  <si>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</si>
  <si>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</si>
  <si>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</si>
  <si>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</si>
  <si>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</si>
  <si>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</si>
  <si>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</si>
  <si>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</si>
  <si>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</si>
  <si>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</si>
  <si>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</si>
  <si>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</si>
  <si>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</si>
  <si>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</si>
  <si>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</si>
  <si>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</si>
  <si>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</si>
  <si>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</si>
  <si>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</si>
  <si>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</si>
  <si>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</si>
  <si>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</si>
  <si>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</si>
  <si>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</si>
  <si>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</si>
  <si>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</si>
  <si>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</si>
  <si>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</si>
  <si>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</si>
  <si>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</si>
  <si>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</si>
  <si>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</si>
  <si>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</si>
  <si>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</si>
  <si>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</si>
  <si>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</si>
  <si>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</si>
  <si>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</si>
  <si>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</si>
  <si>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</si>
  <si>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</si>
  <si>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</si>
  <si>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</si>
  <si>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</si>
  <si>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</si>
  <si>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</si>
  <si>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</si>
  <si>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</si>
  <si>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</si>
  <si>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</si>
  <si>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</si>
  <si>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</si>
  <si>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</si>
  <si>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</si>
  <si>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</si>
  <si>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</si>
  <si>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</si>
  <si>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</si>
  <si>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</si>
  <si>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</si>
  <si>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</si>
  <si>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</si>
  <si>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</si>
  <si>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</si>
  <si>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</si>
  <si>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</si>
  <si>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</si>
  <si>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</si>
  <si>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</si>
  <si>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</si>
  <si>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</si>
  <si>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</si>
  <si>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</si>
  <si>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</si>
  <si>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</si>
  <si>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</si>
  <si>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</si>
  <si>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</si>
  <si>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</si>
  <si>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</si>
  <si>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</si>
  <si>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</si>
  <si>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</si>
  <si>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</si>
  <si>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</si>
  <si>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</si>
  <si>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</si>
  <si>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</si>
  <si>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</si>
  <si>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</si>
  <si>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</si>
  <si>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</si>
  <si>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</si>
  <si>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</si>
  <si>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</si>
  <si>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</si>
  <si>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</si>
  <si>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</si>
  <si>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</si>
  <si>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</si>
  <si>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</si>
  <si>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</si>
  <si>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</si>
  <si>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</si>
  <si>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</si>
  <si>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</si>
  <si>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</si>
  <si>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</si>
  <si>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</si>
  <si>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</si>
  <si>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</si>
  <si>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</si>
  <si>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</si>
  <si>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</si>
  <si>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</si>
  <si>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</si>
  <si>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</si>
  <si>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</si>
  <si>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</si>
  <si>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</si>
  <si>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</si>
  <si>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</si>
  <si>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</si>
  <si>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</si>
  <si>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</si>
  <si>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</si>
  <si>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</si>
  <si>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</si>
  <si>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</si>
  <si>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</si>
  <si>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</si>
  <si>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</si>
  <si>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</si>
  <si>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</si>
  <si>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</si>
  <si>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</si>
  <si>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</si>
  <si>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</si>
  <si>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</si>
  <si>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</si>
  <si>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</si>
  <si>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</si>
  <si>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</si>
  <si>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</si>
  <si>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</si>
  <si>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</si>
  <si>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</si>
  <si>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</si>
  <si>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</si>
  <si>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</si>
  <si>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</si>
  <si>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</si>
  <si>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</si>
  <si>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</si>
  <si>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</si>
  <si>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</si>
  <si>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</si>
  <si>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</si>
  <si>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</si>
  <si>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</si>
  <si>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</si>
  <si>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</si>
  <si>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</si>
  <si>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</si>
  <si>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</si>
  <si>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</si>
  <si>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</si>
  <si>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</si>
  <si>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</si>
  <si>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</si>
  <si>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</si>
  <si>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</si>
  <si>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</si>
  <si>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</si>
  <si>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</si>
  <si>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</si>
  <si>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</si>
  <si>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</si>
  <si>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</si>
  <si>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</si>
  <si>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</si>
  <si>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</si>
  <si>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</si>
  <si>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</si>
  <si>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</si>
  <si>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</si>
  <si>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</si>
  <si>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</si>
  <si>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</si>
  <si>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</si>
  <si>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</si>
  <si>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</si>
  <si>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</si>
  <si>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</si>
  <si>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</si>
  <si>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</si>
  <si>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</si>
  <si>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</si>
  <si>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</si>
  <si>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</si>
  <si>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</si>
  <si>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</si>
  <si>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</si>
  <si>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</si>
  <si>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</si>
  <si>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</si>
  <si>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</si>
  <si>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</si>
  <si>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</si>
  <si>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</si>
  <si>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</si>
  <si>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</si>
  <si>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</si>
  <si>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</si>
  <si>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</si>
  <si>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</si>
  <si>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</si>
  <si>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</si>
  <si>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</si>
  <si>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</si>
  <si>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</si>
  <si>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</si>
  <si>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</si>
  <si>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</si>
  <si>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</si>
  <si>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</si>
  <si>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</si>
  <si>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</si>
  <si>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</si>
  <si>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</si>
  <si>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</si>
  <si>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</si>
  <si>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</si>
  <si>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</si>
  <si>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</si>
  <si>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</si>
  <si>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</si>
  <si>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</si>
  <si>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</si>
  <si>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</si>
  <si>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</si>
  <si>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</si>
  <si>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</si>
  <si>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</si>
  <si>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</si>
  <si>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</si>
  <si>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</si>
  <si>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</si>
  <si>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</si>
  <si>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</si>
  <si>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</si>
  <si>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</si>
  <si>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</si>
  <si>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</si>
  <si>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</si>
  <si>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</si>
  <si>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</si>
  <si>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</si>
  <si>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</si>
  <si>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</si>
  <si>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</si>
  <si>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</si>
  <si>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</si>
  <si>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</si>
  <si>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</si>
  <si>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</si>
  <si>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</si>
  <si>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</si>
  <si>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</si>
  <si>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</si>
  <si>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</si>
  <si>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</si>
  <si>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</si>
  <si>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</si>
  <si>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</si>
  <si>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</si>
  <si>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</si>
  <si>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</si>
  <si>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</si>
  <si>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</si>
  <si>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</si>
  <si>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</si>
  <si>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</si>
  <si>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</si>
  <si>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</si>
  <si>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</si>
  <si>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</si>
  <si>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SKSE SECURITIES LTD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</si>
  <si>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</si>
  <si>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</si>
  <si>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</si>
  <si>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</si>
  <si>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</si>
  <si>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</si>
  <si>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</si>
  <si>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</si>
  <si>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</si>
  <si>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</si>
  <si>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</si>
  <si>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</si>
  <si>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MANSI SHARE &amp; STOCK ADVISORS PRIVATE LIMITED</t>
  </si>
  <si>
    <t>DIL</t>
  </si>
  <si>
    <t>Debock Industries Limited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</si>
  <si>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</si>
  <si>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</si>
  <si>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</si>
  <si>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</si>
  <si>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</si>
  <si>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</si>
  <si>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</si>
  <si>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</si>
  <si>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</si>
  <si>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</si>
  <si>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</si>
  <si>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1990-2000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</si>
  <si>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</si>
  <si>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</si>
  <si>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</si>
  <si>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</si>
  <si>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</si>
  <si>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</si>
  <si>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</si>
  <si>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</si>
  <si>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</si>
  <si>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</si>
  <si>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</si>
  <si>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</si>
  <si>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</si>
  <si>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</si>
  <si>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</si>
  <si>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</si>
  <si>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</si>
  <si>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</si>
  <si>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</si>
  <si>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</si>
  <si>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</si>
  <si>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</si>
  <si>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</si>
  <si>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</si>
  <si>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TTIL</t>
  </si>
  <si>
    <t>Profit of Rs.262.5/-</t>
  </si>
  <si>
    <t>Profit of Rs 34/-</t>
  </si>
  <si>
    <t>560-568</t>
  </si>
  <si>
    <t>241-243</t>
  </si>
  <si>
    <t>NNM SECURITIES PVT LTD</t>
  </si>
  <si>
    <t>2050-2150</t>
  </si>
  <si>
    <t>1400-1430</t>
  </si>
  <si>
    <t>1550-1650</t>
  </si>
  <si>
    <t>190-193</t>
  </si>
  <si>
    <t>205-215</t>
  </si>
  <si>
    <t>ACC SEPT FUT</t>
  </si>
  <si>
    <t>2360-2320</t>
  </si>
  <si>
    <t>Loss of Rs 45/-</t>
  </si>
  <si>
    <t>Profit of Rs 5.5/-</t>
  </si>
  <si>
    <t>2590-2600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</si>
  <si>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</si>
  <si>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</si>
  <si>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</si>
  <si>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</si>
  <si>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</si>
  <si>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</si>
  <si>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</si>
  <si>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</si>
  <si>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</si>
  <si>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</si>
  <si>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</si>
  <si>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NEXT ORBIT VENTURES FUND</t>
  </si>
  <si>
    <t>BRANDBUCKT</t>
  </si>
  <si>
    <t>DDIL</t>
  </si>
  <si>
    <t>PRAKASH RIKHABCHAND SOLANKI</t>
  </si>
  <si>
    <t>OLATECH</t>
  </si>
  <si>
    <t>ROLCOEN</t>
  </si>
  <si>
    <t>SCANDENT</t>
  </si>
  <si>
    <t>AJAY RAMESHCHANDRA VAKHARIA</t>
  </si>
  <si>
    <t>AKASH</t>
  </si>
  <si>
    <t>Akash Infra-Projects Ltd</t>
  </si>
  <si>
    <t>MUTHOOTCAP</t>
  </si>
  <si>
    <t>Muthoot Cap Serv Ltd</t>
  </si>
  <si>
    <t>ELEVATION  CAPITAL VI FII HOLDINGS LIMITED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</si>
  <si>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</si>
  <si>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</si>
  <si>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</si>
  <si>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</si>
  <si>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</si>
  <si>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</si>
  <si>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</si>
  <si>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</si>
  <si>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</si>
  <si>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</si>
  <si>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547-549</t>
  </si>
  <si>
    <t>565-575</t>
  </si>
  <si>
    <t>980-990</t>
  </si>
  <si>
    <t>797-801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</si>
  <si>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</si>
  <si>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</si>
  <si>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</si>
  <si>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</si>
  <si>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</si>
  <si>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</si>
  <si>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</si>
  <si>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</si>
  <si>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</si>
  <si>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GUTTIKONDA RAJASEKHAR</t>
  </si>
  <si>
    <t>SHAIBAL GHOSH</t>
  </si>
  <si>
    <t>DECIPHER</t>
  </si>
  <si>
    <t>BP EQUITIES PVT. LTD.</t>
  </si>
  <si>
    <t>JANAKIRAM AJJARAPU</t>
  </si>
  <si>
    <t>EPBIO</t>
  </si>
  <si>
    <t>MANOJ AGARWAL</t>
  </si>
  <si>
    <t>INTENTECH</t>
  </si>
  <si>
    <t>NATHABHAI BHIKHABHAI PATEL HUF</t>
  </si>
  <si>
    <t>RHETAN</t>
  </si>
  <si>
    <t>NIRAJ HARSUKHLAL SANGHAVI</t>
  </si>
  <si>
    <t>SANPA</t>
  </si>
  <si>
    <t>SOFCOM</t>
  </si>
  <si>
    <t>KISHORE MEHTA</t>
  </si>
  <si>
    <t>SYLPH</t>
  </si>
  <si>
    <t>GHANSHYAM SONI</t>
  </si>
  <si>
    <t>THINKINK</t>
  </si>
  <si>
    <t>B B COMMERCIAL LTD</t>
  </si>
  <si>
    <t>VEERHEALTH</t>
  </si>
  <si>
    <t>RISHABH FINTRADE LIMITED</t>
  </si>
  <si>
    <t>AJOONI</t>
  </si>
  <si>
    <t>Ajooni Biotech Limited</t>
  </si>
  <si>
    <t>QE SECURITIES</t>
  </si>
  <si>
    <t>AMIT BABULAL KHALAS</t>
  </si>
  <si>
    <t>SHAH KIRTESH BABULAL</t>
  </si>
  <si>
    <t>COFFEEDAY</t>
  </si>
  <si>
    <t>Coffee Day Enterprise Ltd</t>
  </si>
  <si>
    <t>GAYAPROJ</t>
  </si>
  <si>
    <t>Gayatri Projects Ltd</t>
  </si>
  <si>
    <t>PARTH INFIN BROKERS PVT LTD</t>
  </si>
  <si>
    <t>TOPGAIN FINANCE PRIVATE LIMITED</t>
  </si>
  <si>
    <t>Intense Technologies Ltd</t>
  </si>
  <si>
    <t>AVIRAT ENTERPRISE</t>
  </si>
  <si>
    <t>LEMERITE</t>
  </si>
  <si>
    <t>Le Merite Exports Limited</t>
  </si>
  <si>
    <t>RIKHAV SECURITIES LIMITED</t>
  </si>
  <si>
    <t>REFEX</t>
  </si>
  <si>
    <t>Refex Industries Limited</t>
  </si>
  <si>
    <t>Loss of Rs 19/-</t>
  </si>
  <si>
    <t>Profit of Rs.1.25/-</t>
  </si>
  <si>
    <t>Loss of Rs.14/-</t>
  </si>
  <si>
    <t>Profit of Rs.2/-</t>
  </si>
  <si>
    <t>Profit of Rs.3.25/-</t>
  </si>
  <si>
    <t>11.12.0</t>
  </si>
  <si>
    <t>OBEROIRLTY 1140 CE SEP</t>
  </si>
  <si>
    <t>30-35</t>
  </si>
  <si>
    <t>Profit of Rs.3.5/-</t>
  </si>
  <si>
    <t xml:space="preserve">INFY 1500 CE SEP </t>
  </si>
  <si>
    <t>25-27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</si>
  <si>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</si>
  <si>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</si>
  <si>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</si>
  <si>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</si>
  <si>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</si>
  <si>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</si>
  <si>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</si>
  <si>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</si>
  <si>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1633-1637</t>
  </si>
  <si>
    <t>1680-1700</t>
  </si>
  <si>
    <t xml:space="preserve">TATASTEEL SEPT FUT </t>
  </si>
  <si>
    <t>110-110.5</t>
  </si>
  <si>
    <t>GUJGASLTD SEPT FUT</t>
  </si>
  <si>
    <t>510-512</t>
  </si>
  <si>
    <t>525-535</t>
  </si>
  <si>
    <t>115-117</t>
  </si>
  <si>
    <t>BEL SEPT FUT</t>
  </si>
  <si>
    <t>337-338</t>
  </si>
  <si>
    <t>344-347</t>
  </si>
  <si>
    <t xml:space="preserve">COLPAL SEPT FUT </t>
  </si>
  <si>
    <t>Profit of Rs.25.5/-</t>
  </si>
  <si>
    <t>AFEL</t>
  </si>
  <si>
    <t>SANDEEP ARNEJA</t>
  </si>
  <si>
    <t>AMITINT</t>
  </si>
  <si>
    <t>CHETNA SHAH</t>
  </si>
  <si>
    <t>KAVITA MAYANK VARIA</t>
  </si>
  <si>
    <t>APLAB</t>
  </si>
  <si>
    <t>ZEE ENTERTAINMENT ENTERPRISES LIMITED</t>
  </si>
  <si>
    <t>BANASFN</t>
  </si>
  <si>
    <t>JR SEAMLESS PRIVATE LIMITED</t>
  </si>
  <si>
    <t>BCONCEPTS</t>
  </si>
  <si>
    <t>IFF OVERSEAS PRIVATE LTD</t>
  </si>
  <si>
    <t>BONLON</t>
  </si>
  <si>
    <t>KAMLESH JAIN</t>
  </si>
  <si>
    <t>BONANZA PORTFOLIO LIMITED</t>
  </si>
  <si>
    <t>BHARAT KUMAR NAHATA</t>
  </si>
  <si>
    <t>ASHISH NAHATA</t>
  </si>
  <si>
    <t>SETU SECURITIES PVT LTD</t>
  </si>
  <si>
    <t>PREETI BHAUKA</t>
  </si>
  <si>
    <t>PRASHANTRAJESHKUMARYADAV</t>
  </si>
  <si>
    <t>VIVEKSAWHNEY</t>
  </si>
  <si>
    <t>DBOL</t>
  </si>
  <si>
    <t>GOEL INVESTMENTS LIMITED</t>
  </si>
  <si>
    <t>SONITRON LIMITED</t>
  </si>
  <si>
    <t>SHUDH EDIBLE PRODUCTS PRIVATE LIMITED</t>
  </si>
  <si>
    <t>SARVOSHREE IRON WORKS LLP</t>
  </si>
  <si>
    <t>ZENAB AIYUB YACOOBALI</t>
  </si>
  <si>
    <t>NAVRATRI SHARE TRADING PRIVATE LIMITED .</t>
  </si>
  <si>
    <t>ARHAM SHARE PRIVATE LIMITED</t>
  </si>
  <si>
    <t>DHAMPURSUG</t>
  </si>
  <si>
    <t>DPL</t>
  </si>
  <si>
    <t>EARUM</t>
  </si>
  <si>
    <t>SHUBHRA SHAH</t>
  </si>
  <si>
    <t>ECORECO</t>
  </si>
  <si>
    <t>BUNKIM FINANCE AND INVESTMENTS PVT LTD</t>
  </si>
  <si>
    <t>NEXPACT LIMITED</t>
  </si>
  <si>
    <t>PLUTUS CAPITAL MANAGEMENT LLP</t>
  </si>
  <si>
    <t>PRANALVINODBHAIRABADIYA</t>
  </si>
  <si>
    <t>GETALONG</t>
  </si>
  <si>
    <t>RITU NAGESH RATHOD</t>
  </si>
  <si>
    <t>SHRENI SHARES PRIVATE LIMITED</t>
  </si>
  <si>
    <t>INDRANIB</t>
  </si>
  <si>
    <t>JAYUSH</t>
  </si>
  <si>
    <t>HOLEON TRADERS PRIVATE LIMITED</t>
  </si>
  <si>
    <t>ASHVANDANA MANAGEMENT HOLDINGS PRIVATE LIMITED</t>
  </si>
  <si>
    <t>JYOTIRES</t>
  </si>
  <si>
    <t>ARK GLOBAL EMERGING COMPANIES LP</t>
  </si>
  <si>
    <t>KBCGLOBAL</t>
  </si>
  <si>
    <t>ABDUL AZEES</t>
  </si>
  <si>
    <t>MADHURIND</t>
  </si>
  <si>
    <t>KARAMJIT SINGH</t>
  </si>
  <si>
    <t>MADHUSE</t>
  </si>
  <si>
    <t>ARAKKAL JOHNY ROBIN</t>
  </si>
  <si>
    <t>MERMETL</t>
  </si>
  <si>
    <t>AAKASH RAJENDRAKUMAR VAKHARIA</t>
  </si>
  <si>
    <t>NEHAL JAIPRAKASH SHAH</t>
  </si>
  <si>
    <t>NIKUNJ KAUSHIK SHAH</t>
  </si>
  <si>
    <t>VISHAL PRAFULCHANDRA SHAH</t>
  </si>
  <si>
    <t>RONAK ASHOK SHAH</t>
  </si>
  <si>
    <t>ANKITA VISHAL SHAH</t>
  </si>
  <si>
    <t>LA RICHESSE ADVISORS PRIVATE LIMITED</t>
  </si>
  <si>
    <t>HARDIK MAHENDRAKUMAR SHAH HUF</t>
  </si>
  <si>
    <t>PURUSHOTTAM MATRUMAL CHAMEDIA</t>
  </si>
  <si>
    <t>N L RUNGTA HUF</t>
  </si>
  <si>
    <t>VISHAL GUPTA HUF</t>
  </si>
  <si>
    <t>MEENA VIJAY AMLANI</t>
  </si>
  <si>
    <t>MODAIRY</t>
  </si>
  <si>
    <t>SURESH POONATI</t>
  </si>
  <si>
    <t>NIRMLABEN SANJAYBHAI PARMAR</t>
  </si>
  <si>
    <t>KAMAL KUMAR JALAN SEC. PVT. LTD</t>
  </si>
  <si>
    <t>SIVASANKARIPERUMAL</t>
  </si>
  <si>
    <t>OMEGAIN</t>
  </si>
  <si>
    <t>RNJ ENTERPRISES</t>
  </si>
  <si>
    <t>GAJANAN ENTERPRISES</t>
  </si>
  <si>
    <t>OONE</t>
  </si>
  <si>
    <t>SIRIUS ADVISORS PRIVATE LIMITED</t>
  </si>
  <si>
    <t>PALMJEWELS</t>
  </si>
  <si>
    <t>YACOOBALI AIYUB MOHAMMED</t>
  </si>
  <si>
    <t>PANKAJPIYUS</t>
  </si>
  <si>
    <t>PIYUSH PRAJAPATI</t>
  </si>
  <si>
    <t>MAMRAJ AGARWAL</t>
  </si>
  <si>
    <t>PANTH</t>
  </si>
  <si>
    <t>SHIPRA JHANWAR</t>
  </si>
  <si>
    <t>SANJAY JHANWAR</t>
  </si>
  <si>
    <t>MANOJSINGH JADOUN</t>
  </si>
  <si>
    <t>E WASTE RECYCLING PRIVATE LIMITED</t>
  </si>
  <si>
    <t>ORIENTAL INSURENCE</t>
  </si>
  <si>
    <t>SUNDEEP ARJUN KARNA</t>
  </si>
  <si>
    <t>SBLI</t>
  </si>
  <si>
    <t>LAXMIPAT DUDHERIA</t>
  </si>
  <si>
    <t>GAUTAM MOHAN DESHPANDE</t>
  </si>
  <si>
    <t>TRUE SURGE TECHNOLOGIES PRIVATE LIMITED</t>
  </si>
  <si>
    <t>SRDAPRT</t>
  </si>
  <si>
    <t>RAHUL ANANTRAI MEHTA</t>
  </si>
  <si>
    <t>STARHFL</t>
  </si>
  <si>
    <t>ANIL KUMAR JAIN</t>
  </si>
  <si>
    <t>ICICI PRUDENTIAL MUTUAL FUND</t>
  </si>
  <si>
    <t>TVS SUNDRAM FASTENERS PRIVATE LIMITED</t>
  </si>
  <si>
    <t>ABHINAV COMMOSALES</t>
  </si>
  <si>
    <t>GAURI NANDAN TRADERS</t>
  </si>
  <si>
    <t>SONU</t>
  </si>
  <si>
    <t>VALSONQ</t>
  </si>
  <si>
    <t>DHANALAKSHMI SRIDHAR</t>
  </si>
  <si>
    <t>VCU</t>
  </si>
  <si>
    <t>AGNI</t>
  </si>
  <si>
    <t>Agni Green Power Ltd</t>
  </si>
  <si>
    <t>ANSHUL AGARWAL</t>
  </si>
  <si>
    <t>REKHA MUKESH DAND</t>
  </si>
  <si>
    <t>AMEYA</t>
  </si>
  <si>
    <t>Ameya Precision Eng Ltd</t>
  </si>
  <si>
    <t>AUTOIND</t>
  </si>
  <si>
    <t>Autoline Industries Limit</t>
  </si>
  <si>
    <t>RATHOD SAAJAN S</t>
  </si>
  <si>
    <t>BHARATGEAR</t>
  </si>
  <si>
    <t>Bharat Gears Ltd</t>
  </si>
  <si>
    <t>XTX MARKETS LLP</t>
  </si>
  <si>
    <t>BTML</t>
  </si>
  <si>
    <t>Bodhi Tree Multimedia Ltd</t>
  </si>
  <si>
    <t>CHANAKYA FINVEST PRIVATE LIMITED</t>
  </si>
  <si>
    <t>ZYANA STOCKS AND COMMODITIES</t>
  </si>
  <si>
    <t>HRTI PRIVATE LIMITED</t>
  </si>
  <si>
    <t>NK SECURITIES RESEARCH PRIVATE LIMITED</t>
  </si>
  <si>
    <t>DAAWAT</t>
  </si>
  <si>
    <t>LT Foods Limited</t>
  </si>
  <si>
    <t>D.B.Corp Ltd</t>
  </si>
  <si>
    <t>HBLPOWER</t>
  </si>
  <si>
    <t>HBL Power Systems Limited</t>
  </si>
  <si>
    <t>The India Cements Limited</t>
  </si>
  <si>
    <t>SURJECTIVE RESEARCH CAPITAL LLP</t>
  </si>
  <si>
    <t>VEENA RAJESH SHAH</t>
  </si>
  <si>
    <t>JFLLIFE</t>
  </si>
  <si>
    <t>JFL Life Sciences Limited</t>
  </si>
  <si>
    <t>LIBAS</t>
  </si>
  <si>
    <t>Libas Consu Products Ltd</t>
  </si>
  <si>
    <t>P S SHETH</t>
  </si>
  <si>
    <t>MITCON</t>
  </si>
  <si>
    <t>MITCON Con</t>
  </si>
  <si>
    <t>INDRA KIRAN VENTURES</t>
  </si>
  <si>
    <t>MKPL</t>
  </si>
  <si>
    <t>M K Proteins Limited</t>
  </si>
  <si>
    <t>VIBHU BANSAL</t>
  </si>
  <si>
    <t>MADHUDEVI SANJAY BUCHA</t>
  </si>
  <si>
    <t>ORIENTHOT</t>
  </si>
  <si>
    <t>Oriental Hotels Ltd</t>
  </si>
  <si>
    <t>SATIA</t>
  </si>
  <si>
    <t>Satia Industries Limited</t>
  </si>
  <si>
    <t>NEGEN CAPITAL SERVICES PRIVATE LIMITED</t>
  </si>
  <si>
    <t>TARACHAND</t>
  </si>
  <si>
    <t>Tara Chand Log. Sol. Ltd.</t>
  </si>
  <si>
    <t>SHAH SHARAD KANAYALAL</t>
  </si>
  <si>
    <t>Tata Inv. Corpn Ltd.</t>
  </si>
  <si>
    <t>ASHWIN STOCKS AND INVESTMENT PRIVATE LIMITED</t>
  </si>
  <si>
    <t>SUBHASH PHOOTARMAL RATHOD</t>
  </si>
  <si>
    <t>Brand Concepts Limited</t>
  </si>
  <si>
    <t>BRIJESH PAREKH HUF</t>
  </si>
  <si>
    <t>COMPANY SHIVAAY TRADING</t>
  </si>
  <si>
    <t>GUJAPOLLO</t>
  </si>
  <si>
    <t>Gujarat Apollo Equip Ltd.</t>
  </si>
  <si>
    <t>APOLLO TECHNO EQUIPMENTS LTD</t>
  </si>
  <si>
    <t>LATTEYS</t>
  </si>
  <si>
    <t>Latteys Industries Ltd</t>
  </si>
  <si>
    <t>ASHISHKUMAR JASVANTLAL SHAH</t>
  </si>
  <si>
    <t>NANDINI TRADEX PRIVATE LIMITED</t>
  </si>
  <si>
    <t>MEDANTA REAL ESTATE PRIVATE LIMITED</t>
  </si>
  <si>
    <t>PATINTLOG</t>
  </si>
  <si>
    <t>Patel Integrated Logistic</t>
  </si>
  <si>
    <t>ROHIT SRIVASTAVA</t>
  </si>
  <si>
    <t>ASGAR PATEL</t>
  </si>
  <si>
    <t>REXPIPES</t>
  </si>
  <si>
    <t>Rex Pipes And Cables Ltd</t>
  </si>
  <si>
    <t>BANWARILALPILANIA</t>
  </si>
  <si>
    <t>SNOWMAN</t>
  </si>
  <si>
    <t>Snowman Logistics Ltd.</t>
  </si>
  <si>
    <t>KIFS INTERNATIONAL 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</si>
</sst>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65" fontId="31" fillId="0" borderId="23" xfId="0" applyNumberFormat="1" applyFont="1" applyFill="1" applyBorder="1" applyAlignment="1">
      <alignment horizontal="center" vertical="center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1" fillId="0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32" sqref="D3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18020.400000000001</v>
      </c>
      <c r="F11" s="32">
        <v>17983.133333333335</v>
      </c>
      <c r="G11" s="33">
        <v>17856.26666666667</v>
      </c>
      <c r="H11" s="33">
        <v>17692.133333333335</v>
      </c>
      <c r="I11" s="33">
        <v>17565.26666666667</v>
      </c>
      <c r="J11" s="33">
        <v>18147.26666666667</v>
      </c>
      <c r="K11" s="33">
        <v>18274.133333333331</v>
      </c>
      <c r="L11" s="33">
        <v>18438.26666666667</v>
      </c>
      <c r="M11" s="34">
        <v>18110</v>
      </c>
      <c r="N11" s="34">
        <v>17819</v>
      </c>
      <c r="O11" s="35">
        <v>14135200</v>
      </c>
      <c r="P11" s="36">
        <v>-9.6233679335507669E-3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41445.15</v>
      </c>
      <c r="F12" s="37">
        <v>41125.049999999996</v>
      </c>
      <c r="G12" s="38">
        <v>40570.099999999991</v>
      </c>
      <c r="H12" s="38">
        <v>39695.049999999996</v>
      </c>
      <c r="I12" s="38">
        <v>39140.099999999991</v>
      </c>
      <c r="J12" s="38">
        <v>42000.099999999991</v>
      </c>
      <c r="K12" s="38">
        <v>42555.049999999988</v>
      </c>
      <c r="L12" s="38">
        <v>43430.099999999991</v>
      </c>
      <c r="M12" s="28">
        <v>41680</v>
      </c>
      <c r="N12" s="28">
        <v>40250</v>
      </c>
      <c r="O12" s="39">
        <v>2804100</v>
      </c>
      <c r="P12" s="40">
        <v>7.7163902467132117E-2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18735.2</v>
      </c>
      <c r="F13" s="37">
        <v>18640.433333333331</v>
      </c>
      <c r="G13" s="38">
        <v>18460.866666666661</v>
      </c>
      <c r="H13" s="38">
        <v>18186.533333333329</v>
      </c>
      <c r="I13" s="38">
        <v>18006.96666666666</v>
      </c>
      <c r="J13" s="38">
        <v>18914.766666666663</v>
      </c>
      <c r="K13" s="38">
        <v>19094.333333333336</v>
      </c>
      <c r="L13" s="38">
        <v>19368.666666666664</v>
      </c>
      <c r="M13" s="28">
        <v>18820</v>
      </c>
      <c r="N13" s="28">
        <v>18366.099999999999</v>
      </c>
      <c r="O13" s="39">
        <v>4840</v>
      </c>
      <c r="P13" s="40">
        <v>0.11009174311926606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7686</v>
      </c>
      <c r="F14" s="37">
        <v>7686</v>
      </c>
      <c r="G14" s="38">
        <v>7686</v>
      </c>
      <c r="H14" s="38">
        <v>7686</v>
      </c>
      <c r="I14" s="38">
        <v>7686</v>
      </c>
      <c r="J14" s="38">
        <v>7686</v>
      </c>
      <c r="K14" s="38">
        <v>7686</v>
      </c>
      <c r="L14" s="38">
        <v>7686</v>
      </c>
      <c r="M14" s="28">
        <v>7686</v>
      </c>
      <c r="N14" s="28">
        <v>7686</v>
      </c>
      <c r="O14" s="39">
        <v>600</v>
      </c>
      <c r="P14" s="40">
        <v>0.14285714285714285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911.35</v>
      </c>
      <c r="F15" s="37">
        <v>906.40000000000009</v>
      </c>
      <c r="G15" s="38">
        <v>886.85000000000014</v>
      </c>
      <c r="H15" s="38">
        <v>862.35</v>
      </c>
      <c r="I15" s="38">
        <v>842.80000000000007</v>
      </c>
      <c r="J15" s="38">
        <v>930.9000000000002</v>
      </c>
      <c r="K15" s="38">
        <v>950.45000000000016</v>
      </c>
      <c r="L15" s="38">
        <v>974.95000000000027</v>
      </c>
      <c r="M15" s="28">
        <v>925.95</v>
      </c>
      <c r="N15" s="28">
        <v>881.9</v>
      </c>
      <c r="O15" s="39">
        <v>2980100</v>
      </c>
      <c r="P15" s="40">
        <v>8.340523439746908E-3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3304.2</v>
      </c>
      <c r="F16" s="37">
        <v>3317.5166666666664</v>
      </c>
      <c r="G16" s="38">
        <v>3271.833333333333</v>
      </c>
      <c r="H16" s="38">
        <v>3239.4666666666667</v>
      </c>
      <c r="I16" s="38">
        <v>3193.7833333333333</v>
      </c>
      <c r="J16" s="38">
        <v>3349.8833333333328</v>
      </c>
      <c r="K16" s="38">
        <v>3395.5666666666662</v>
      </c>
      <c r="L16" s="38">
        <v>3427.9333333333325</v>
      </c>
      <c r="M16" s="28">
        <v>3363.2</v>
      </c>
      <c r="N16" s="28">
        <v>3285.15</v>
      </c>
      <c r="O16" s="39">
        <v>1249250</v>
      </c>
      <c r="P16" s="40">
        <v>-1.3035749555599448E-2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18048.8</v>
      </c>
      <c r="F17" s="37">
        <v>18089.600000000002</v>
      </c>
      <c r="G17" s="38">
        <v>17859.200000000004</v>
      </c>
      <c r="H17" s="38">
        <v>17669.600000000002</v>
      </c>
      <c r="I17" s="38">
        <v>17439.200000000004</v>
      </c>
      <c r="J17" s="38">
        <v>18279.200000000004</v>
      </c>
      <c r="K17" s="38">
        <v>18509.600000000006</v>
      </c>
      <c r="L17" s="38">
        <v>18699.200000000004</v>
      </c>
      <c r="M17" s="28">
        <v>18320</v>
      </c>
      <c r="N17" s="28">
        <v>17900</v>
      </c>
      <c r="O17" s="39">
        <v>61440</v>
      </c>
      <c r="P17" s="40">
        <v>-1.4753046824887749E-2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118.45</v>
      </c>
      <c r="F18" s="37">
        <v>117.81666666666668</v>
      </c>
      <c r="G18" s="38">
        <v>115.73333333333335</v>
      </c>
      <c r="H18" s="38">
        <v>113.01666666666667</v>
      </c>
      <c r="I18" s="38">
        <v>110.93333333333334</v>
      </c>
      <c r="J18" s="38">
        <v>120.53333333333336</v>
      </c>
      <c r="K18" s="38">
        <v>122.6166666666667</v>
      </c>
      <c r="L18" s="38">
        <v>125.33333333333337</v>
      </c>
      <c r="M18" s="28">
        <v>119.9</v>
      </c>
      <c r="N18" s="28">
        <v>115.1</v>
      </c>
      <c r="O18" s="39">
        <v>26244000</v>
      </c>
      <c r="P18" s="40">
        <v>-9.3762739502649822E-3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335.3</v>
      </c>
      <c r="F19" s="37">
        <v>332.81666666666666</v>
      </c>
      <c r="G19" s="38">
        <v>328.7833333333333</v>
      </c>
      <c r="H19" s="38">
        <v>322.26666666666665</v>
      </c>
      <c r="I19" s="38">
        <v>318.23333333333329</v>
      </c>
      <c r="J19" s="38">
        <v>339.33333333333331</v>
      </c>
      <c r="K19" s="38">
        <v>343.36666666666673</v>
      </c>
      <c r="L19" s="38">
        <v>349.88333333333333</v>
      </c>
      <c r="M19" s="28">
        <v>336.85</v>
      </c>
      <c r="N19" s="28">
        <v>326.3</v>
      </c>
      <c r="O19" s="39">
        <v>9750000</v>
      </c>
      <c r="P19" s="40">
        <v>-4.9670552458185503E-2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2759.7</v>
      </c>
      <c r="F20" s="37">
        <v>2700.4833333333331</v>
      </c>
      <c r="G20" s="38">
        <v>2601.4666666666662</v>
      </c>
      <c r="H20" s="38">
        <v>2443.2333333333331</v>
      </c>
      <c r="I20" s="38">
        <v>2344.2166666666662</v>
      </c>
      <c r="J20" s="38">
        <v>2858.7166666666662</v>
      </c>
      <c r="K20" s="38">
        <v>2957.7333333333336</v>
      </c>
      <c r="L20" s="38">
        <v>3115.9666666666662</v>
      </c>
      <c r="M20" s="28">
        <v>2799.5</v>
      </c>
      <c r="N20" s="28">
        <v>2542.25</v>
      </c>
      <c r="O20" s="39">
        <v>5508000</v>
      </c>
      <c r="P20" s="40">
        <v>0.23228368476984171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3579.75</v>
      </c>
      <c r="F21" s="37">
        <v>3571.3666666666668</v>
      </c>
      <c r="G21" s="38">
        <v>3523.2333333333336</v>
      </c>
      <c r="H21" s="38">
        <v>3466.7166666666667</v>
      </c>
      <c r="I21" s="38">
        <v>3418.5833333333335</v>
      </c>
      <c r="J21" s="38">
        <v>3627.8833333333337</v>
      </c>
      <c r="K21" s="38">
        <v>3676.0166666666669</v>
      </c>
      <c r="L21" s="38">
        <v>3732.5333333333338</v>
      </c>
      <c r="M21" s="28">
        <v>3619.5</v>
      </c>
      <c r="N21" s="28">
        <v>3514.85</v>
      </c>
      <c r="O21" s="39">
        <v>17070000</v>
      </c>
      <c r="P21" s="40">
        <v>9.4021642717757679E-3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952.65</v>
      </c>
      <c r="F22" s="37">
        <v>949.7833333333333</v>
      </c>
      <c r="G22" s="38">
        <v>937.86666666666656</v>
      </c>
      <c r="H22" s="38">
        <v>923.08333333333326</v>
      </c>
      <c r="I22" s="38">
        <v>911.16666666666652</v>
      </c>
      <c r="J22" s="38">
        <v>964.56666666666661</v>
      </c>
      <c r="K22" s="38">
        <v>976.48333333333335</v>
      </c>
      <c r="L22" s="38">
        <v>991.26666666666665</v>
      </c>
      <c r="M22" s="28">
        <v>961.7</v>
      </c>
      <c r="N22" s="28">
        <v>935</v>
      </c>
      <c r="O22" s="39">
        <v>72943750</v>
      </c>
      <c r="P22" s="40">
        <v>7.3741253944299625E-4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3215.65</v>
      </c>
      <c r="F23" s="37">
        <v>3213.25</v>
      </c>
      <c r="G23" s="38">
        <v>3152.4</v>
      </c>
      <c r="H23" s="38">
        <v>3089.15</v>
      </c>
      <c r="I23" s="38">
        <v>3028.3</v>
      </c>
      <c r="J23" s="38">
        <v>3276.5</v>
      </c>
      <c r="K23" s="38">
        <v>3337.3500000000004</v>
      </c>
      <c r="L23" s="38">
        <v>3400.6</v>
      </c>
      <c r="M23" s="28">
        <v>3274.1</v>
      </c>
      <c r="N23" s="28">
        <v>3150</v>
      </c>
      <c r="O23" s="39">
        <v>431800</v>
      </c>
      <c r="P23" s="40">
        <v>-3.2317636195752539E-3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540.20000000000005</v>
      </c>
      <c r="F24" s="37">
        <v>540.0333333333333</v>
      </c>
      <c r="G24" s="38">
        <v>536.26666666666665</v>
      </c>
      <c r="H24" s="38">
        <v>532.33333333333337</v>
      </c>
      <c r="I24" s="38">
        <v>528.56666666666672</v>
      </c>
      <c r="J24" s="38">
        <v>543.96666666666658</v>
      </c>
      <c r="K24" s="38">
        <v>547.73333333333323</v>
      </c>
      <c r="L24" s="38">
        <v>551.66666666666652</v>
      </c>
      <c r="M24" s="28">
        <v>543.79999999999995</v>
      </c>
      <c r="N24" s="28">
        <v>536.1</v>
      </c>
      <c r="O24" s="39">
        <v>6821000</v>
      </c>
      <c r="P24" s="40">
        <v>-1.7561832284501682E-3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526.04999999999995</v>
      </c>
      <c r="F25" s="37">
        <v>514.84999999999991</v>
      </c>
      <c r="G25" s="38">
        <v>494.79999999999984</v>
      </c>
      <c r="H25" s="38">
        <v>463.54999999999995</v>
      </c>
      <c r="I25" s="38">
        <v>443.49999999999989</v>
      </c>
      <c r="J25" s="38">
        <v>546.0999999999998</v>
      </c>
      <c r="K25" s="38">
        <v>566.15</v>
      </c>
      <c r="L25" s="38">
        <v>597.39999999999975</v>
      </c>
      <c r="M25" s="28">
        <v>534.9</v>
      </c>
      <c r="N25" s="28">
        <v>483.6</v>
      </c>
      <c r="O25" s="39">
        <v>67759200</v>
      </c>
      <c r="P25" s="40">
        <v>-6.066126013724267E-2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4450.8</v>
      </c>
      <c r="F26" s="37">
        <v>4458.333333333333</v>
      </c>
      <c r="G26" s="38">
        <v>4413.4666666666662</v>
      </c>
      <c r="H26" s="38">
        <v>4376.1333333333332</v>
      </c>
      <c r="I26" s="38">
        <v>4331.2666666666664</v>
      </c>
      <c r="J26" s="38">
        <v>4495.6666666666661</v>
      </c>
      <c r="K26" s="38">
        <v>4540.5333333333328</v>
      </c>
      <c r="L26" s="38">
        <v>4577.8666666666659</v>
      </c>
      <c r="M26" s="28">
        <v>4503.2</v>
      </c>
      <c r="N26" s="28">
        <v>4421</v>
      </c>
      <c r="O26" s="39">
        <v>1594625</v>
      </c>
      <c r="P26" s="40">
        <v>-1.3913581201205843E-2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281.89999999999998</v>
      </c>
      <c r="F27" s="37">
        <v>280.34999999999997</v>
      </c>
      <c r="G27" s="38">
        <v>276.84999999999991</v>
      </c>
      <c r="H27" s="38">
        <v>271.79999999999995</v>
      </c>
      <c r="I27" s="38">
        <v>268.2999999999999</v>
      </c>
      <c r="J27" s="38">
        <v>285.39999999999992</v>
      </c>
      <c r="K27" s="38">
        <v>288.90000000000003</v>
      </c>
      <c r="L27" s="38">
        <v>293.94999999999993</v>
      </c>
      <c r="M27" s="28">
        <v>283.85000000000002</v>
      </c>
      <c r="N27" s="28">
        <v>275.3</v>
      </c>
      <c r="O27" s="39">
        <v>13111000</v>
      </c>
      <c r="P27" s="40">
        <v>1.2432432432432432E-2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163.85</v>
      </c>
      <c r="F28" s="37">
        <v>164.05</v>
      </c>
      <c r="G28" s="38">
        <v>162.35000000000002</v>
      </c>
      <c r="H28" s="38">
        <v>160.85000000000002</v>
      </c>
      <c r="I28" s="38">
        <v>159.15000000000003</v>
      </c>
      <c r="J28" s="38">
        <v>165.55</v>
      </c>
      <c r="K28" s="38">
        <v>167.25</v>
      </c>
      <c r="L28" s="38">
        <v>168.75</v>
      </c>
      <c r="M28" s="28">
        <v>165.75</v>
      </c>
      <c r="N28" s="28">
        <v>162.55000000000001</v>
      </c>
      <c r="O28" s="39">
        <v>53025000</v>
      </c>
      <c r="P28" s="40">
        <v>5.3232694408580791E-2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3445.9</v>
      </c>
      <c r="F29" s="37">
        <v>3429.1833333333329</v>
      </c>
      <c r="G29" s="38">
        <v>3401.9666666666658</v>
      </c>
      <c r="H29" s="38">
        <v>3358.0333333333328</v>
      </c>
      <c r="I29" s="38">
        <v>3330.8166666666657</v>
      </c>
      <c r="J29" s="38">
        <v>3473.1166666666659</v>
      </c>
      <c r="K29" s="38">
        <v>3500.333333333333</v>
      </c>
      <c r="L29" s="38">
        <v>3544.266666666666</v>
      </c>
      <c r="M29" s="28">
        <v>3456.4</v>
      </c>
      <c r="N29" s="28">
        <v>3385.25</v>
      </c>
      <c r="O29" s="39">
        <v>5487000</v>
      </c>
      <c r="P29" s="40">
        <v>-6.8418766290182448E-3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2412</v>
      </c>
      <c r="F30" s="37">
        <v>2412.5166666666664</v>
      </c>
      <c r="G30" s="38">
        <v>2376.333333333333</v>
      </c>
      <c r="H30" s="38">
        <v>2340.6666666666665</v>
      </c>
      <c r="I30" s="38">
        <v>2304.4833333333331</v>
      </c>
      <c r="J30" s="38">
        <v>2448.1833333333329</v>
      </c>
      <c r="K30" s="38">
        <v>2484.3666666666663</v>
      </c>
      <c r="L30" s="38">
        <v>2520.0333333333328</v>
      </c>
      <c r="M30" s="28">
        <v>2448.6999999999998</v>
      </c>
      <c r="N30" s="28">
        <v>2376.85</v>
      </c>
      <c r="O30" s="39">
        <v>1587300</v>
      </c>
      <c r="P30" s="40">
        <v>-3.3327750795511639E-2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9671.85</v>
      </c>
      <c r="F31" s="37">
        <v>9662.5499999999993</v>
      </c>
      <c r="G31" s="38">
        <v>9575.0999999999985</v>
      </c>
      <c r="H31" s="38">
        <v>9478.3499999999985</v>
      </c>
      <c r="I31" s="38">
        <v>9390.8999999999978</v>
      </c>
      <c r="J31" s="38">
        <v>9759.2999999999993</v>
      </c>
      <c r="K31" s="38">
        <v>9846.75</v>
      </c>
      <c r="L31" s="38">
        <v>9943.5</v>
      </c>
      <c r="M31" s="28">
        <v>9750</v>
      </c>
      <c r="N31" s="28">
        <v>9565.7999999999993</v>
      </c>
      <c r="O31" s="39">
        <v>201300</v>
      </c>
      <c r="P31" s="40">
        <v>-1.6129032258064516E-2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680.8</v>
      </c>
      <c r="F32" s="37">
        <v>677.08333333333326</v>
      </c>
      <c r="G32" s="38">
        <v>668.76666666666654</v>
      </c>
      <c r="H32" s="38">
        <v>656.73333333333323</v>
      </c>
      <c r="I32" s="38">
        <v>648.41666666666652</v>
      </c>
      <c r="J32" s="38">
        <v>689.11666666666656</v>
      </c>
      <c r="K32" s="38">
        <v>697.43333333333317</v>
      </c>
      <c r="L32" s="38">
        <v>709.46666666666658</v>
      </c>
      <c r="M32" s="28">
        <v>685.4</v>
      </c>
      <c r="N32" s="28">
        <v>665.05</v>
      </c>
      <c r="O32" s="39">
        <v>6487000</v>
      </c>
      <c r="P32" s="40">
        <v>3.1483542693591986E-2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553.29999999999995</v>
      </c>
      <c r="F33" s="37">
        <v>552.25</v>
      </c>
      <c r="G33" s="38">
        <v>546.54999999999995</v>
      </c>
      <c r="H33" s="38">
        <v>539.79999999999995</v>
      </c>
      <c r="I33" s="38">
        <v>534.09999999999991</v>
      </c>
      <c r="J33" s="38">
        <v>559</v>
      </c>
      <c r="K33" s="38">
        <v>564.70000000000005</v>
      </c>
      <c r="L33" s="38">
        <v>571.45000000000005</v>
      </c>
      <c r="M33" s="28">
        <v>557.95000000000005</v>
      </c>
      <c r="N33" s="28">
        <v>545.5</v>
      </c>
      <c r="O33" s="39">
        <v>13179000</v>
      </c>
      <c r="P33" s="40">
        <v>-1.1994902166579204E-2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803.75</v>
      </c>
      <c r="F34" s="37">
        <v>804.7166666666667</v>
      </c>
      <c r="G34" s="38">
        <v>795.23333333333335</v>
      </c>
      <c r="H34" s="38">
        <v>786.7166666666667</v>
      </c>
      <c r="I34" s="38">
        <v>777.23333333333335</v>
      </c>
      <c r="J34" s="38">
        <v>813.23333333333335</v>
      </c>
      <c r="K34" s="38">
        <v>822.7166666666667</v>
      </c>
      <c r="L34" s="38">
        <v>831.23333333333335</v>
      </c>
      <c r="M34" s="28">
        <v>814.2</v>
      </c>
      <c r="N34" s="28">
        <v>796.2</v>
      </c>
      <c r="O34" s="39">
        <v>40366800</v>
      </c>
      <c r="P34" s="40">
        <v>-1.7007100902954327E-2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3839.25</v>
      </c>
      <c r="F35" s="37">
        <v>3851.1333333333332</v>
      </c>
      <c r="G35" s="38">
        <v>3802.2666666666664</v>
      </c>
      <c r="H35" s="38">
        <v>3765.2833333333333</v>
      </c>
      <c r="I35" s="38">
        <v>3716.4166666666665</v>
      </c>
      <c r="J35" s="38">
        <v>3888.1166666666663</v>
      </c>
      <c r="K35" s="38">
        <v>3936.9833333333331</v>
      </c>
      <c r="L35" s="38">
        <v>3973.9666666666662</v>
      </c>
      <c r="M35" s="28">
        <v>3900</v>
      </c>
      <c r="N35" s="28">
        <v>3814.15</v>
      </c>
      <c r="O35" s="39">
        <v>3357750</v>
      </c>
      <c r="P35" s="40">
        <v>4.5946577369363757E-2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1765.8</v>
      </c>
      <c r="F36" s="37">
        <v>1754.8666666666668</v>
      </c>
      <c r="G36" s="38">
        <v>1732.9833333333336</v>
      </c>
      <c r="H36" s="38">
        <v>1700.1666666666667</v>
      </c>
      <c r="I36" s="38">
        <v>1678.2833333333335</v>
      </c>
      <c r="J36" s="38">
        <v>1787.6833333333336</v>
      </c>
      <c r="K36" s="38">
        <v>1809.5666666666668</v>
      </c>
      <c r="L36" s="38">
        <v>1842.3833333333337</v>
      </c>
      <c r="M36" s="28">
        <v>1776.75</v>
      </c>
      <c r="N36" s="28">
        <v>1722.05</v>
      </c>
      <c r="O36" s="39">
        <v>9331500</v>
      </c>
      <c r="P36" s="40">
        <v>-6.6943305669433059E-2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7498.4</v>
      </c>
      <c r="F37" s="37">
        <v>7458.7666666666664</v>
      </c>
      <c r="G37" s="38">
        <v>7339.583333333333</v>
      </c>
      <c r="H37" s="38">
        <v>7180.7666666666664</v>
      </c>
      <c r="I37" s="38">
        <v>7061.583333333333</v>
      </c>
      <c r="J37" s="38">
        <v>7617.583333333333</v>
      </c>
      <c r="K37" s="38">
        <v>7736.7666666666673</v>
      </c>
      <c r="L37" s="38">
        <v>7895.583333333333</v>
      </c>
      <c r="M37" s="28">
        <v>7577.95</v>
      </c>
      <c r="N37" s="28">
        <v>7299.95</v>
      </c>
      <c r="O37" s="39">
        <v>4430125</v>
      </c>
      <c r="P37" s="40">
        <v>-1.7819532202638287E-2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1963.6</v>
      </c>
      <c r="F38" s="37">
        <v>1971.0166666666667</v>
      </c>
      <c r="G38" s="38">
        <v>1947.2833333333333</v>
      </c>
      <c r="H38" s="38">
        <v>1930.9666666666667</v>
      </c>
      <c r="I38" s="38">
        <v>1907.2333333333333</v>
      </c>
      <c r="J38" s="38">
        <v>1987.3333333333333</v>
      </c>
      <c r="K38" s="38">
        <v>2011.0666666666664</v>
      </c>
      <c r="L38" s="38">
        <v>2027.3833333333332</v>
      </c>
      <c r="M38" s="28">
        <v>1994.75</v>
      </c>
      <c r="N38" s="28">
        <v>1954.7</v>
      </c>
      <c r="O38" s="39">
        <v>3024600</v>
      </c>
      <c r="P38" s="40">
        <v>2.8985507246376812E-2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371.4</v>
      </c>
      <c r="F39" s="37">
        <v>372.91666666666669</v>
      </c>
      <c r="G39" s="38">
        <v>368.48333333333335</v>
      </c>
      <c r="H39" s="38">
        <v>365.56666666666666</v>
      </c>
      <c r="I39" s="38">
        <v>361.13333333333333</v>
      </c>
      <c r="J39" s="38">
        <v>375.83333333333337</v>
      </c>
      <c r="K39" s="38">
        <v>380.26666666666665</v>
      </c>
      <c r="L39" s="38">
        <v>383.18333333333339</v>
      </c>
      <c r="M39" s="28">
        <v>377.35</v>
      </c>
      <c r="N39" s="28">
        <v>370</v>
      </c>
      <c r="O39" s="39">
        <v>7608000</v>
      </c>
      <c r="P39" s="40">
        <v>-7.7212020033388985E-3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307.35000000000002</v>
      </c>
      <c r="F40" s="37">
        <v>302.56666666666666</v>
      </c>
      <c r="G40" s="38">
        <v>295.73333333333335</v>
      </c>
      <c r="H40" s="38">
        <v>284.11666666666667</v>
      </c>
      <c r="I40" s="38">
        <v>277.28333333333336</v>
      </c>
      <c r="J40" s="38">
        <v>314.18333333333334</v>
      </c>
      <c r="K40" s="38">
        <v>321.01666666666671</v>
      </c>
      <c r="L40" s="38">
        <v>332.63333333333333</v>
      </c>
      <c r="M40" s="28">
        <v>309.39999999999998</v>
      </c>
      <c r="N40" s="28">
        <v>290.95</v>
      </c>
      <c r="O40" s="39">
        <v>31093200</v>
      </c>
      <c r="P40" s="40">
        <v>2.21301775147929E-2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141.05000000000001</v>
      </c>
      <c r="F41" s="37">
        <v>139.96666666666667</v>
      </c>
      <c r="G41" s="38">
        <v>137.38333333333333</v>
      </c>
      <c r="H41" s="38">
        <v>133.71666666666667</v>
      </c>
      <c r="I41" s="38">
        <v>131.13333333333333</v>
      </c>
      <c r="J41" s="38">
        <v>143.63333333333333</v>
      </c>
      <c r="K41" s="38">
        <v>146.21666666666664</v>
      </c>
      <c r="L41" s="38">
        <v>149.88333333333333</v>
      </c>
      <c r="M41" s="28">
        <v>142.55000000000001</v>
      </c>
      <c r="N41" s="28">
        <v>136.30000000000001</v>
      </c>
      <c r="O41" s="39">
        <v>92751750</v>
      </c>
      <c r="P41" s="40">
        <v>1.2128949888285988E-2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1908.55</v>
      </c>
      <c r="F42" s="37">
        <v>1927.8999999999999</v>
      </c>
      <c r="G42" s="38">
        <v>1867.2499999999998</v>
      </c>
      <c r="H42" s="38">
        <v>1825.9499999999998</v>
      </c>
      <c r="I42" s="38">
        <v>1765.2999999999997</v>
      </c>
      <c r="J42" s="38">
        <v>1969.1999999999998</v>
      </c>
      <c r="K42" s="38">
        <v>2029.85</v>
      </c>
      <c r="L42" s="38">
        <v>2071.1499999999996</v>
      </c>
      <c r="M42" s="28">
        <v>1988.55</v>
      </c>
      <c r="N42" s="28">
        <v>1886.6</v>
      </c>
      <c r="O42" s="39">
        <v>2282500</v>
      </c>
      <c r="P42" s="40">
        <v>-1.0373196613807083E-2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337.9</v>
      </c>
      <c r="F43" s="37">
        <v>337.08333333333331</v>
      </c>
      <c r="G43" s="38">
        <v>333.16666666666663</v>
      </c>
      <c r="H43" s="38">
        <v>328.43333333333334</v>
      </c>
      <c r="I43" s="38">
        <v>324.51666666666665</v>
      </c>
      <c r="J43" s="38">
        <v>341.81666666666661</v>
      </c>
      <c r="K43" s="38">
        <v>345.73333333333323</v>
      </c>
      <c r="L43" s="38">
        <v>350.46666666666658</v>
      </c>
      <c r="M43" s="28">
        <v>341</v>
      </c>
      <c r="N43" s="28">
        <v>332.35</v>
      </c>
      <c r="O43" s="39">
        <v>30707800</v>
      </c>
      <c r="P43" s="40">
        <v>0.201993157816451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661.05</v>
      </c>
      <c r="F44" s="37">
        <v>662.11666666666667</v>
      </c>
      <c r="G44" s="38">
        <v>657.23333333333335</v>
      </c>
      <c r="H44" s="38">
        <v>653.41666666666663</v>
      </c>
      <c r="I44" s="38">
        <v>648.5333333333333</v>
      </c>
      <c r="J44" s="38">
        <v>665.93333333333339</v>
      </c>
      <c r="K44" s="38">
        <v>670.81666666666683</v>
      </c>
      <c r="L44" s="38">
        <v>674.63333333333344</v>
      </c>
      <c r="M44" s="28">
        <v>667</v>
      </c>
      <c r="N44" s="28">
        <v>658.3</v>
      </c>
      <c r="O44" s="39">
        <v>7057600</v>
      </c>
      <c r="P44" s="40">
        <v>9.2811074406166424E-3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780.6</v>
      </c>
      <c r="F45" s="37">
        <v>778.44999999999993</v>
      </c>
      <c r="G45" s="38">
        <v>768.89999999999986</v>
      </c>
      <c r="H45" s="38">
        <v>757.19999999999993</v>
      </c>
      <c r="I45" s="38">
        <v>747.64999999999986</v>
      </c>
      <c r="J45" s="38">
        <v>790.14999999999986</v>
      </c>
      <c r="K45" s="38">
        <v>799.69999999999982</v>
      </c>
      <c r="L45" s="38">
        <v>811.39999999999986</v>
      </c>
      <c r="M45" s="28">
        <v>788</v>
      </c>
      <c r="N45" s="28">
        <v>766.75</v>
      </c>
      <c r="O45" s="39">
        <v>7446000</v>
      </c>
      <c r="P45" s="40">
        <v>-2.7048216385731086E-2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779.8</v>
      </c>
      <c r="F46" s="37">
        <v>779.88333333333333</v>
      </c>
      <c r="G46" s="38">
        <v>775.01666666666665</v>
      </c>
      <c r="H46" s="38">
        <v>770.23333333333335</v>
      </c>
      <c r="I46" s="38">
        <v>765.36666666666667</v>
      </c>
      <c r="J46" s="38">
        <v>784.66666666666663</v>
      </c>
      <c r="K46" s="38">
        <v>789.53333333333319</v>
      </c>
      <c r="L46" s="38">
        <v>794.31666666666661</v>
      </c>
      <c r="M46" s="28">
        <v>784.75</v>
      </c>
      <c r="N46" s="28">
        <v>775.1</v>
      </c>
      <c r="O46" s="39">
        <v>48678950</v>
      </c>
      <c r="P46" s="40">
        <v>-1.3836919239164328E-3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63</v>
      </c>
      <c r="F47" s="37">
        <v>62.65</v>
      </c>
      <c r="G47" s="38">
        <v>61.75</v>
      </c>
      <c r="H47" s="38">
        <v>60.5</v>
      </c>
      <c r="I47" s="38">
        <v>59.6</v>
      </c>
      <c r="J47" s="38">
        <v>63.9</v>
      </c>
      <c r="K47" s="38">
        <v>64.799999999999983</v>
      </c>
      <c r="L47" s="38">
        <v>66.05</v>
      </c>
      <c r="M47" s="28">
        <v>63.55</v>
      </c>
      <c r="N47" s="28">
        <v>61.4</v>
      </c>
      <c r="O47" s="39">
        <v>118251000</v>
      </c>
      <c r="P47" s="40">
        <v>-1.010811285927749E-2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305.95</v>
      </c>
      <c r="F48" s="37">
        <v>305.18333333333334</v>
      </c>
      <c r="G48" s="38">
        <v>301.86666666666667</v>
      </c>
      <c r="H48" s="38">
        <v>297.78333333333336</v>
      </c>
      <c r="I48" s="38">
        <v>294.4666666666667</v>
      </c>
      <c r="J48" s="38">
        <v>309.26666666666665</v>
      </c>
      <c r="K48" s="38">
        <v>312.58333333333337</v>
      </c>
      <c r="L48" s="38">
        <v>316.66666666666663</v>
      </c>
      <c r="M48" s="28">
        <v>308.5</v>
      </c>
      <c r="N48" s="28">
        <v>301.10000000000002</v>
      </c>
      <c r="O48" s="39">
        <v>19345300</v>
      </c>
      <c r="P48" s="40">
        <v>-2.2204138572425019E-2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17550.3</v>
      </c>
      <c r="F49" s="37">
        <v>17470.916666666668</v>
      </c>
      <c r="G49" s="38">
        <v>17293.533333333336</v>
      </c>
      <c r="H49" s="38">
        <v>17036.76666666667</v>
      </c>
      <c r="I49" s="38">
        <v>16859.383333333339</v>
      </c>
      <c r="J49" s="38">
        <v>17727.683333333334</v>
      </c>
      <c r="K49" s="38">
        <v>17905.066666666666</v>
      </c>
      <c r="L49" s="38">
        <v>18161.833333333332</v>
      </c>
      <c r="M49" s="28">
        <v>17648.3</v>
      </c>
      <c r="N49" s="28">
        <v>17214.150000000001</v>
      </c>
      <c r="O49" s="39">
        <v>198500</v>
      </c>
      <c r="P49" s="40">
        <v>-2.6722235842118167E-2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337.9</v>
      </c>
      <c r="F50" s="37">
        <v>338.9</v>
      </c>
      <c r="G50" s="38">
        <v>336.15</v>
      </c>
      <c r="H50" s="38">
        <v>334.4</v>
      </c>
      <c r="I50" s="38">
        <v>331.65</v>
      </c>
      <c r="J50" s="38">
        <v>340.65</v>
      </c>
      <c r="K50" s="38">
        <v>343.4</v>
      </c>
      <c r="L50" s="38">
        <v>345.15</v>
      </c>
      <c r="M50" s="28">
        <v>341.65</v>
      </c>
      <c r="N50" s="28">
        <v>337.15</v>
      </c>
      <c r="O50" s="39">
        <v>14563800</v>
      </c>
      <c r="P50" s="40">
        <v>2.1204089360090876E-2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3752.85</v>
      </c>
      <c r="F51" s="37">
        <v>3746.3166666666671</v>
      </c>
      <c r="G51" s="38">
        <v>3722.3833333333341</v>
      </c>
      <c r="H51" s="38">
        <v>3691.916666666667</v>
      </c>
      <c r="I51" s="38">
        <v>3667.983333333334</v>
      </c>
      <c r="J51" s="38">
        <v>3776.7833333333342</v>
      </c>
      <c r="K51" s="38">
        <v>3800.7166666666676</v>
      </c>
      <c r="L51" s="38">
        <v>3831.1833333333343</v>
      </c>
      <c r="M51" s="28">
        <v>3770.25</v>
      </c>
      <c r="N51" s="28">
        <v>3715.85</v>
      </c>
      <c r="O51" s="39">
        <v>1472600</v>
      </c>
      <c r="P51" s="40">
        <v>-2.4897364587471858E-2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326.3</v>
      </c>
      <c r="F52" s="37">
        <v>327.11666666666662</v>
      </c>
      <c r="G52" s="38">
        <v>323.23333333333323</v>
      </c>
      <c r="H52" s="38">
        <v>320.16666666666663</v>
      </c>
      <c r="I52" s="38">
        <v>316.28333333333325</v>
      </c>
      <c r="J52" s="38">
        <v>330.18333333333322</v>
      </c>
      <c r="K52" s="38">
        <v>334.06666666666655</v>
      </c>
      <c r="L52" s="38">
        <v>337.13333333333321</v>
      </c>
      <c r="M52" s="28">
        <v>331</v>
      </c>
      <c r="N52" s="28">
        <v>324.05</v>
      </c>
      <c r="O52" s="39">
        <v>9553700</v>
      </c>
      <c r="P52" s="40">
        <v>1.5476025977615033E-2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256.60000000000002</v>
      </c>
      <c r="F53" s="37">
        <v>252.76666666666665</v>
      </c>
      <c r="G53" s="38">
        <v>246.63333333333333</v>
      </c>
      <c r="H53" s="38">
        <v>236.66666666666669</v>
      </c>
      <c r="I53" s="38">
        <v>230.53333333333336</v>
      </c>
      <c r="J53" s="38">
        <v>262.73333333333329</v>
      </c>
      <c r="K53" s="38">
        <v>268.86666666666662</v>
      </c>
      <c r="L53" s="38">
        <v>278.83333333333326</v>
      </c>
      <c r="M53" s="28">
        <v>258.89999999999998</v>
      </c>
      <c r="N53" s="28">
        <v>242.8</v>
      </c>
      <c r="O53" s="39">
        <v>43853400</v>
      </c>
      <c r="P53" s="40">
        <v>3.0649152865029505E-2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656</v>
      </c>
      <c r="F54" s="37">
        <v>655</v>
      </c>
      <c r="G54" s="38">
        <v>646</v>
      </c>
      <c r="H54" s="38">
        <v>636</v>
      </c>
      <c r="I54" s="38">
        <v>627</v>
      </c>
      <c r="J54" s="38">
        <v>665</v>
      </c>
      <c r="K54" s="38">
        <v>674</v>
      </c>
      <c r="L54" s="38">
        <v>684</v>
      </c>
      <c r="M54" s="28">
        <v>664</v>
      </c>
      <c r="N54" s="28">
        <v>645</v>
      </c>
      <c r="O54" s="39">
        <v>2034825</v>
      </c>
      <c r="P54" s="40">
        <v>-3.2452480296708393E-2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357.4</v>
      </c>
      <c r="F55" s="37">
        <v>358.7833333333333</v>
      </c>
      <c r="G55" s="38">
        <v>353.61666666666662</v>
      </c>
      <c r="H55" s="38">
        <v>349.83333333333331</v>
      </c>
      <c r="I55" s="38">
        <v>344.66666666666663</v>
      </c>
      <c r="J55" s="38">
        <v>362.56666666666661</v>
      </c>
      <c r="K55" s="38">
        <v>367.73333333333335</v>
      </c>
      <c r="L55" s="38">
        <v>371.51666666666659</v>
      </c>
      <c r="M55" s="28">
        <v>363.95</v>
      </c>
      <c r="N55" s="28">
        <v>355</v>
      </c>
      <c r="O55" s="39">
        <v>6661500</v>
      </c>
      <c r="P55" s="40">
        <v>6.5729827742520399E-3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798.95</v>
      </c>
      <c r="F56" s="37">
        <v>796.66666666666663</v>
      </c>
      <c r="G56" s="38">
        <v>786.33333333333326</v>
      </c>
      <c r="H56" s="38">
        <v>773.71666666666658</v>
      </c>
      <c r="I56" s="38">
        <v>763.38333333333321</v>
      </c>
      <c r="J56" s="38">
        <v>809.2833333333333</v>
      </c>
      <c r="K56" s="38">
        <v>819.61666666666656</v>
      </c>
      <c r="L56" s="38">
        <v>832.23333333333335</v>
      </c>
      <c r="M56" s="28">
        <v>807</v>
      </c>
      <c r="N56" s="28">
        <v>784.05</v>
      </c>
      <c r="O56" s="39">
        <v>6797500</v>
      </c>
      <c r="P56" s="40">
        <v>4.2474607571560477E-3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1060.8</v>
      </c>
      <c r="F57" s="37">
        <v>1060.7333333333333</v>
      </c>
      <c r="G57" s="38">
        <v>1052.8666666666668</v>
      </c>
      <c r="H57" s="38">
        <v>1044.9333333333334</v>
      </c>
      <c r="I57" s="38">
        <v>1037.0666666666668</v>
      </c>
      <c r="J57" s="38">
        <v>1068.6666666666667</v>
      </c>
      <c r="K57" s="38">
        <v>1076.5333333333331</v>
      </c>
      <c r="L57" s="38">
        <v>1084.4666666666667</v>
      </c>
      <c r="M57" s="28">
        <v>1068.5999999999999</v>
      </c>
      <c r="N57" s="28">
        <v>1052.8</v>
      </c>
      <c r="O57" s="39">
        <v>7527000</v>
      </c>
      <c r="P57" s="40">
        <v>-1.0256410256410256E-2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232.95</v>
      </c>
      <c r="F58" s="37">
        <v>232.61666666666667</v>
      </c>
      <c r="G58" s="38">
        <v>230.33333333333334</v>
      </c>
      <c r="H58" s="38">
        <v>227.71666666666667</v>
      </c>
      <c r="I58" s="38">
        <v>225.43333333333334</v>
      </c>
      <c r="J58" s="38">
        <v>235.23333333333335</v>
      </c>
      <c r="K58" s="38">
        <v>237.51666666666665</v>
      </c>
      <c r="L58" s="38">
        <v>240.13333333333335</v>
      </c>
      <c r="M58" s="28">
        <v>234.9</v>
      </c>
      <c r="N58" s="28">
        <v>230</v>
      </c>
      <c r="O58" s="39">
        <v>36666000</v>
      </c>
      <c r="P58" s="40">
        <v>-2.4144869215291749E-2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3458.7</v>
      </c>
      <c r="F59" s="37">
        <v>3446.4666666666667</v>
      </c>
      <c r="G59" s="38">
        <v>3392.9333333333334</v>
      </c>
      <c r="H59" s="38">
        <v>3327.1666666666665</v>
      </c>
      <c r="I59" s="38">
        <v>3273.6333333333332</v>
      </c>
      <c r="J59" s="38">
        <v>3512.2333333333336</v>
      </c>
      <c r="K59" s="38">
        <v>3565.7666666666673</v>
      </c>
      <c r="L59" s="38">
        <v>3631.5333333333338</v>
      </c>
      <c r="M59" s="28">
        <v>3500</v>
      </c>
      <c r="N59" s="28">
        <v>3380.7</v>
      </c>
      <c r="O59" s="39">
        <v>927000</v>
      </c>
      <c r="P59" s="40">
        <v>0.10337439742903053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1634.65</v>
      </c>
      <c r="F60" s="37">
        <v>1637.3166666666668</v>
      </c>
      <c r="G60" s="38">
        <v>1625.6833333333336</v>
      </c>
      <c r="H60" s="38">
        <v>1616.7166666666667</v>
      </c>
      <c r="I60" s="38">
        <v>1605.0833333333335</v>
      </c>
      <c r="J60" s="38">
        <v>1646.2833333333338</v>
      </c>
      <c r="K60" s="38">
        <v>1657.916666666667</v>
      </c>
      <c r="L60" s="38">
        <v>1666.8833333333339</v>
      </c>
      <c r="M60" s="28">
        <v>1648.95</v>
      </c>
      <c r="N60" s="28">
        <v>1628.35</v>
      </c>
      <c r="O60" s="39">
        <v>2681350</v>
      </c>
      <c r="P60" s="40">
        <v>-2.1458679269383062E-2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768.65</v>
      </c>
      <c r="F61" s="37">
        <v>768.55000000000007</v>
      </c>
      <c r="G61" s="38">
        <v>755.45000000000016</v>
      </c>
      <c r="H61" s="38">
        <v>742.25000000000011</v>
      </c>
      <c r="I61" s="38">
        <v>729.1500000000002</v>
      </c>
      <c r="J61" s="38">
        <v>781.75000000000011</v>
      </c>
      <c r="K61" s="38">
        <v>794.85</v>
      </c>
      <c r="L61" s="38">
        <v>808.05000000000007</v>
      </c>
      <c r="M61" s="28">
        <v>781.65</v>
      </c>
      <c r="N61" s="28">
        <v>755.35</v>
      </c>
      <c r="O61" s="39">
        <v>7746000</v>
      </c>
      <c r="P61" s="40">
        <v>4.0569586243954861E-2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1025.6500000000001</v>
      </c>
      <c r="F62" s="37">
        <v>1027.6166666666668</v>
      </c>
      <c r="G62" s="38">
        <v>1001.5833333333335</v>
      </c>
      <c r="H62" s="38">
        <v>977.51666666666665</v>
      </c>
      <c r="I62" s="38">
        <v>951.48333333333335</v>
      </c>
      <c r="J62" s="38">
        <v>1051.6833333333336</v>
      </c>
      <c r="K62" s="38">
        <v>1077.7166666666669</v>
      </c>
      <c r="L62" s="38">
        <v>1101.7833333333338</v>
      </c>
      <c r="M62" s="28">
        <v>1053.6500000000001</v>
      </c>
      <c r="N62" s="28">
        <v>1003.55</v>
      </c>
      <c r="O62" s="39">
        <v>1600200</v>
      </c>
      <c r="P62" s="40">
        <v>6.4741499767116906E-2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404.9</v>
      </c>
      <c r="F63" s="37">
        <v>405.7166666666667</v>
      </c>
      <c r="G63" s="38">
        <v>399.38333333333338</v>
      </c>
      <c r="H63" s="38">
        <v>393.86666666666667</v>
      </c>
      <c r="I63" s="38">
        <v>387.53333333333336</v>
      </c>
      <c r="J63" s="38">
        <v>411.23333333333341</v>
      </c>
      <c r="K63" s="38">
        <v>417.56666666666666</v>
      </c>
      <c r="L63" s="38">
        <v>423.08333333333343</v>
      </c>
      <c r="M63" s="28">
        <v>412.05</v>
      </c>
      <c r="N63" s="28">
        <v>400.2</v>
      </c>
      <c r="O63" s="39">
        <v>4434000</v>
      </c>
      <c r="P63" s="40">
        <v>3.5376532399299478E-2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185.5</v>
      </c>
      <c r="F64" s="37">
        <v>184.23333333333335</v>
      </c>
      <c r="G64" s="38">
        <v>179.91666666666669</v>
      </c>
      <c r="H64" s="38">
        <v>174.33333333333334</v>
      </c>
      <c r="I64" s="38">
        <v>170.01666666666668</v>
      </c>
      <c r="J64" s="38">
        <v>189.81666666666669</v>
      </c>
      <c r="K64" s="38">
        <v>194.13333333333335</v>
      </c>
      <c r="L64" s="38">
        <v>199.7166666666667</v>
      </c>
      <c r="M64" s="28">
        <v>188.55</v>
      </c>
      <c r="N64" s="28">
        <v>178.65</v>
      </c>
      <c r="O64" s="39">
        <v>7765000</v>
      </c>
      <c r="P64" s="40">
        <v>-7.6145151695419397E-2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1235.45</v>
      </c>
      <c r="F65" s="37">
        <v>1232.2333333333333</v>
      </c>
      <c r="G65" s="38">
        <v>1218.7666666666667</v>
      </c>
      <c r="H65" s="38">
        <v>1202.0833333333333</v>
      </c>
      <c r="I65" s="38">
        <v>1188.6166666666666</v>
      </c>
      <c r="J65" s="38">
        <v>1248.9166666666667</v>
      </c>
      <c r="K65" s="38">
        <v>1262.3833333333334</v>
      </c>
      <c r="L65" s="38">
        <v>1279.0666666666668</v>
      </c>
      <c r="M65" s="28">
        <v>1245.7</v>
      </c>
      <c r="N65" s="28">
        <v>1215.55</v>
      </c>
      <c r="O65" s="39">
        <v>3596400</v>
      </c>
      <c r="P65" s="40">
        <v>-2.2185970636215333E-2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569.54999999999995</v>
      </c>
      <c r="F66" s="37">
        <v>570.36666666666667</v>
      </c>
      <c r="G66" s="38">
        <v>567.08333333333337</v>
      </c>
      <c r="H66" s="38">
        <v>564.61666666666667</v>
      </c>
      <c r="I66" s="38">
        <v>561.33333333333337</v>
      </c>
      <c r="J66" s="38">
        <v>572.83333333333337</v>
      </c>
      <c r="K66" s="38">
        <v>576.11666666666667</v>
      </c>
      <c r="L66" s="38">
        <v>578.58333333333337</v>
      </c>
      <c r="M66" s="28">
        <v>573.65</v>
      </c>
      <c r="N66" s="28">
        <v>567.9</v>
      </c>
      <c r="O66" s="39">
        <v>9915000</v>
      </c>
      <c r="P66" s="40">
        <v>1.9930564485019932E-2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1774.1</v>
      </c>
      <c r="F67" s="37">
        <v>1739.75</v>
      </c>
      <c r="G67" s="38">
        <v>1682.55</v>
      </c>
      <c r="H67" s="38">
        <v>1591</v>
      </c>
      <c r="I67" s="38">
        <v>1533.8</v>
      </c>
      <c r="J67" s="38">
        <v>1831.3</v>
      </c>
      <c r="K67" s="38">
        <v>1888.4999999999998</v>
      </c>
      <c r="L67" s="38">
        <v>1980.05</v>
      </c>
      <c r="M67" s="28">
        <v>1796.95</v>
      </c>
      <c r="N67" s="28">
        <v>1648.2</v>
      </c>
      <c r="O67" s="39">
        <v>1527500</v>
      </c>
      <c r="P67" s="40">
        <v>-2.1460602178090968E-2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2262.6</v>
      </c>
      <c r="F68" s="37">
        <v>2255.4833333333331</v>
      </c>
      <c r="G68" s="38">
        <v>2219.3166666666662</v>
      </c>
      <c r="H68" s="38">
        <v>2176.0333333333328</v>
      </c>
      <c r="I68" s="38">
        <v>2139.8666666666659</v>
      </c>
      <c r="J68" s="38">
        <v>2298.7666666666664</v>
      </c>
      <c r="K68" s="38">
        <v>2334.9333333333334</v>
      </c>
      <c r="L68" s="38">
        <v>2378.2166666666667</v>
      </c>
      <c r="M68" s="28">
        <v>2291.65</v>
      </c>
      <c r="N68" s="28">
        <v>2212.1999999999998</v>
      </c>
      <c r="O68" s="39">
        <v>2120500</v>
      </c>
      <c r="P68" s="40">
        <v>3.9715616572689384E-2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210.55</v>
      </c>
      <c r="F69" s="37">
        <v>210.16666666666666</v>
      </c>
      <c r="G69" s="38">
        <v>208.38333333333333</v>
      </c>
      <c r="H69" s="38">
        <v>206.21666666666667</v>
      </c>
      <c r="I69" s="38">
        <v>204.43333333333334</v>
      </c>
      <c r="J69" s="38">
        <v>212.33333333333331</v>
      </c>
      <c r="K69" s="38">
        <v>214.11666666666667</v>
      </c>
      <c r="L69" s="38">
        <v>216.2833333333333</v>
      </c>
      <c r="M69" s="28">
        <v>211.95</v>
      </c>
      <c r="N69" s="28">
        <v>208</v>
      </c>
      <c r="O69" s="39">
        <v>19520100</v>
      </c>
      <c r="P69" s="40">
        <v>-1.4514630747793775E-2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3679.25</v>
      </c>
      <c r="F70" s="37">
        <v>3668.6666666666665</v>
      </c>
      <c r="G70" s="38">
        <v>3633.7333333333331</v>
      </c>
      <c r="H70" s="38">
        <v>3588.2166666666667</v>
      </c>
      <c r="I70" s="38">
        <v>3553.2833333333333</v>
      </c>
      <c r="J70" s="38">
        <v>3714.1833333333329</v>
      </c>
      <c r="K70" s="38">
        <v>3749.1166666666663</v>
      </c>
      <c r="L70" s="38">
        <v>3794.6333333333328</v>
      </c>
      <c r="M70" s="28">
        <v>3703.6</v>
      </c>
      <c r="N70" s="28">
        <v>3623.15</v>
      </c>
      <c r="O70" s="39">
        <v>2902950</v>
      </c>
      <c r="P70" s="40">
        <v>-2.1636924321318435E-2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4579.75</v>
      </c>
      <c r="F71" s="37">
        <v>4551.25</v>
      </c>
      <c r="G71" s="38">
        <v>4504.55</v>
      </c>
      <c r="H71" s="38">
        <v>4429.3500000000004</v>
      </c>
      <c r="I71" s="38">
        <v>4382.6500000000005</v>
      </c>
      <c r="J71" s="38">
        <v>4626.45</v>
      </c>
      <c r="K71" s="38">
        <v>4673.1500000000005</v>
      </c>
      <c r="L71" s="38">
        <v>4748.3499999999995</v>
      </c>
      <c r="M71" s="28">
        <v>4597.95</v>
      </c>
      <c r="N71" s="28">
        <v>4476.05</v>
      </c>
      <c r="O71" s="39">
        <v>638125</v>
      </c>
      <c r="P71" s="40">
        <v>-3.3875851627554882E-2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408.6</v>
      </c>
      <c r="F72" s="37">
        <v>406.2166666666667</v>
      </c>
      <c r="G72" s="38">
        <v>401.18333333333339</v>
      </c>
      <c r="H72" s="38">
        <v>393.76666666666671</v>
      </c>
      <c r="I72" s="38">
        <v>388.73333333333341</v>
      </c>
      <c r="J72" s="38">
        <v>413.63333333333338</v>
      </c>
      <c r="K72" s="38">
        <v>418.66666666666669</v>
      </c>
      <c r="L72" s="38">
        <v>426.08333333333337</v>
      </c>
      <c r="M72" s="28">
        <v>411.25</v>
      </c>
      <c r="N72" s="28">
        <v>398.8</v>
      </c>
      <c r="O72" s="39">
        <v>43462650</v>
      </c>
      <c r="P72" s="40">
        <v>7.7279161406327707E-3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4235.1000000000004</v>
      </c>
      <c r="F73" s="37">
        <v>4234.4333333333334</v>
      </c>
      <c r="G73" s="38">
        <v>4193.8666666666668</v>
      </c>
      <c r="H73" s="38">
        <v>4152.6333333333332</v>
      </c>
      <c r="I73" s="38">
        <v>4112.0666666666666</v>
      </c>
      <c r="J73" s="38">
        <v>4275.666666666667</v>
      </c>
      <c r="K73" s="38">
        <v>4316.2333333333345</v>
      </c>
      <c r="L73" s="38">
        <v>4357.4666666666672</v>
      </c>
      <c r="M73" s="28">
        <v>4275</v>
      </c>
      <c r="N73" s="28">
        <v>4193.2</v>
      </c>
      <c r="O73" s="39">
        <v>2076500</v>
      </c>
      <c r="P73" s="40">
        <v>1.3297547883371966E-2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3531.2</v>
      </c>
      <c r="F74" s="37">
        <v>3514.5333333333333</v>
      </c>
      <c r="G74" s="38">
        <v>3476.0166666666664</v>
      </c>
      <c r="H74" s="38">
        <v>3420.833333333333</v>
      </c>
      <c r="I74" s="38">
        <v>3382.3166666666662</v>
      </c>
      <c r="J74" s="38">
        <v>3569.7166666666667</v>
      </c>
      <c r="K74" s="38">
        <v>3608.233333333334</v>
      </c>
      <c r="L74" s="38">
        <v>3663.416666666667</v>
      </c>
      <c r="M74" s="28">
        <v>3553.05</v>
      </c>
      <c r="N74" s="28">
        <v>3459.35</v>
      </c>
      <c r="O74" s="39">
        <v>3400250</v>
      </c>
      <c r="P74" s="40">
        <v>-1.640174141945935E-2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2004.9</v>
      </c>
      <c r="F75" s="37">
        <v>1994.3833333333332</v>
      </c>
      <c r="G75" s="38">
        <v>1966.7666666666664</v>
      </c>
      <c r="H75" s="38">
        <v>1928.6333333333332</v>
      </c>
      <c r="I75" s="38">
        <v>1901.0166666666664</v>
      </c>
      <c r="J75" s="38">
        <v>2032.5166666666664</v>
      </c>
      <c r="K75" s="38">
        <v>2060.1333333333332</v>
      </c>
      <c r="L75" s="38">
        <v>2098.2666666666664</v>
      </c>
      <c r="M75" s="28">
        <v>2022</v>
      </c>
      <c r="N75" s="28">
        <v>1956.25</v>
      </c>
      <c r="O75" s="39">
        <v>1742950</v>
      </c>
      <c r="P75" s="40">
        <v>-5.487623024157471E-2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174.1</v>
      </c>
      <c r="F76" s="37">
        <v>173.83333333333334</v>
      </c>
      <c r="G76" s="38">
        <v>171.66666666666669</v>
      </c>
      <c r="H76" s="38">
        <v>169.23333333333335</v>
      </c>
      <c r="I76" s="38">
        <v>167.06666666666669</v>
      </c>
      <c r="J76" s="38">
        <v>176.26666666666668</v>
      </c>
      <c r="K76" s="38">
        <v>178.43333333333337</v>
      </c>
      <c r="L76" s="38">
        <v>180.86666666666667</v>
      </c>
      <c r="M76" s="28">
        <v>176</v>
      </c>
      <c r="N76" s="28">
        <v>171.4</v>
      </c>
      <c r="O76" s="39">
        <v>29653200</v>
      </c>
      <c r="P76" s="40">
        <v>2.2848627840556315E-2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121.35</v>
      </c>
      <c r="F77" s="37">
        <v>119.93333333333334</v>
      </c>
      <c r="G77" s="38">
        <v>118.36666666666667</v>
      </c>
      <c r="H77" s="38">
        <v>115.38333333333334</v>
      </c>
      <c r="I77" s="38">
        <v>113.81666666666668</v>
      </c>
      <c r="J77" s="38">
        <v>122.91666666666667</v>
      </c>
      <c r="K77" s="38">
        <v>124.48333333333333</v>
      </c>
      <c r="L77" s="38">
        <v>127.46666666666667</v>
      </c>
      <c r="M77" s="28">
        <v>121.5</v>
      </c>
      <c r="N77" s="28">
        <v>116.95</v>
      </c>
      <c r="O77" s="39">
        <v>98840000</v>
      </c>
      <c r="P77" s="40">
        <v>-2.6236125126135215E-3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113.8</v>
      </c>
      <c r="F78" s="37">
        <v>113.56666666666666</v>
      </c>
      <c r="G78" s="38">
        <v>112.48333333333332</v>
      </c>
      <c r="H78" s="38">
        <v>111.16666666666666</v>
      </c>
      <c r="I78" s="38">
        <v>110.08333333333331</v>
      </c>
      <c r="J78" s="38">
        <v>114.88333333333333</v>
      </c>
      <c r="K78" s="38">
        <v>115.96666666666667</v>
      </c>
      <c r="L78" s="38">
        <v>117.28333333333333</v>
      </c>
      <c r="M78" s="28">
        <v>114.65</v>
      </c>
      <c r="N78" s="28">
        <v>112.25</v>
      </c>
      <c r="O78" s="39">
        <v>18501600</v>
      </c>
      <c r="P78" s="40">
        <v>1.5700827861832713E-2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92.2</v>
      </c>
      <c r="F79" s="37">
        <v>92.116666666666674</v>
      </c>
      <c r="G79" s="38">
        <v>91.633333333333354</v>
      </c>
      <c r="H79" s="38">
        <v>91.066666666666677</v>
      </c>
      <c r="I79" s="38">
        <v>90.583333333333357</v>
      </c>
      <c r="J79" s="38">
        <v>92.683333333333351</v>
      </c>
      <c r="K79" s="38">
        <v>93.166666666666671</v>
      </c>
      <c r="L79" s="38">
        <v>93.733333333333348</v>
      </c>
      <c r="M79" s="28">
        <v>92.6</v>
      </c>
      <c r="N79" s="28">
        <v>91.55</v>
      </c>
      <c r="O79" s="39">
        <v>58587450</v>
      </c>
      <c r="P79" s="40">
        <v>-1.3405238828967643E-2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389.3</v>
      </c>
      <c r="F80" s="37">
        <v>389.95</v>
      </c>
      <c r="G80" s="38">
        <v>386.59999999999997</v>
      </c>
      <c r="H80" s="38">
        <v>383.9</v>
      </c>
      <c r="I80" s="38">
        <v>380.54999999999995</v>
      </c>
      <c r="J80" s="38">
        <v>392.65</v>
      </c>
      <c r="K80" s="38">
        <v>396</v>
      </c>
      <c r="L80" s="38">
        <v>398.7</v>
      </c>
      <c r="M80" s="28">
        <v>393.3</v>
      </c>
      <c r="N80" s="28">
        <v>387.25</v>
      </c>
      <c r="O80" s="39">
        <v>7641750</v>
      </c>
      <c r="P80" s="40">
        <v>-1.9188191881918819E-2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40.200000000000003</v>
      </c>
      <c r="F81" s="37">
        <v>40.116666666666667</v>
      </c>
      <c r="G81" s="38">
        <v>39.633333333333333</v>
      </c>
      <c r="H81" s="38">
        <v>39.066666666666663</v>
      </c>
      <c r="I81" s="38">
        <v>38.583333333333329</v>
      </c>
      <c r="J81" s="38">
        <v>40.683333333333337</v>
      </c>
      <c r="K81" s="38">
        <v>41.166666666666671</v>
      </c>
      <c r="L81" s="38">
        <v>41.733333333333341</v>
      </c>
      <c r="M81" s="28">
        <v>40.6</v>
      </c>
      <c r="N81" s="28">
        <v>39.549999999999997</v>
      </c>
      <c r="O81" s="39">
        <v>134797500</v>
      </c>
      <c r="P81" s="40">
        <v>-1.4638157894736843E-2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771.6</v>
      </c>
      <c r="F82" s="37">
        <v>768.83333333333337</v>
      </c>
      <c r="G82" s="38">
        <v>761.66666666666674</v>
      </c>
      <c r="H82" s="38">
        <v>751.73333333333335</v>
      </c>
      <c r="I82" s="38">
        <v>744.56666666666672</v>
      </c>
      <c r="J82" s="38">
        <v>778.76666666666677</v>
      </c>
      <c r="K82" s="38">
        <v>785.93333333333351</v>
      </c>
      <c r="L82" s="38">
        <v>795.86666666666679</v>
      </c>
      <c r="M82" s="28">
        <v>776</v>
      </c>
      <c r="N82" s="28">
        <v>758.9</v>
      </c>
      <c r="O82" s="39">
        <v>6282900</v>
      </c>
      <c r="P82" s="40">
        <v>-1.2665985699693565E-2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931.95</v>
      </c>
      <c r="F83" s="37">
        <v>935.68333333333339</v>
      </c>
      <c r="G83" s="38">
        <v>924.61666666666679</v>
      </c>
      <c r="H83" s="38">
        <v>917.28333333333342</v>
      </c>
      <c r="I83" s="38">
        <v>906.21666666666681</v>
      </c>
      <c r="J83" s="38">
        <v>943.01666666666677</v>
      </c>
      <c r="K83" s="38">
        <v>954.08333333333337</v>
      </c>
      <c r="L83" s="38">
        <v>961.41666666666674</v>
      </c>
      <c r="M83" s="28">
        <v>946.75</v>
      </c>
      <c r="N83" s="28">
        <v>928.35</v>
      </c>
      <c r="O83" s="39">
        <v>5896000</v>
      </c>
      <c r="P83" s="40">
        <v>-3.8800130420606455E-2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1422.35</v>
      </c>
      <c r="F84" s="37">
        <v>1415.8166666666666</v>
      </c>
      <c r="G84" s="38">
        <v>1399.6333333333332</v>
      </c>
      <c r="H84" s="38">
        <v>1376.9166666666665</v>
      </c>
      <c r="I84" s="38">
        <v>1360.7333333333331</v>
      </c>
      <c r="J84" s="38">
        <v>1438.5333333333333</v>
      </c>
      <c r="K84" s="38">
        <v>1454.7166666666667</v>
      </c>
      <c r="L84" s="38">
        <v>1477.4333333333334</v>
      </c>
      <c r="M84" s="28">
        <v>1432</v>
      </c>
      <c r="N84" s="28">
        <v>1393.1</v>
      </c>
      <c r="O84" s="39">
        <v>4163575</v>
      </c>
      <c r="P84" s="40">
        <v>1.1927330173775671E-2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307.75</v>
      </c>
      <c r="F85" s="37">
        <v>308.11666666666667</v>
      </c>
      <c r="G85" s="38">
        <v>304.78333333333336</v>
      </c>
      <c r="H85" s="38">
        <v>301.81666666666666</v>
      </c>
      <c r="I85" s="38">
        <v>298.48333333333335</v>
      </c>
      <c r="J85" s="38">
        <v>311.08333333333337</v>
      </c>
      <c r="K85" s="38">
        <v>314.41666666666663</v>
      </c>
      <c r="L85" s="38">
        <v>317.38333333333338</v>
      </c>
      <c r="M85" s="28">
        <v>311.45</v>
      </c>
      <c r="N85" s="28">
        <v>305.14999999999998</v>
      </c>
      <c r="O85" s="39">
        <v>9766000</v>
      </c>
      <c r="P85" s="40">
        <v>-2.0475020475020476E-4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1784.4</v>
      </c>
      <c r="F86" s="37">
        <v>1787.55</v>
      </c>
      <c r="G86" s="38">
        <v>1772.1999999999998</v>
      </c>
      <c r="H86" s="38">
        <v>1759.9999999999998</v>
      </c>
      <c r="I86" s="38">
        <v>1744.6499999999996</v>
      </c>
      <c r="J86" s="38">
        <v>1799.75</v>
      </c>
      <c r="K86" s="38">
        <v>1815.1</v>
      </c>
      <c r="L86" s="38">
        <v>1827.3000000000002</v>
      </c>
      <c r="M86" s="28">
        <v>1802.9</v>
      </c>
      <c r="N86" s="28">
        <v>1775.35</v>
      </c>
      <c r="O86" s="39">
        <v>8018950</v>
      </c>
      <c r="P86" s="40">
        <v>5.9238196789289736E-5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254.85</v>
      </c>
      <c r="F87" s="37">
        <v>253.04999999999998</v>
      </c>
      <c r="G87" s="38">
        <v>250.39999999999998</v>
      </c>
      <c r="H87" s="38">
        <v>245.95</v>
      </c>
      <c r="I87" s="38">
        <v>243.29999999999998</v>
      </c>
      <c r="J87" s="38">
        <v>257.5</v>
      </c>
      <c r="K87" s="38">
        <v>260.14999999999998</v>
      </c>
      <c r="L87" s="38">
        <v>264.59999999999997</v>
      </c>
      <c r="M87" s="28">
        <v>255.7</v>
      </c>
      <c r="N87" s="28">
        <v>248.6</v>
      </c>
      <c r="O87" s="39">
        <v>5455000</v>
      </c>
      <c r="P87" s="40">
        <v>3.2166508987701042E-2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511.1</v>
      </c>
      <c r="F88" s="37">
        <v>510.36666666666673</v>
      </c>
      <c r="G88" s="38">
        <v>503.78333333333342</v>
      </c>
      <c r="H88" s="38">
        <v>496.4666666666667</v>
      </c>
      <c r="I88" s="38">
        <v>489.88333333333338</v>
      </c>
      <c r="J88" s="38">
        <v>517.68333333333339</v>
      </c>
      <c r="K88" s="38">
        <v>524.26666666666688</v>
      </c>
      <c r="L88" s="38">
        <v>531.58333333333348</v>
      </c>
      <c r="M88" s="28">
        <v>516.95000000000005</v>
      </c>
      <c r="N88" s="28">
        <v>503.05</v>
      </c>
      <c r="O88" s="39">
        <v>5090000</v>
      </c>
      <c r="P88" s="40">
        <v>1.4196762141967622E-2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2582.15</v>
      </c>
      <c r="F89" s="37">
        <v>2591.7333333333331</v>
      </c>
      <c r="G89" s="38">
        <v>2545.4666666666662</v>
      </c>
      <c r="H89" s="38">
        <v>2508.7833333333333</v>
      </c>
      <c r="I89" s="38">
        <v>2462.5166666666664</v>
      </c>
      <c r="J89" s="38">
        <v>2628.4166666666661</v>
      </c>
      <c r="K89" s="38">
        <v>2674.6833333333334</v>
      </c>
      <c r="L89" s="38">
        <v>2711.3666666666659</v>
      </c>
      <c r="M89" s="28">
        <v>2638</v>
      </c>
      <c r="N89" s="28">
        <v>2555.0500000000002</v>
      </c>
      <c r="O89" s="39">
        <v>4202800</v>
      </c>
      <c r="P89" s="40">
        <v>7.4006603666173293E-3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1373</v>
      </c>
      <c r="F90" s="37">
        <v>1374.4166666666667</v>
      </c>
      <c r="G90" s="38">
        <v>1366.9833333333336</v>
      </c>
      <c r="H90" s="38">
        <v>1360.9666666666669</v>
      </c>
      <c r="I90" s="38">
        <v>1353.5333333333338</v>
      </c>
      <c r="J90" s="38">
        <v>1380.4333333333334</v>
      </c>
      <c r="K90" s="38">
        <v>1387.8666666666663</v>
      </c>
      <c r="L90" s="38">
        <v>1393.8833333333332</v>
      </c>
      <c r="M90" s="28">
        <v>1381.85</v>
      </c>
      <c r="N90" s="28">
        <v>1368.4</v>
      </c>
      <c r="O90" s="39">
        <v>4492000</v>
      </c>
      <c r="P90" s="40">
        <v>4.9217002237136468E-3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935.9</v>
      </c>
      <c r="F91" s="37">
        <v>936.98333333333323</v>
      </c>
      <c r="G91" s="38">
        <v>926.91666666666652</v>
      </c>
      <c r="H91" s="38">
        <v>917.93333333333328</v>
      </c>
      <c r="I91" s="38">
        <v>907.86666666666656</v>
      </c>
      <c r="J91" s="38">
        <v>945.96666666666647</v>
      </c>
      <c r="K91" s="38">
        <v>956.0333333333333</v>
      </c>
      <c r="L91" s="38">
        <v>965.01666666666642</v>
      </c>
      <c r="M91" s="28">
        <v>947.05</v>
      </c>
      <c r="N91" s="28">
        <v>928</v>
      </c>
      <c r="O91" s="39">
        <v>20432300</v>
      </c>
      <c r="P91" s="40">
        <v>2.5650936434871218E-2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2465.85</v>
      </c>
      <c r="F92" s="37">
        <v>2455.25</v>
      </c>
      <c r="G92" s="38">
        <v>2419.5</v>
      </c>
      <c r="H92" s="38">
        <v>2373.15</v>
      </c>
      <c r="I92" s="38">
        <v>2337.4</v>
      </c>
      <c r="J92" s="38">
        <v>2501.6</v>
      </c>
      <c r="K92" s="38">
        <v>2537.35</v>
      </c>
      <c r="L92" s="38">
        <v>2583.6999999999998</v>
      </c>
      <c r="M92" s="28">
        <v>2491</v>
      </c>
      <c r="N92" s="28">
        <v>2408.9</v>
      </c>
      <c r="O92" s="39">
        <v>17874300</v>
      </c>
      <c r="P92" s="40">
        <v>2.2674219018194303E-2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2041.05</v>
      </c>
      <c r="F93" s="37">
        <v>2034.9333333333334</v>
      </c>
      <c r="G93" s="38">
        <v>2017.1166666666668</v>
      </c>
      <c r="H93" s="38">
        <v>1993.1833333333334</v>
      </c>
      <c r="I93" s="38">
        <v>1975.3666666666668</v>
      </c>
      <c r="J93" s="38">
        <v>2058.8666666666668</v>
      </c>
      <c r="K93" s="38">
        <v>2076.6833333333334</v>
      </c>
      <c r="L93" s="38">
        <v>2100.6166666666668</v>
      </c>
      <c r="M93" s="28">
        <v>2052.75</v>
      </c>
      <c r="N93" s="28">
        <v>2011</v>
      </c>
      <c r="O93" s="39">
        <v>2437800</v>
      </c>
      <c r="P93" s="40">
        <v>-8.6617055020129317E-3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1531.25</v>
      </c>
      <c r="F94" s="37">
        <v>1522.7166666666665</v>
      </c>
      <c r="G94" s="38">
        <v>1504.133333333333</v>
      </c>
      <c r="H94" s="38">
        <v>1477.0166666666664</v>
      </c>
      <c r="I94" s="38">
        <v>1458.4333333333329</v>
      </c>
      <c r="J94" s="38">
        <v>1549.833333333333</v>
      </c>
      <c r="K94" s="38">
        <v>1568.4166666666665</v>
      </c>
      <c r="L94" s="38">
        <v>1595.5333333333331</v>
      </c>
      <c r="M94" s="28">
        <v>1541.3</v>
      </c>
      <c r="N94" s="28">
        <v>1495.6</v>
      </c>
      <c r="O94" s="39">
        <v>56850200</v>
      </c>
      <c r="P94" s="40">
        <v>6.357644264002882E-3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577.75</v>
      </c>
      <c r="F95" s="37">
        <v>580.55000000000007</v>
      </c>
      <c r="G95" s="38">
        <v>573.90000000000009</v>
      </c>
      <c r="H95" s="38">
        <v>570.05000000000007</v>
      </c>
      <c r="I95" s="38">
        <v>563.40000000000009</v>
      </c>
      <c r="J95" s="38">
        <v>584.40000000000009</v>
      </c>
      <c r="K95" s="38">
        <v>591.04999999999995</v>
      </c>
      <c r="L95" s="38">
        <v>594.90000000000009</v>
      </c>
      <c r="M95" s="28">
        <v>587.20000000000005</v>
      </c>
      <c r="N95" s="28">
        <v>576.70000000000005</v>
      </c>
      <c r="O95" s="39">
        <v>22735900</v>
      </c>
      <c r="P95" s="40">
        <v>3.1850631521142231E-2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2857.35</v>
      </c>
      <c r="F96" s="37">
        <v>2847.3333333333335</v>
      </c>
      <c r="G96" s="38">
        <v>2813.8666666666668</v>
      </c>
      <c r="H96" s="38">
        <v>2770.3833333333332</v>
      </c>
      <c r="I96" s="38">
        <v>2736.9166666666665</v>
      </c>
      <c r="J96" s="38">
        <v>2890.8166666666671</v>
      </c>
      <c r="K96" s="38">
        <v>2924.2833333333333</v>
      </c>
      <c r="L96" s="38">
        <v>2967.7666666666673</v>
      </c>
      <c r="M96" s="28">
        <v>2880.8</v>
      </c>
      <c r="N96" s="28">
        <v>2803.85</v>
      </c>
      <c r="O96" s="39">
        <v>2858100</v>
      </c>
      <c r="P96" s="40">
        <v>-1.2131895479054335E-2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444.05</v>
      </c>
      <c r="F97" s="37">
        <v>440.06666666666666</v>
      </c>
      <c r="G97" s="38">
        <v>429.93333333333334</v>
      </c>
      <c r="H97" s="38">
        <v>415.81666666666666</v>
      </c>
      <c r="I97" s="38">
        <v>405.68333333333334</v>
      </c>
      <c r="J97" s="38">
        <v>454.18333333333334</v>
      </c>
      <c r="K97" s="38">
        <v>464.31666666666666</v>
      </c>
      <c r="L97" s="38">
        <v>478.43333333333334</v>
      </c>
      <c r="M97" s="28">
        <v>450.2</v>
      </c>
      <c r="N97" s="28">
        <v>425.95</v>
      </c>
      <c r="O97" s="39">
        <v>28645525</v>
      </c>
      <c r="P97" s="40">
        <v>8.9589466797513909E-2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121.8</v>
      </c>
      <c r="F98" s="37">
        <v>121.14999999999999</v>
      </c>
      <c r="G98" s="38">
        <v>119.14999999999998</v>
      </c>
      <c r="H98" s="38">
        <v>116.49999999999999</v>
      </c>
      <c r="I98" s="38">
        <v>114.49999999999997</v>
      </c>
      <c r="J98" s="38">
        <v>123.79999999999998</v>
      </c>
      <c r="K98" s="38">
        <v>125.80000000000001</v>
      </c>
      <c r="L98" s="38">
        <v>128.44999999999999</v>
      </c>
      <c r="M98" s="28">
        <v>123.15</v>
      </c>
      <c r="N98" s="28">
        <v>118.5</v>
      </c>
      <c r="O98" s="39">
        <v>21439800</v>
      </c>
      <c r="P98" s="40">
        <v>1.0334346504559271E-2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243.35</v>
      </c>
      <c r="F99" s="37">
        <v>243.76666666666665</v>
      </c>
      <c r="G99" s="38">
        <v>241.83333333333331</v>
      </c>
      <c r="H99" s="38">
        <v>240.31666666666666</v>
      </c>
      <c r="I99" s="38">
        <v>238.38333333333333</v>
      </c>
      <c r="J99" s="38">
        <v>245.2833333333333</v>
      </c>
      <c r="K99" s="38">
        <v>247.21666666666664</v>
      </c>
      <c r="L99" s="38">
        <v>248.73333333333329</v>
      </c>
      <c r="M99" s="28">
        <v>245.7</v>
      </c>
      <c r="N99" s="28">
        <v>242.25</v>
      </c>
      <c r="O99" s="39">
        <v>20455200</v>
      </c>
      <c r="P99" s="40">
        <v>-2.8954988154777572E-3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2584.0500000000002</v>
      </c>
      <c r="F100" s="37">
        <v>2585.9500000000003</v>
      </c>
      <c r="G100" s="38">
        <v>2554.1500000000005</v>
      </c>
      <c r="H100" s="38">
        <v>2524.2500000000005</v>
      </c>
      <c r="I100" s="38">
        <v>2492.4500000000007</v>
      </c>
      <c r="J100" s="38">
        <v>2615.8500000000004</v>
      </c>
      <c r="K100" s="38">
        <v>2647.6500000000005</v>
      </c>
      <c r="L100" s="38">
        <v>2677.55</v>
      </c>
      <c r="M100" s="28">
        <v>2617.75</v>
      </c>
      <c r="N100" s="28">
        <v>2556.0500000000002</v>
      </c>
      <c r="O100" s="39">
        <v>8774700</v>
      </c>
      <c r="P100" s="40">
        <v>1.1551098045996888E-2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42832.65</v>
      </c>
      <c r="F101" s="37">
        <v>42689.666666666664</v>
      </c>
      <c r="G101" s="38">
        <v>41384.433333333327</v>
      </c>
      <c r="H101" s="38">
        <v>39936.21666666666</v>
      </c>
      <c r="I101" s="38">
        <v>38630.983333333323</v>
      </c>
      <c r="J101" s="38">
        <v>44137.883333333331</v>
      </c>
      <c r="K101" s="38">
        <v>45443.116666666669</v>
      </c>
      <c r="L101" s="38">
        <v>46891.333333333336</v>
      </c>
      <c r="M101" s="28">
        <v>43994.9</v>
      </c>
      <c r="N101" s="28">
        <v>41241.449999999997</v>
      </c>
      <c r="O101" s="39">
        <v>13545</v>
      </c>
      <c r="P101" s="40">
        <v>0.15031847133757961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139.19999999999999</v>
      </c>
      <c r="F102" s="37">
        <v>137.19999999999999</v>
      </c>
      <c r="G102" s="38">
        <v>134.29999999999998</v>
      </c>
      <c r="H102" s="38">
        <v>129.4</v>
      </c>
      <c r="I102" s="38">
        <v>126.5</v>
      </c>
      <c r="J102" s="38">
        <v>142.09999999999997</v>
      </c>
      <c r="K102" s="38">
        <v>144.99999999999994</v>
      </c>
      <c r="L102" s="38">
        <v>149.89999999999995</v>
      </c>
      <c r="M102" s="28">
        <v>140.1</v>
      </c>
      <c r="N102" s="28">
        <v>132.30000000000001</v>
      </c>
      <c r="O102" s="39">
        <v>43708000</v>
      </c>
      <c r="P102" s="40">
        <v>-7.7734638757596217E-2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920.45</v>
      </c>
      <c r="F103" s="37">
        <v>915.26666666666677</v>
      </c>
      <c r="G103" s="38">
        <v>906.03333333333353</v>
      </c>
      <c r="H103" s="38">
        <v>891.61666666666679</v>
      </c>
      <c r="I103" s="38">
        <v>882.38333333333355</v>
      </c>
      <c r="J103" s="38">
        <v>929.68333333333351</v>
      </c>
      <c r="K103" s="38">
        <v>938.91666666666686</v>
      </c>
      <c r="L103" s="38">
        <v>953.33333333333348</v>
      </c>
      <c r="M103" s="28">
        <v>924.5</v>
      </c>
      <c r="N103" s="28">
        <v>900.85</v>
      </c>
      <c r="O103" s="39">
        <v>86622250</v>
      </c>
      <c r="P103" s="40">
        <v>3.4568833856108254E-2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1247.75</v>
      </c>
      <c r="F104" s="37">
        <v>1244.75</v>
      </c>
      <c r="G104" s="38">
        <v>1231.8499999999999</v>
      </c>
      <c r="H104" s="38">
        <v>1215.9499999999998</v>
      </c>
      <c r="I104" s="38">
        <v>1203.0499999999997</v>
      </c>
      <c r="J104" s="38">
        <v>1260.6500000000001</v>
      </c>
      <c r="K104" s="38">
        <v>1273.5500000000002</v>
      </c>
      <c r="L104" s="38">
        <v>1289.4500000000003</v>
      </c>
      <c r="M104" s="28">
        <v>1257.6500000000001</v>
      </c>
      <c r="N104" s="28">
        <v>1228.8499999999999</v>
      </c>
      <c r="O104" s="39">
        <v>4193900</v>
      </c>
      <c r="P104" s="40">
        <v>-4.8406615570794672E-3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579.79999999999995</v>
      </c>
      <c r="F105" s="37">
        <v>578.69999999999993</v>
      </c>
      <c r="G105" s="38">
        <v>573.89999999999986</v>
      </c>
      <c r="H105" s="38">
        <v>567.99999999999989</v>
      </c>
      <c r="I105" s="38">
        <v>563.19999999999982</v>
      </c>
      <c r="J105" s="38">
        <v>584.59999999999991</v>
      </c>
      <c r="K105" s="38">
        <v>589.39999999999986</v>
      </c>
      <c r="L105" s="38">
        <v>595.29999999999995</v>
      </c>
      <c r="M105" s="28">
        <v>583.5</v>
      </c>
      <c r="N105" s="28">
        <v>572.79999999999995</v>
      </c>
      <c r="O105" s="39">
        <v>8596500</v>
      </c>
      <c r="P105" s="40">
        <v>-1.9000342348510783E-2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9.8000000000000007</v>
      </c>
      <c r="F106" s="37">
        <v>9.7666666666666675</v>
      </c>
      <c r="G106" s="38">
        <v>9.6333333333333346</v>
      </c>
      <c r="H106" s="38">
        <v>9.4666666666666668</v>
      </c>
      <c r="I106" s="38">
        <v>9.3333333333333339</v>
      </c>
      <c r="J106" s="38">
        <v>9.9333333333333353</v>
      </c>
      <c r="K106" s="38">
        <v>10.066666666666668</v>
      </c>
      <c r="L106" s="38">
        <v>10.233333333333336</v>
      </c>
      <c r="M106" s="28">
        <v>9.9</v>
      </c>
      <c r="N106" s="28">
        <v>9.6</v>
      </c>
      <c r="O106" s="39">
        <v>665560000</v>
      </c>
      <c r="P106" s="40">
        <v>1.1596978401957656E-2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69.45</v>
      </c>
      <c r="F107" s="37">
        <v>69</v>
      </c>
      <c r="G107" s="38">
        <v>67.95</v>
      </c>
      <c r="H107" s="38">
        <v>66.45</v>
      </c>
      <c r="I107" s="38">
        <v>65.400000000000006</v>
      </c>
      <c r="J107" s="38">
        <v>70.5</v>
      </c>
      <c r="K107" s="38">
        <v>71.550000000000011</v>
      </c>
      <c r="L107" s="38">
        <v>73.05</v>
      </c>
      <c r="M107" s="28">
        <v>70.05</v>
      </c>
      <c r="N107" s="28">
        <v>67.5</v>
      </c>
      <c r="O107" s="39">
        <v>126600000</v>
      </c>
      <c r="P107" s="40">
        <v>-4.5604654819940242E-3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51.15</v>
      </c>
      <c r="F108" s="37">
        <v>50.733333333333327</v>
      </c>
      <c r="G108" s="38">
        <v>49.966666666666654</v>
      </c>
      <c r="H108" s="38">
        <v>48.783333333333324</v>
      </c>
      <c r="I108" s="38">
        <v>48.016666666666652</v>
      </c>
      <c r="J108" s="38">
        <v>51.916666666666657</v>
      </c>
      <c r="K108" s="38">
        <v>52.683333333333323</v>
      </c>
      <c r="L108" s="38">
        <v>53.86666666666666</v>
      </c>
      <c r="M108" s="28">
        <v>51.5</v>
      </c>
      <c r="N108" s="28">
        <v>49.55</v>
      </c>
      <c r="O108" s="39">
        <v>163800000</v>
      </c>
      <c r="P108" s="40">
        <v>1.9036954087346025E-2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164.05</v>
      </c>
      <c r="F109" s="37">
        <v>163.08333333333334</v>
      </c>
      <c r="G109" s="38">
        <v>161.01666666666668</v>
      </c>
      <c r="H109" s="38">
        <v>157.98333333333335</v>
      </c>
      <c r="I109" s="38">
        <v>155.91666666666669</v>
      </c>
      <c r="J109" s="38">
        <v>166.11666666666667</v>
      </c>
      <c r="K109" s="38">
        <v>168.18333333333334</v>
      </c>
      <c r="L109" s="38">
        <v>171.21666666666667</v>
      </c>
      <c r="M109" s="28">
        <v>165.15</v>
      </c>
      <c r="N109" s="28">
        <v>160.05000000000001</v>
      </c>
      <c r="O109" s="39">
        <v>61923750</v>
      </c>
      <c r="P109" s="40">
        <v>-1.4512910443248473E-3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425.1</v>
      </c>
      <c r="F110" s="37">
        <v>422.55</v>
      </c>
      <c r="G110" s="38">
        <v>418.55</v>
      </c>
      <c r="H110" s="38">
        <v>412</v>
      </c>
      <c r="I110" s="38">
        <v>408</v>
      </c>
      <c r="J110" s="38">
        <v>429.1</v>
      </c>
      <c r="K110" s="38">
        <v>433.1</v>
      </c>
      <c r="L110" s="38">
        <v>439.65000000000003</v>
      </c>
      <c r="M110" s="28">
        <v>426.55</v>
      </c>
      <c r="N110" s="28">
        <v>416</v>
      </c>
      <c r="O110" s="39">
        <v>13415875</v>
      </c>
      <c r="P110" s="40">
        <v>-3.9759866154906016E-2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323.10000000000002</v>
      </c>
      <c r="F111" s="37">
        <v>321.91666666666669</v>
      </c>
      <c r="G111" s="38">
        <v>316.33333333333337</v>
      </c>
      <c r="H111" s="38">
        <v>309.56666666666666</v>
      </c>
      <c r="I111" s="38">
        <v>303.98333333333335</v>
      </c>
      <c r="J111" s="38">
        <v>328.68333333333339</v>
      </c>
      <c r="K111" s="38">
        <v>334.26666666666677</v>
      </c>
      <c r="L111" s="38">
        <v>341.03333333333342</v>
      </c>
      <c r="M111" s="28">
        <v>327.5</v>
      </c>
      <c r="N111" s="28">
        <v>315.14999999999998</v>
      </c>
      <c r="O111" s="39">
        <v>27731690</v>
      </c>
      <c r="P111" s="40">
        <v>4.0126715945089757E-2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262.89999999999998</v>
      </c>
      <c r="F112" s="37">
        <v>256.99999999999994</v>
      </c>
      <c r="G112" s="38">
        <v>243.0499999999999</v>
      </c>
      <c r="H112" s="38">
        <v>223.19999999999996</v>
      </c>
      <c r="I112" s="38">
        <v>209.24999999999991</v>
      </c>
      <c r="J112" s="38">
        <v>276.84999999999991</v>
      </c>
      <c r="K112" s="38">
        <v>290.79999999999995</v>
      </c>
      <c r="L112" s="38">
        <v>310.64999999999986</v>
      </c>
      <c r="M112" s="28">
        <v>270.95</v>
      </c>
      <c r="N112" s="28">
        <v>237.15</v>
      </c>
      <c r="O112" s="39">
        <v>15802100</v>
      </c>
      <c r="P112" s="40">
        <v>6.1148977604673804E-2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4730.2</v>
      </c>
      <c r="F113" s="37">
        <v>4719.5166666666664</v>
      </c>
      <c r="G113" s="38">
        <v>4680.7333333333327</v>
      </c>
      <c r="H113" s="38">
        <v>4631.2666666666664</v>
      </c>
      <c r="I113" s="38">
        <v>4592.4833333333327</v>
      </c>
      <c r="J113" s="38">
        <v>4768.9833333333327</v>
      </c>
      <c r="K113" s="38">
        <v>4807.7666666666655</v>
      </c>
      <c r="L113" s="38">
        <v>4857.2333333333327</v>
      </c>
      <c r="M113" s="28">
        <v>4758.3</v>
      </c>
      <c r="N113" s="28">
        <v>4670.05</v>
      </c>
      <c r="O113" s="39">
        <v>373950</v>
      </c>
      <c r="P113" s="40">
        <v>2.8041237113402062E-2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1908.55</v>
      </c>
      <c r="F114" s="37">
        <v>1916.3</v>
      </c>
      <c r="G114" s="38">
        <v>1894.05</v>
      </c>
      <c r="H114" s="38">
        <v>1879.55</v>
      </c>
      <c r="I114" s="38">
        <v>1857.3</v>
      </c>
      <c r="J114" s="38">
        <v>1930.8</v>
      </c>
      <c r="K114" s="38">
        <v>1953.05</v>
      </c>
      <c r="L114" s="38">
        <v>1967.55</v>
      </c>
      <c r="M114" s="28">
        <v>1938.55</v>
      </c>
      <c r="N114" s="28">
        <v>1901.8</v>
      </c>
      <c r="O114" s="39">
        <v>4879800</v>
      </c>
      <c r="P114" s="40">
        <v>5.8125154588177094E-3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1218.25</v>
      </c>
      <c r="F115" s="37">
        <v>1197.6833333333334</v>
      </c>
      <c r="G115" s="38">
        <v>1167.4666666666667</v>
      </c>
      <c r="H115" s="38">
        <v>1116.6833333333334</v>
      </c>
      <c r="I115" s="38">
        <v>1086.4666666666667</v>
      </c>
      <c r="J115" s="38">
        <v>1248.4666666666667</v>
      </c>
      <c r="K115" s="38">
        <v>1278.6833333333334</v>
      </c>
      <c r="L115" s="38">
        <v>1329.4666666666667</v>
      </c>
      <c r="M115" s="28">
        <v>1227.9000000000001</v>
      </c>
      <c r="N115" s="28">
        <v>1146.9000000000001</v>
      </c>
      <c r="O115" s="39">
        <v>22867200</v>
      </c>
      <c r="P115" s="40">
        <v>-1.2207448876448177E-2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204.45</v>
      </c>
      <c r="F116" s="37">
        <v>203.81666666666669</v>
      </c>
      <c r="G116" s="38">
        <v>201.68333333333339</v>
      </c>
      <c r="H116" s="38">
        <v>198.91666666666671</v>
      </c>
      <c r="I116" s="38">
        <v>196.78333333333342</v>
      </c>
      <c r="J116" s="38">
        <v>206.58333333333337</v>
      </c>
      <c r="K116" s="38">
        <v>208.71666666666664</v>
      </c>
      <c r="L116" s="38">
        <v>211.48333333333335</v>
      </c>
      <c r="M116" s="28">
        <v>205.95</v>
      </c>
      <c r="N116" s="28">
        <v>201.05</v>
      </c>
      <c r="O116" s="39">
        <v>15542800</v>
      </c>
      <c r="P116" s="40">
        <v>-1.7348203221809171E-2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1471.95</v>
      </c>
      <c r="F117" s="37">
        <v>1481</v>
      </c>
      <c r="G117" s="38">
        <v>1460.05</v>
      </c>
      <c r="H117" s="38">
        <v>1448.1499999999999</v>
      </c>
      <c r="I117" s="38">
        <v>1427.1999999999998</v>
      </c>
      <c r="J117" s="38">
        <v>1492.9</v>
      </c>
      <c r="K117" s="38">
        <v>1513.85</v>
      </c>
      <c r="L117" s="38">
        <v>1525.7500000000002</v>
      </c>
      <c r="M117" s="28">
        <v>1501.95</v>
      </c>
      <c r="N117" s="28">
        <v>1469.1</v>
      </c>
      <c r="O117" s="39">
        <v>43181700</v>
      </c>
      <c r="P117" s="40">
        <v>0.21073128879767172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601.9</v>
      </c>
      <c r="F118" s="37">
        <v>606.13333333333333</v>
      </c>
      <c r="G118" s="38">
        <v>594.2166666666667</v>
      </c>
      <c r="H118" s="38">
        <v>586.53333333333342</v>
      </c>
      <c r="I118" s="38">
        <v>574.61666666666679</v>
      </c>
      <c r="J118" s="38">
        <v>613.81666666666661</v>
      </c>
      <c r="K118" s="38">
        <v>625.73333333333335</v>
      </c>
      <c r="L118" s="38">
        <v>633.41666666666652</v>
      </c>
      <c r="M118" s="28">
        <v>618.04999999999995</v>
      </c>
      <c r="N118" s="28">
        <v>598.45000000000005</v>
      </c>
      <c r="O118" s="39">
        <v>1904250</v>
      </c>
      <c r="P118" s="40">
        <v>3.8021259198691738E-2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72.150000000000006</v>
      </c>
      <c r="F119" s="37">
        <v>72.183333333333337</v>
      </c>
      <c r="G119" s="38">
        <v>71.76666666666668</v>
      </c>
      <c r="H119" s="38">
        <v>71.38333333333334</v>
      </c>
      <c r="I119" s="38">
        <v>70.966666666666683</v>
      </c>
      <c r="J119" s="38">
        <v>72.566666666666677</v>
      </c>
      <c r="K119" s="38">
        <v>72.983333333333334</v>
      </c>
      <c r="L119" s="38">
        <v>73.366666666666674</v>
      </c>
      <c r="M119" s="28">
        <v>72.599999999999994</v>
      </c>
      <c r="N119" s="28">
        <v>71.8</v>
      </c>
      <c r="O119" s="39">
        <v>104763750</v>
      </c>
      <c r="P119" s="40">
        <v>-2.1359583952451707E-3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877.45</v>
      </c>
      <c r="F120" s="37">
        <v>880.66666666666663</v>
      </c>
      <c r="G120" s="38">
        <v>871.73333333333323</v>
      </c>
      <c r="H120" s="38">
        <v>866.01666666666665</v>
      </c>
      <c r="I120" s="38">
        <v>857.08333333333326</v>
      </c>
      <c r="J120" s="38">
        <v>886.38333333333321</v>
      </c>
      <c r="K120" s="38">
        <v>895.31666666666661</v>
      </c>
      <c r="L120" s="38">
        <v>901.03333333333319</v>
      </c>
      <c r="M120" s="28">
        <v>889.6</v>
      </c>
      <c r="N120" s="28">
        <v>874.95</v>
      </c>
      <c r="O120" s="39">
        <v>1663350</v>
      </c>
      <c r="P120" s="40">
        <v>6.0066280033140018E-2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715</v>
      </c>
      <c r="F121" s="37">
        <v>715.23333333333323</v>
      </c>
      <c r="G121" s="38">
        <v>709.96666666666647</v>
      </c>
      <c r="H121" s="38">
        <v>704.93333333333328</v>
      </c>
      <c r="I121" s="38">
        <v>699.66666666666652</v>
      </c>
      <c r="J121" s="38">
        <v>720.26666666666642</v>
      </c>
      <c r="K121" s="38">
        <v>725.53333333333308</v>
      </c>
      <c r="L121" s="38">
        <v>730.56666666666638</v>
      </c>
      <c r="M121" s="28">
        <v>720.5</v>
      </c>
      <c r="N121" s="28">
        <v>710.2</v>
      </c>
      <c r="O121" s="39">
        <v>12885250</v>
      </c>
      <c r="P121" s="40">
        <v>1.9731918078519425E-3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336</v>
      </c>
      <c r="F122" s="37">
        <v>335.23333333333335</v>
      </c>
      <c r="G122" s="38">
        <v>331.36666666666667</v>
      </c>
      <c r="H122" s="38">
        <v>326.73333333333335</v>
      </c>
      <c r="I122" s="38">
        <v>322.86666666666667</v>
      </c>
      <c r="J122" s="38">
        <v>339.86666666666667</v>
      </c>
      <c r="K122" s="38">
        <v>343.73333333333335</v>
      </c>
      <c r="L122" s="38">
        <v>348.36666666666667</v>
      </c>
      <c r="M122" s="28">
        <v>339.1</v>
      </c>
      <c r="N122" s="28">
        <v>330.6</v>
      </c>
      <c r="O122" s="39">
        <v>82368000</v>
      </c>
      <c r="P122" s="40">
        <v>5.0368982078013358E-3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457</v>
      </c>
      <c r="F123" s="37">
        <v>454.66666666666669</v>
      </c>
      <c r="G123" s="38">
        <v>441.33333333333337</v>
      </c>
      <c r="H123" s="38">
        <v>425.66666666666669</v>
      </c>
      <c r="I123" s="38">
        <v>412.33333333333337</v>
      </c>
      <c r="J123" s="38">
        <v>470.33333333333337</v>
      </c>
      <c r="K123" s="38">
        <v>483.66666666666674</v>
      </c>
      <c r="L123" s="38">
        <v>499.33333333333337</v>
      </c>
      <c r="M123" s="28">
        <v>468</v>
      </c>
      <c r="N123" s="28">
        <v>439</v>
      </c>
      <c r="O123" s="39">
        <v>28506250</v>
      </c>
      <c r="P123" s="40">
        <v>9.2494246769339698E-3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2901.1</v>
      </c>
      <c r="F124" s="37">
        <v>2881.7999999999997</v>
      </c>
      <c r="G124" s="38">
        <v>2833.6999999999994</v>
      </c>
      <c r="H124" s="38">
        <v>2766.2999999999997</v>
      </c>
      <c r="I124" s="38">
        <v>2718.1999999999994</v>
      </c>
      <c r="J124" s="38">
        <v>2949.1999999999994</v>
      </c>
      <c r="K124" s="38">
        <v>2997.2999999999997</v>
      </c>
      <c r="L124" s="38">
        <v>3064.6999999999994</v>
      </c>
      <c r="M124" s="28">
        <v>2929.9</v>
      </c>
      <c r="N124" s="28">
        <v>2814.4</v>
      </c>
      <c r="O124" s="39">
        <v>447750</v>
      </c>
      <c r="P124" s="40">
        <v>5.7885410513880686E-2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693.9</v>
      </c>
      <c r="F125" s="37">
        <v>693.9</v>
      </c>
      <c r="G125" s="38">
        <v>683.75</v>
      </c>
      <c r="H125" s="38">
        <v>673.6</v>
      </c>
      <c r="I125" s="38">
        <v>663.45</v>
      </c>
      <c r="J125" s="38">
        <v>704.05</v>
      </c>
      <c r="K125" s="38">
        <v>714.19999999999982</v>
      </c>
      <c r="L125" s="38">
        <v>724.34999999999991</v>
      </c>
      <c r="M125" s="28">
        <v>704.05</v>
      </c>
      <c r="N125" s="28">
        <v>683.75</v>
      </c>
      <c r="O125" s="39">
        <v>29315250</v>
      </c>
      <c r="P125" s="40">
        <v>-4.9489071163451408E-3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636.4</v>
      </c>
      <c r="F126" s="37">
        <v>629.88333333333333</v>
      </c>
      <c r="G126" s="38">
        <v>620.11666666666667</v>
      </c>
      <c r="H126" s="38">
        <v>603.83333333333337</v>
      </c>
      <c r="I126" s="38">
        <v>594.06666666666672</v>
      </c>
      <c r="J126" s="38">
        <v>646.16666666666663</v>
      </c>
      <c r="K126" s="38">
        <v>655.93333333333328</v>
      </c>
      <c r="L126" s="38">
        <v>672.21666666666658</v>
      </c>
      <c r="M126" s="28">
        <v>639.65</v>
      </c>
      <c r="N126" s="28">
        <v>613.6</v>
      </c>
      <c r="O126" s="39">
        <v>10511250</v>
      </c>
      <c r="P126" s="40">
        <v>-5.9290748405861952E-2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1964.5</v>
      </c>
      <c r="F127" s="37">
        <v>1949.7833333333335</v>
      </c>
      <c r="G127" s="38">
        <v>1912.666666666667</v>
      </c>
      <c r="H127" s="38">
        <v>1860.8333333333335</v>
      </c>
      <c r="I127" s="38">
        <v>1823.7166666666669</v>
      </c>
      <c r="J127" s="38">
        <v>2001.616666666667</v>
      </c>
      <c r="K127" s="38">
        <v>2038.7333333333333</v>
      </c>
      <c r="L127" s="38">
        <v>2090.5666666666671</v>
      </c>
      <c r="M127" s="28">
        <v>1986.9</v>
      </c>
      <c r="N127" s="28">
        <v>1897.95</v>
      </c>
      <c r="O127" s="39">
        <v>20958400</v>
      </c>
      <c r="P127" s="40">
        <v>4.135943555599722E-2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85.2</v>
      </c>
      <c r="F128" s="37">
        <v>84.283333333333346</v>
      </c>
      <c r="G128" s="38">
        <v>82.916666666666686</v>
      </c>
      <c r="H128" s="38">
        <v>80.63333333333334</v>
      </c>
      <c r="I128" s="38">
        <v>79.26666666666668</v>
      </c>
      <c r="J128" s="38">
        <v>86.566666666666691</v>
      </c>
      <c r="K128" s="38">
        <v>87.933333333333337</v>
      </c>
      <c r="L128" s="38">
        <v>90.216666666666697</v>
      </c>
      <c r="M128" s="28">
        <v>85.65</v>
      </c>
      <c r="N128" s="28">
        <v>82</v>
      </c>
      <c r="O128" s="39">
        <v>65528932</v>
      </c>
      <c r="P128" s="40">
        <v>6.8694513171299668E-2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2292.3000000000002</v>
      </c>
      <c r="F129" s="37">
        <v>2299.7166666666667</v>
      </c>
      <c r="G129" s="38">
        <v>2276.5333333333333</v>
      </c>
      <c r="H129" s="38">
        <v>2260.7666666666664</v>
      </c>
      <c r="I129" s="38">
        <v>2237.583333333333</v>
      </c>
      <c r="J129" s="38">
        <v>2315.4833333333336</v>
      </c>
      <c r="K129" s="38">
        <v>2338.666666666667</v>
      </c>
      <c r="L129" s="38">
        <v>2354.4333333333338</v>
      </c>
      <c r="M129" s="28">
        <v>2322.9</v>
      </c>
      <c r="N129" s="28">
        <v>2283.9499999999998</v>
      </c>
      <c r="O129" s="39">
        <v>1609750</v>
      </c>
      <c r="P129" s="40">
        <v>-1.4840881272949816E-2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550.04999999999995</v>
      </c>
      <c r="F130" s="37">
        <v>552.31666666666661</v>
      </c>
      <c r="G130" s="38">
        <v>546.73333333333323</v>
      </c>
      <c r="H130" s="38">
        <v>543.41666666666663</v>
      </c>
      <c r="I130" s="38">
        <v>537.83333333333326</v>
      </c>
      <c r="J130" s="38">
        <v>555.63333333333321</v>
      </c>
      <c r="K130" s="38">
        <v>561.2166666666667</v>
      </c>
      <c r="L130" s="38">
        <v>564.53333333333319</v>
      </c>
      <c r="M130" s="28">
        <v>557.9</v>
      </c>
      <c r="N130" s="28">
        <v>549</v>
      </c>
      <c r="O130" s="39">
        <v>6036300</v>
      </c>
      <c r="P130" s="40">
        <v>1.9765850691804775E-2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431.55</v>
      </c>
      <c r="F131" s="37">
        <v>429.70000000000005</v>
      </c>
      <c r="G131" s="38">
        <v>426.30000000000007</v>
      </c>
      <c r="H131" s="38">
        <v>421.05</v>
      </c>
      <c r="I131" s="38">
        <v>417.65000000000003</v>
      </c>
      <c r="J131" s="38">
        <v>434.9500000000001</v>
      </c>
      <c r="K131" s="38">
        <v>438.35000000000008</v>
      </c>
      <c r="L131" s="38">
        <v>443.60000000000014</v>
      </c>
      <c r="M131" s="28">
        <v>433.1</v>
      </c>
      <c r="N131" s="28">
        <v>424.45</v>
      </c>
      <c r="O131" s="39">
        <v>15526000</v>
      </c>
      <c r="P131" s="40">
        <v>-4.8711703627740037E-3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1963.95</v>
      </c>
      <c r="F132" s="37">
        <v>1967.2666666666667</v>
      </c>
      <c r="G132" s="38">
        <v>1952.1833333333334</v>
      </c>
      <c r="H132" s="38">
        <v>1940.4166666666667</v>
      </c>
      <c r="I132" s="38">
        <v>1925.3333333333335</v>
      </c>
      <c r="J132" s="38">
        <v>1979.0333333333333</v>
      </c>
      <c r="K132" s="38">
        <v>1994.1166666666668</v>
      </c>
      <c r="L132" s="38">
        <v>2005.8833333333332</v>
      </c>
      <c r="M132" s="28">
        <v>1982.35</v>
      </c>
      <c r="N132" s="28">
        <v>1955.5</v>
      </c>
      <c r="O132" s="39">
        <v>9853800</v>
      </c>
      <c r="P132" s="40">
        <v>-1.6292303084755915E-2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4624.55</v>
      </c>
      <c r="F133" s="37">
        <v>4603.6500000000005</v>
      </c>
      <c r="G133" s="38">
        <v>4563.6000000000013</v>
      </c>
      <c r="H133" s="38">
        <v>4502.6500000000005</v>
      </c>
      <c r="I133" s="38">
        <v>4462.6000000000013</v>
      </c>
      <c r="J133" s="38">
        <v>4664.6000000000013</v>
      </c>
      <c r="K133" s="38">
        <v>4704.6500000000005</v>
      </c>
      <c r="L133" s="38">
        <v>4765.6000000000013</v>
      </c>
      <c r="M133" s="28">
        <v>4643.7</v>
      </c>
      <c r="N133" s="28">
        <v>4542.7</v>
      </c>
      <c r="O133" s="39">
        <v>1411050</v>
      </c>
      <c r="P133" s="40">
        <v>3.3509118874972536E-2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3680.05</v>
      </c>
      <c r="F134" s="37">
        <v>3684.8833333333332</v>
      </c>
      <c r="G134" s="38">
        <v>3619.7666666666664</v>
      </c>
      <c r="H134" s="38">
        <v>3559.4833333333331</v>
      </c>
      <c r="I134" s="38">
        <v>3494.3666666666663</v>
      </c>
      <c r="J134" s="38">
        <v>3745.1666666666665</v>
      </c>
      <c r="K134" s="38">
        <v>3810.2833333333333</v>
      </c>
      <c r="L134" s="38">
        <v>3870.5666666666666</v>
      </c>
      <c r="M134" s="28">
        <v>3750</v>
      </c>
      <c r="N134" s="28">
        <v>3624.6</v>
      </c>
      <c r="O134" s="39">
        <v>999000</v>
      </c>
      <c r="P134" s="40">
        <v>0.15839517625231911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668.65</v>
      </c>
      <c r="F135" s="37">
        <v>670.26666666666654</v>
      </c>
      <c r="G135" s="38">
        <v>665.48333333333312</v>
      </c>
      <c r="H135" s="38">
        <v>662.31666666666661</v>
      </c>
      <c r="I135" s="38">
        <v>657.53333333333319</v>
      </c>
      <c r="J135" s="38">
        <v>673.43333333333305</v>
      </c>
      <c r="K135" s="38">
        <v>678.21666666666658</v>
      </c>
      <c r="L135" s="38">
        <v>681.38333333333298</v>
      </c>
      <c r="M135" s="28">
        <v>675.05</v>
      </c>
      <c r="N135" s="28">
        <v>667.1</v>
      </c>
      <c r="O135" s="39">
        <v>8488950</v>
      </c>
      <c r="P135" s="40">
        <v>-9.6191987306624357E-3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1303.5</v>
      </c>
      <c r="F136" s="37">
        <v>1301.9333333333332</v>
      </c>
      <c r="G136" s="38">
        <v>1287.1666666666663</v>
      </c>
      <c r="H136" s="38">
        <v>1270.833333333333</v>
      </c>
      <c r="I136" s="38">
        <v>1256.0666666666662</v>
      </c>
      <c r="J136" s="38">
        <v>1318.2666666666664</v>
      </c>
      <c r="K136" s="38">
        <v>1333.0333333333333</v>
      </c>
      <c r="L136" s="38">
        <v>1349.3666666666666</v>
      </c>
      <c r="M136" s="28">
        <v>1316.7</v>
      </c>
      <c r="N136" s="28">
        <v>1285.5999999999999</v>
      </c>
      <c r="O136" s="39">
        <v>11197200</v>
      </c>
      <c r="P136" s="40">
        <v>-7.0147122726426222E-3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230.15</v>
      </c>
      <c r="F137" s="37">
        <v>228.26666666666665</v>
      </c>
      <c r="G137" s="38">
        <v>224.93333333333331</v>
      </c>
      <c r="H137" s="38">
        <v>219.71666666666667</v>
      </c>
      <c r="I137" s="38">
        <v>216.38333333333333</v>
      </c>
      <c r="J137" s="38">
        <v>233.48333333333329</v>
      </c>
      <c r="K137" s="38">
        <v>236.81666666666666</v>
      </c>
      <c r="L137" s="38">
        <v>242.03333333333327</v>
      </c>
      <c r="M137" s="28">
        <v>231.6</v>
      </c>
      <c r="N137" s="28">
        <v>223.05</v>
      </c>
      <c r="O137" s="39">
        <v>21456000</v>
      </c>
      <c r="P137" s="40">
        <v>2.679938744257274E-2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104.5</v>
      </c>
      <c r="F138" s="37">
        <v>104.03333333333335</v>
      </c>
      <c r="G138" s="38">
        <v>102.41666666666669</v>
      </c>
      <c r="H138" s="38">
        <v>100.33333333333334</v>
      </c>
      <c r="I138" s="38">
        <v>98.716666666666683</v>
      </c>
      <c r="J138" s="38">
        <v>106.11666666666669</v>
      </c>
      <c r="K138" s="38">
        <v>107.73333333333333</v>
      </c>
      <c r="L138" s="38">
        <v>109.81666666666669</v>
      </c>
      <c r="M138" s="28">
        <v>105.65</v>
      </c>
      <c r="N138" s="28">
        <v>101.95</v>
      </c>
      <c r="O138" s="39">
        <v>34968000</v>
      </c>
      <c r="P138" s="40">
        <v>1.7102966841186736E-2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535.04999999999995</v>
      </c>
      <c r="F139" s="37">
        <v>531.5333333333333</v>
      </c>
      <c r="G139" s="38">
        <v>525.36666666666656</v>
      </c>
      <c r="H139" s="38">
        <v>515.68333333333328</v>
      </c>
      <c r="I139" s="38">
        <v>509.51666666666654</v>
      </c>
      <c r="J139" s="38">
        <v>541.21666666666658</v>
      </c>
      <c r="K139" s="38">
        <v>547.38333333333333</v>
      </c>
      <c r="L139" s="38">
        <v>557.06666666666661</v>
      </c>
      <c r="M139" s="28">
        <v>537.70000000000005</v>
      </c>
      <c r="N139" s="28">
        <v>521.85</v>
      </c>
      <c r="O139" s="39">
        <v>8012400</v>
      </c>
      <c r="P139" s="40">
        <v>-1.0472770795930579E-3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9010.7999999999993</v>
      </c>
      <c r="F140" s="37">
        <v>8963.1833333333325</v>
      </c>
      <c r="G140" s="38">
        <v>8897.5666666666657</v>
      </c>
      <c r="H140" s="38">
        <v>8784.3333333333339</v>
      </c>
      <c r="I140" s="38">
        <v>8718.7166666666672</v>
      </c>
      <c r="J140" s="38">
        <v>9076.4166666666642</v>
      </c>
      <c r="K140" s="38">
        <v>9142.0333333333292</v>
      </c>
      <c r="L140" s="38">
        <v>9255.2666666666628</v>
      </c>
      <c r="M140" s="28">
        <v>9028.7999999999993</v>
      </c>
      <c r="N140" s="28">
        <v>8849.9500000000007</v>
      </c>
      <c r="O140" s="39">
        <v>3980200</v>
      </c>
      <c r="P140" s="40">
        <v>-6.787443230024455E-3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856.8</v>
      </c>
      <c r="F141" s="37">
        <v>850.58333333333337</v>
      </c>
      <c r="G141" s="38">
        <v>829.9666666666667</v>
      </c>
      <c r="H141" s="38">
        <v>803.13333333333333</v>
      </c>
      <c r="I141" s="38">
        <v>782.51666666666665</v>
      </c>
      <c r="J141" s="38">
        <v>877.41666666666674</v>
      </c>
      <c r="K141" s="38">
        <v>898.0333333333333</v>
      </c>
      <c r="L141" s="38">
        <v>924.86666666666679</v>
      </c>
      <c r="M141" s="28">
        <v>871.2</v>
      </c>
      <c r="N141" s="28">
        <v>823.75</v>
      </c>
      <c r="O141" s="39">
        <v>17484375</v>
      </c>
      <c r="P141" s="40">
        <v>-5.580833214844305E-3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1261.8499999999999</v>
      </c>
      <c r="F142" s="37">
        <v>1258.8166666666666</v>
      </c>
      <c r="G142" s="38">
        <v>1249.6333333333332</v>
      </c>
      <c r="H142" s="38">
        <v>1237.4166666666665</v>
      </c>
      <c r="I142" s="38">
        <v>1228.2333333333331</v>
      </c>
      <c r="J142" s="38">
        <v>1271.0333333333333</v>
      </c>
      <c r="K142" s="38">
        <v>1280.2166666666667</v>
      </c>
      <c r="L142" s="38">
        <v>1292.4333333333334</v>
      </c>
      <c r="M142" s="28">
        <v>1268</v>
      </c>
      <c r="N142" s="28">
        <v>1246.5999999999999</v>
      </c>
      <c r="O142" s="39">
        <v>3506800</v>
      </c>
      <c r="P142" s="40">
        <v>3.4230944774075767E-4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1470</v>
      </c>
      <c r="F143" s="37">
        <v>1476.55</v>
      </c>
      <c r="G143" s="38">
        <v>1454.55</v>
      </c>
      <c r="H143" s="38">
        <v>1439.1</v>
      </c>
      <c r="I143" s="38">
        <v>1417.1</v>
      </c>
      <c r="J143" s="38">
        <v>1492</v>
      </c>
      <c r="K143" s="38">
        <v>1514</v>
      </c>
      <c r="L143" s="38">
        <v>1529.45</v>
      </c>
      <c r="M143" s="28">
        <v>1498.55</v>
      </c>
      <c r="N143" s="28">
        <v>1461.1</v>
      </c>
      <c r="O143" s="39">
        <v>1184100</v>
      </c>
      <c r="P143" s="40">
        <v>-9.7842448569994984E-3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795.35</v>
      </c>
      <c r="F144" s="37">
        <v>793.78333333333342</v>
      </c>
      <c r="G144" s="38">
        <v>787.86666666666679</v>
      </c>
      <c r="H144" s="38">
        <v>780.38333333333333</v>
      </c>
      <c r="I144" s="38">
        <v>774.4666666666667</v>
      </c>
      <c r="J144" s="38">
        <v>801.26666666666688</v>
      </c>
      <c r="K144" s="38">
        <v>807.18333333333362</v>
      </c>
      <c r="L144" s="38">
        <v>814.66666666666697</v>
      </c>
      <c r="M144" s="28">
        <v>799.7</v>
      </c>
      <c r="N144" s="28">
        <v>786.3</v>
      </c>
      <c r="O144" s="39">
        <v>2210000</v>
      </c>
      <c r="P144" s="40">
        <v>-1.2489108335753703E-2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875.7</v>
      </c>
      <c r="F145" s="37">
        <v>874.51666666666677</v>
      </c>
      <c r="G145" s="38">
        <v>869.68333333333351</v>
      </c>
      <c r="H145" s="38">
        <v>863.66666666666674</v>
      </c>
      <c r="I145" s="38">
        <v>858.83333333333348</v>
      </c>
      <c r="J145" s="38">
        <v>880.53333333333353</v>
      </c>
      <c r="K145" s="38">
        <v>885.36666666666679</v>
      </c>
      <c r="L145" s="38">
        <v>891.38333333333355</v>
      </c>
      <c r="M145" s="28">
        <v>879.35</v>
      </c>
      <c r="N145" s="28">
        <v>868.5</v>
      </c>
      <c r="O145" s="39">
        <v>2693600</v>
      </c>
      <c r="P145" s="40">
        <v>-1.4344262295081968E-2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3283.65</v>
      </c>
      <c r="F146" s="37">
        <v>3266</v>
      </c>
      <c r="G146" s="38">
        <v>3232.7</v>
      </c>
      <c r="H146" s="38">
        <v>3181.75</v>
      </c>
      <c r="I146" s="38">
        <v>3148.45</v>
      </c>
      <c r="J146" s="38">
        <v>3316.95</v>
      </c>
      <c r="K146" s="38">
        <v>3350.25</v>
      </c>
      <c r="L146" s="38">
        <v>3401.2</v>
      </c>
      <c r="M146" s="28">
        <v>3299.3</v>
      </c>
      <c r="N146" s="28">
        <v>3215.05</v>
      </c>
      <c r="O146" s="39">
        <v>2861000</v>
      </c>
      <c r="P146" s="40">
        <v>-1.0377032168799724E-2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128.5</v>
      </c>
      <c r="F147" s="37">
        <v>127.65000000000002</v>
      </c>
      <c r="G147" s="38">
        <v>126.20000000000005</v>
      </c>
      <c r="H147" s="38">
        <v>123.90000000000002</v>
      </c>
      <c r="I147" s="38">
        <v>122.45000000000005</v>
      </c>
      <c r="J147" s="38">
        <v>129.95000000000005</v>
      </c>
      <c r="K147" s="38">
        <v>131.4</v>
      </c>
      <c r="L147" s="38">
        <v>133.70000000000005</v>
      </c>
      <c r="M147" s="28">
        <v>129.1</v>
      </c>
      <c r="N147" s="28">
        <v>125.35</v>
      </c>
      <c r="O147" s="39">
        <v>45895500</v>
      </c>
      <c r="P147" s="40">
        <v>-2.9775494672754945E-2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2094.9</v>
      </c>
      <c r="F148" s="37">
        <v>2095.5333333333333</v>
      </c>
      <c r="G148" s="38">
        <v>2080.1166666666668</v>
      </c>
      <c r="H148" s="38">
        <v>2065.3333333333335</v>
      </c>
      <c r="I148" s="38">
        <v>2049.916666666667</v>
      </c>
      <c r="J148" s="38">
        <v>2110.3166666666666</v>
      </c>
      <c r="K148" s="38">
        <v>2125.7333333333336</v>
      </c>
      <c r="L148" s="38">
        <v>2140.5166666666664</v>
      </c>
      <c r="M148" s="28">
        <v>2110.9499999999998</v>
      </c>
      <c r="N148" s="28">
        <v>2080.75</v>
      </c>
      <c r="O148" s="39">
        <v>2209375</v>
      </c>
      <c r="P148" s="40">
        <v>2.3593319280038917E-2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86218.4</v>
      </c>
      <c r="F149" s="37">
        <v>85871.45</v>
      </c>
      <c r="G149" s="38">
        <v>84947.099999999991</v>
      </c>
      <c r="H149" s="38">
        <v>83675.799999999988</v>
      </c>
      <c r="I149" s="38">
        <v>82751.449999999983</v>
      </c>
      <c r="J149" s="38">
        <v>87142.75</v>
      </c>
      <c r="K149" s="38">
        <v>88067.1</v>
      </c>
      <c r="L149" s="38">
        <v>89338.400000000009</v>
      </c>
      <c r="M149" s="28">
        <v>86795.8</v>
      </c>
      <c r="N149" s="28">
        <v>84600.15</v>
      </c>
      <c r="O149" s="39">
        <v>62610</v>
      </c>
      <c r="P149" s="40">
        <v>4.3310875842155917E-3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1035.6500000000001</v>
      </c>
      <c r="F150" s="37">
        <v>1034.3500000000001</v>
      </c>
      <c r="G150" s="38">
        <v>1023.8000000000002</v>
      </c>
      <c r="H150" s="38">
        <v>1011.95</v>
      </c>
      <c r="I150" s="38">
        <v>1001.4000000000001</v>
      </c>
      <c r="J150" s="38">
        <v>1046.2000000000003</v>
      </c>
      <c r="K150" s="38">
        <v>1056.75</v>
      </c>
      <c r="L150" s="38">
        <v>1068.6000000000004</v>
      </c>
      <c r="M150" s="28">
        <v>1044.9000000000001</v>
      </c>
      <c r="N150" s="28">
        <v>1022.5</v>
      </c>
      <c r="O150" s="39">
        <v>6264000</v>
      </c>
      <c r="P150" s="40">
        <v>2.4533856722276742E-2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81.400000000000006</v>
      </c>
      <c r="F151" s="37">
        <v>81.05</v>
      </c>
      <c r="G151" s="38">
        <v>79.3</v>
      </c>
      <c r="H151" s="38">
        <v>77.2</v>
      </c>
      <c r="I151" s="38">
        <v>75.45</v>
      </c>
      <c r="J151" s="38">
        <v>83.149999999999991</v>
      </c>
      <c r="K151" s="38">
        <v>84.899999999999991</v>
      </c>
      <c r="L151" s="38">
        <v>86.999999999999986</v>
      </c>
      <c r="M151" s="28">
        <v>82.8</v>
      </c>
      <c r="N151" s="28">
        <v>78.95</v>
      </c>
      <c r="O151" s="39">
        <v>66597500</v>
      </c>
      <c r="P151" s="40">
        <v>2.5322253484263559E-2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4252.55</v>
      </c>
      <c r="F152" s="37">
        <v>4247.8833333333332</v>
      </c>
      <c r="G152" s="38">
        <v>4214.7666666666664</v>
      </c>
      <c r="H152" s="38">
        <v>4176.9833333333336</v>
      </c>
      <c r="I152" s="38">
        <v>4143.8666666666668</v>
      </c>
      <c r="J152" s="38">
        <v>4285.6666666666661</v>
      </c>
      <c r="K152" s="38">
        <v>4318.7833333333328</v>
      </c>
      <c r="L152" s="38">
        <v>4356.5666666666657</v>
      </c>
      <c r="M152" s="28">
        <v>4281</v>
      </c>
      <c r="N152" s="28">
        <v>4210.1000000000004</v>
      </c>
      <c r="O152" s="39">
        <v>1840625</v>
      </c>
      <c r="P152" s="40">
        <v>1.5097201158141459E-2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4774.75</v>
      </c>
      <c r="F153" s="37">
        <v>4759.8833333333341</v>
      </c>
      <c r="G153" s="38">
        <v>4699.8166666666684</v>
      </c>
      <c r="H153" s="38">
        <v>4624.8833333333341</v>
      </c>
      <c r="I153" s="38">
        <v>4564.8166666666684</v>
      </c>
      <c r="J153" s="38">
        <v>4834.8166666666684</v>
      </c>
      <c r="K153" s="38">
        <v>4894.8833333333341</v>
      </c>
      <c r="L153" s="38">
        <v>4969.8166666666684</v>
      </c>
      <c r="M153" s="28">
        <v>4819.95</v>
      </c>
      <c r="N153" s="28">
        <v>4684.95</v>
      </c>
      <c r="O153" s="39">
        <v>595800</v>
      </c>
      <c r="P153" s="40">
        <v>2.3975251353441609E-2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19154.3</v>
      </c>
      <c r="F154" s="37">
        <v>19144.25</v>
      </c>
      <c r="G154" s="38">
        <v>19016.55</v>
      </c>
      <c r="H154" s="38">
        <v>18878.8</v>
      </c>
      <c r="I154" s="38">
        <v>18751.099999999999</v>
      </c>
      <c r="J154" s="38">
        <v>19282</v>
      </c>
      <c r="K154" s="38">
        <v>19409.699999999997</v>
      </c>
      <c r="L154" s="38">
        <v>19547.45</v>
      </c>
      <c r="M154" s="28">
        <v>19271.95</v>
      </c>
      <c r="N154" s="28">
        <v>19006.5</v>
      </c>
      <c r="O154" s="39">
        <v>297480</v>
      </c>
      <c r="P154" s="40">
        <v>-2.2806546820499062E-3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127.45</v>
      </c>
      <c r="F155" s="37">
        <v>126.59999999999998</v>
      </c>
      <c r="G155" s="38">
        <v>123.99999999999997</v>
      </c>
      <c r="H155" s="38">
        <v>120.55</v>
      </c>
      <c r="I155" s="38">
        <v>117.94999999999999</v>
      </c>
      <c r="J155" s="38">
        <v>130.04999999999995</v>
      </c>
      <c r="K155" s="38">
        <v>132.64999999999995</v>
      </c>
      <c r="L155" s="38">
        <v>136.09999999999994</v>
      </c>
      <c r="M155" s="28">
        <v>129.19999999999999</v>
      </c>
      <c r="N155" s="28">
        <v>123.15</v>
      </c>
      <c r="O155" s="39">
        <v>56199600</v>
      </c>
      <c r="P155" s="40">
        <v>-8.3348111367263691E-3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172.8</v>
      </c>
      <c r="F156" s="37">
        <v>170.66666666666666</v>
      </c>
      <c r="G156" s="38">
        <v>167.93333333333331</v>
      </c>
      <c r="H156" s="38">
        <v>163.06666666666666</v>
      </c>
      <c r="I156" s="38">
        <v>160.33333333333331</v>
      </c>
      <c r="J156" s="38">
        <v>175.5333333333333</v>
      </c>
      <c r="K156" s="38">
        <v>178.26666666666665</v>
      </c>
      <c r="L156" s="38">
        <v>183.1333333333333</v>
      </c>
      <c r="M156" s="28">
        <v>173.4</v>
      </c>
      <c r="N156" s="28">
        <v>165.8</v>
      </c>
      <c r="O156" s="39">
        <v>80894400</v>
      </c>
      <c r="P156" s="40">
        <v>-1.9008778599571438E-2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1077.45</v>
      </c>
      <c r="F157" s="37">
        <v>1066.4833333333333</v>
      </c>
      <c r="G157" s="38">
        <v>1047.5166666666667</v>
      </c>
      <c r="H157" s="38">
        <v>1017.5833333333333</v>
      </c>
      <c r="I157" s="38">
        <v>998.61666666666656</v>
      </c>
      <c r="J157" s="38">
        <v>1096.4166666666667</v>
      </c>
      <c r="K157" s="38">
        <v>1115.3833333333334</v>
      </c>
      <c r="L157" s="38">
        <v>1145.3166666666668</v>
      </c>
      <c r="M157" s="28">
        <v>1085.45</v>
      </c>
      <c r="N157" s="28">
        <v>1036.55</v>
      </c>
      <c r="O157" s="39">
        <v>4871300</v>
      </c>
      <c r="P157" s="40">
        <v>2.0231637589796219E-2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3144.5</v>
      </c>
      <c r="F158" s="37">
        <v>3151.2999999999997</v>
      </c>
      <c r="G158" s="38">
        <v>3122.6499999999996</v>
      </c>
      <c r="H158" s="38">
        <v>3100.7999999999997</v>
      </c>
      <c r="I158" s="38">
        <v>3072.1499999999996</v>
      </c>
      <c r="J158" s="38">
        <v>3173.1499999999996</v>
      </c>
      <c r="K158" s="38">
        <v>3201.8</v>
      </c>
      <c r="L158" s="38">
        <v>3223.6499999999996</v>
      </c>
      <c r="M158" s="28">
        <v>3179.95</v>
      </c>
      <c r="N158" s="28">
        <v>3129.45</v>
      </c>
      <c r="O158" s="39">
        <v>571600</v>
      </c>
      <c r="P158" s="40">
        <v>7.4021854071201973E-3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133.55000000000001</v>
      </c>
      <c r="F159" s="37">
        <v>133.43333333333334</v>
      </c>
      <c r="G159" s="38">
        <v>132.31666666666666</v>
      </c>
      <c r="H159" s="38">
        <v>131.08333333333331</v>
      </c>
      <c r="I159" s="38">
        <v>129.96666666666664</v>
      </c>
      <c r="J159" s="38">
        <v>134.66666666666669</v>
      </c>
      <c r="K159" s="38">
        <v>135.78333333333336</v>
      </c>
      <c r="L159" s="38">
        <v>137.01666666666671</v>
      </c>
      <c r="M159" s="28">
        <v>134.55000000000001</v>
      </c>
      <c r="N159" s="28">
        <v>132.19999999999999</v>
      </c>
      <c r="O159" s="39">
        <v>51520700</v>
      </c>
      <c r="P159" s="40">
        <v>-2.1855127549155764E-2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48560.85</v>
      </c>
      <c r="F160" s="37">
        <v>48312.916666666664</v>
      </c>
      <c r="G160" s="38">
        <v>47836.833333333328</v>
      </c>
      <c r="H160" s="38">
        <v>47112.816666666666</v>
      </c>
      <c r="I160" s="38">
        <v>46636.73333333333</v>
      </c>
      <c r="J160" s="38">
        <v>49036.933333333327</v>
      </c>
      <c r="K160" s="38">
        <v>49513.016666666656</v>
      </c>
      <c r="L160" s="38">
        <v>50237.033333333326</v>
      </c>
      <c r="M160" s="28">
        <v>48789</v>
      </c>
      <c r="N160" s="28">
        <v>47588.9</v>
      </c>
      <c r="O160" s="39">
        <v>107190</v>
      </c>
      <c r="P160" s="40">
        <v>5.0882352941176469E-2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993.6</v>
      </c>
      <c r="F161" s="37">
        <v>999.44999999999993</v>
      </c>
      <c r="G161" s="38">
        <v>982.89999999999986</v>
      </c>
      <c r="H161" s="38">
        <v>972.19999999999993</v>
      </c>
      <c r="I161" s="38">
        <v>955.64999999999986</v>
      </c>
      <c r="J161" s="38">
        <v>1010.1499999999999</v>
      </c>
      <c r="K161" s="38">
        <v>1026.6999999999998</v>
      </c>
      <c r="L161" s="38">
        <v>1037.3999999999999</v>
      </c>
      <c r="M161" s="28">
        <v>1016</v>
      </c>
      <c r="N161" s="28">
        <v>988.75</v>
      </c>
      <c r="O161" s="39">
        <v>7050725</v>
      </c>
      <c r="P161" s="40">
        <v>-1.6871812569500363E-2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3310</v>
      </c>
      <c r="F162" s="37">
        <v>3304.9</v>
      </c>
      <c r="G162" s="38">
        <v>3262.75</v>
      </c>
      <c r="H162" s="38">
        <v>3215.5</v>
      </c>
      <c r="I162" s="38">
        <v>3173.35</v>
      </c>
      <c r="J162" s="38">
        <v>3352.15</v>
      </c>
      <c r="K162" s="38">
        <v>3394.3000000000006</v>
      </c>
      <c r="L162" s="38">
        <v>3441.55</v>
      </c>
      <c r="M162" s="28">
        <v>3347.05</v>
      </c>
      <c r="N162" s="28">
        <v>3257.65</v>
      </c>
      <c r="O162" s="39">
        <v>765750</v>
      </c>
      <c r="P162" s="40">
        <v>6.1992926981485334E-2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216.4</v>
      </c>
      <c r="F163" s="37">
        <v>217.11666666666667</v>
      </c>
      <c r="G163" s="38">
        <v>215.33333333333334</v>
      </c>
      <c r="H163" s="38">
        <v>214.26666666666668</v>
      </c>
      <c r="I163" s="38">
        <v>212.48333333333335</v>
      </c>
      <c r="J163" s="38">
        <v>218.18333333333334</v>
      </c>
      <c r="K163" s="38">
        <v>219.96666666666664</v>
      </c>
      <c r="L163" s="38">
        <v>221.03333333333333</v>
      </c>
      <c r="M163" s="28">
        <v>218.9</v>
      </c>
      <c r="N163" s="28">
        <v>216.05</v>
      </c>
      <c r="O163" s="39">
        <v>14925000</v>
      </c>
      <c r="P163" s="40">
        <v>1.1178861788617886E-2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115.35</v>
      </c>
      <c r="F164" s="37">
        <v>115.14999999999999</v>
      </c>
      <c r="G164" s="38">
        <v>114.19999999999999</v>
      </c>
      <c r="H164" s="38">
        <v>113.05</v>
      </c>
      <c r="I164" s="38">
        <v>112.1</v>
      </c>
      <c r="J164" s="38">
        <v>116.29999999999998</v>
      </c>
      <c r="K164" s="38">
        <v>117.25</v>
      </c>
      <c r="L164" s="38">
        <v>118.39999999999998</v>
      </c>
      <c r="M164" s="28">
        <v>116.1</v>
      </c>
      <c r="N164" s="28">
        <v>114</v>
      </c>
      <c r="O164" s="39">
        <v>56550200</v>
      </c>
      <c r="P164" s="40">
        <v>-1.2451277609354699E-2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2875.95</v>
      </c>
      <c r="F165" s="37">
        <v>2875.1833333333329</v>
      </c>
      <c r="G165" s="38">
        <v>2853.4666666666658</v>
      </c>
      <c r="H165" s="38">
        <v>2830.9833333333327</v>
      </c>
      <c r="I165" s="38">
        <v>2809.2666666666655</v>
      </c>
      <c r="J165" s="38">
        <v>2897.6666666666661</v>
      </c>
      <c r="K165" s="38">
        <v>2919.3833333333332</v>
      </c>
      <c r="L165" s="38">
        <v>2941.8666666666663</v>
      </c>
      <c r="M165" s="28">
        <v>2896.9</v>
      </c>
      <c r="N165" s="28">
        <v>2852.7</v>
      </c>
      <c r="O165" s="39">
        <v>2583500</v>
      </c>
      <c r="P165" s="40">
        <v>-8.6339217191097467E-3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3312.2</v>
      </c>
      <c r="F166" s="37">
        <v>3293.9833333333336</v>
      </c>
      <c r="G166" s="38">
        <v>3238.166666666667</v>
      </c>
      <c r="H166" s="38">
        <v>3164.1333333333332</v>
      </c>
      <c r="I166" s="38">
        <v>3108.3166666666666</v>
      </c>
      <c r="J166" s="38">
        <v>3368.0166666666673</v>
      </c>
      <c r="K166" s="38">
        <v>3423.8333333333339</v>
      </c>
      <c r="L166" s="38">
        <v>3497.8666666666677</v>
      </c>
      <c r="M166" s="28">
        <v>3349.8</v>
      </c>
      <c r="N166" s="28">
        <v>3219.95</v>
      </c>
      <c r="O166" s="39">
        <v>1685500</v>
      </c>
      <c r="P166" s="40">
        <v>-2.7689645226420537E-2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40.35</v>
      </c>
      <c r="F167" s="37">
        <v>39.966666666666669</v>
      </c>
      <c r="G167" s="38">
        <v>39.283333333333339</v>
      </c>
      <c r="H167" s="38">
        <v>38.216666666666669</v>
      </c>
      <c r="I167" s="38">
        <v>37.533333333333339</v>
      </c>
      <c r="J167" s="38">
        <v>41.033333333333339</v>
      </c>
      <c r="K167" s="38">
        <v>41.716666666666676</v>
      </c>
      <c r="L167" s="38">
        <v>42.783333333333339</v>
      </c>
      <c r="M167" s="28">
        <v>40.65</v>
      </c>
      <c r="N167" s="28">
        <v>38.9</v>
      </c>
      <c r="O167" s="39">
        <v>258464000</v>
      </c>
      <c r="P167" s="40">
        <v>1.393422043685664E-2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2642.05</v>
      </c>
      <c r="F168" s="37">
        <v>2638.4666666666667</v>
      </c>
      <c r="G168" s="38">
        <v>2617.3833333333332</v>
      </c>
      <c r="H168" s="38">
        <v>2592.7166666666667</v>
      </c>
      <c r="I168" s="38">
        <v>2571.6333333333332</v>
      </c>
      <c r="J168" s="38">
        <v>2663.1333333333332</v>
      </c>
      <c r="K168" s="38">
        <v>2684.2166666666662</v>
      </c>
      <c r="L168" s="38">
        <v>2708.8833333333332</v>
      </c>
      <c r="M168" s="28">
        <v>2659.55</v>
      </c>
      <c r="N168" s="28">
        <v>2613.8000000000002</v>
      </c>
      <c r="O168" s="39">
        <v>901200</v>
      </c>
      <c r="P168" s="40">
        <v>-4.392106938255888E-2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233.15</v>
      </c>
      <c r="F169" s="37">
        <v>230.71666666666667</v>
      </c>
      <c r="G169" s="38">
        <v>227.68333333333334</v>
      </c>
      <c r="H169" s="38">
        <v>222.21666666666667</v>
      </c>
      <c r="I169" s="38">
        <v>219.18333333333334</v>
      </c>
      <c r="J169" s="38">
        <v>236.18333333333334</v>
      </c>
      <c r="K169" s="38">
        <v>239.2166666666667</v>
      </c>
      <c r="L169" s="38">
        <v>244.68333333333334</v>
      </c>
      <c r="M169" s="28">
        <v>233.75</v>
      </c>
      <c r="N169" s="28">
        <v>225.25</v>
      </c>
      <c r="O169" s="39">
        <v>45187200</v>
      </c>
      <c r="P169" s="40">
        <v>-1.6801785924098225E-2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1935.05</v>
      </c>
      <c r="F170" s="37">
        <v>1941.3500000000001</v>
      </c>
      <c r="G170" s="38">
        <v>1898.7000000000003</v>
      </c>
      <c r="H170" s="38">
        <v>1862.3500000000001</v>
      </c>
      <c r="I170" s="38">
        <v>1819.7000000000003</v>
      </c>
      <c r="J170" s="38">
        <v>1977.7000000000003</v>
      </c>
      <c r="K170" s="38">
        <v>2020.3500000000004</v>
      </c>
      <c r="L170" s="38">
        <v>2056.7000000000003</v>
      </c>
      <c r="M170" s="28">
        <v>1984</v>
      </c>
      <c r="N170" s="28">
        <v>1905</v>
      </c>
      <c r="O170" s="39">
        <v>2957669</v>
      </c>
      <c r="P170" s="40">
        <v>-9.7603377623246002E-2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187.15</v>
      </c>
      <c r="F171" s="37">
        <v>186.95000000000002</v>
      </c>
      <c r="G171" s="38">
        <v>184.50000000000003</v>
      </c>
      <c r="H171" s="38">
        <v>181.85000000000002</v>
      </c>
      <c r="I171" s="38">
        <v>179.40000000000003</v>
      </c>
      <c r="J171" s="38">
        <v>189.60000000000002</v>
      </c>
      <c r="K171" s="38">
        <v>192.05</v>
      </c>
      <c r="L171" s="38">
        <v>194.70000000000002</v>
      </c>
      <c r="M171" s="28">
        <v>189.4</v>
      </c>
      <c r="N171" s="28">
        <v>184.3</v>
      </c>
      <c r="O171" s="39">
        <v>12663000</v>
      </c>
      <c r="P171" s="40">
        <v>7.7994428969359328E-3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799.5</v>
      </c>
      <c r="F172" s="37">
        <v>797.4</v>
      </c>
      <c r="G172" s="38">
        <v>787.25</v>
      </c>
      <c r="H172" s="38">
        <v>775</v>
      </c>
      <c r="I172" s="38">
        <v>764.85</v>
      </c>
      <c r="J172" s="38">
        <v>809.65</v>
      </c>
      <c r="K172" s="38">
        <v>819.79999999999984</v>
      </c>
      <c r="L172" s="38">
        <v>832.05</v>
      </c>
      <c r="M172" s="28">
        <v>807.55</v>
      </c>
      <c r="N172" s="28">
        <v>785.15</v>
      </c>
      <c r="O172" s="39">
        <v>4751500</v>
      </c>
      <c r="P172" s="40">
        <v>-1.549841493483621E-2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133.75</v>
      </c>
      <c r="F173" s="37">
        <v>131.68333333333334</v>
      </c>
      <c r="G173" s="38">
        <v>128.61666666666667</v>
      </c>
      <c r="H173" s="38">
        <v>123.48333333333333</v>
      </c>
      <c r="I173" s="38">
        <v>120.41666666666667</v>
      </c>
      <c r="J173" s="38">
        <v>136.81666666666666</v>
      </c>
      <c r="K173" s="38">
        <v>139.88333333333333</v>
      </c>
      <c r="L173" s="38">
        <v>145.01666666666668</v>
      </c>
      <c r="M173" s="28">
        <v>134.75</v>
      </c>
      <c r="N173" s="28">
        <v>126.55</v>
      </c>
      <c r="O173" s="39">
        <v>70550000</v>
      </c>
      <c r="P173" s="40">
        <v>0.11700443318556047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105.75</v>
      </c>
      <c r="F174" s="37">
        <v>105.7</v>
      </c>
      <c r="G174" s="38">
        <v>104.9</v>
      </c>
      <c r="H174" s="38">
        <v>104.05</v>
      </c>
      <c r="I174" s="38">
        <v>103.25</v>
      </c>
      <c r="J174" s="38">
        <v>106.55000000000001</v>
      </c>
      <c r="K174" s="38">
        <v>107.35</v>
      </c>
      <c r="L174" s="38">
        <v>108.20000000000002</v>
      </c>
      <c r="M174" s="28">
        <v>106.5</v>
      </c>
      <c r="N174" s="28">
        <v>104.85</v>
      </c>
      <c r="O174" s="39">
        <v>33264000</v>
      </c>
      <c r="P174" s="40">
        <v>7.0234923710341488E-3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2594.4499999999998</v>
      </c>
      <c r="F175" s="37">
        <v>2597.4666666666667</v>
      </c>
      <c r="G175" s="38">
        <v>2577.9333333333334</v>
      </c>
      <c r="H175" s="38">
        <v>2561.4166666666665</v>
      </c>
      <c r="I175" s="38">
        <v>2541.8833333333332</v>
      </c>
      <c r="J175" s="38">
        <v>2613.9833333333336</v>
      </c>
      <c r="K175" s="38">
        <v>2633.5166666666673</v>
      </c>
      <c r="L175" s="38">
        <v>2650.0333333333338</v>
      </c>
      <c r="M175" s="28">
        <v>2617</v>
      </c>
      <c r="N175" s="28">
        <v>2580.9499999999998</v>
      </c>
      <c r="O175" s="39">
        <v>34541500</v>
      </c>
      <c r="P175" s="40">
        <v>1.8900761782556431E-2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84.45</v>
      </c>
      <c r="F176" s="37">
        <v>84.083333333333329</v>
      </c>
      <c r="G176" s="38">
        <v>82.716666666666654</v>
      </c>
      <c r="H176" s="38">
        <v>80.98333333333332</v>
      </c>
      <c r="I176" s="38">
        <v>79.616666666666646</v>
      </c>
      <c r="J176" s="38">
        <v>85.816666666666663</v>
      </c>
      <c r="K176" s="38">
        <v>87.183333333333337</v>
      </c>
      <c r="L176" s="38">
        <v>88.916666666666671</v>
      </c>
      <c r="M176" s="28">
        <v>85.45</v>
      </c>
      <c r="N176" s="28">
        <v>82.35</v>
      </c>
      <c r="O176" s="39">
        <v>105246000</v>
      </c>
      <c r="P176" s="40">
        <v>5.0421131037643955E-3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962.25</v>
      </c>
      <c r="F177" s="37">
        <v>957.38333333333321</v>
      </c>
      <c r="G177" s="38">
        <v>946.4166666666664</v>
      </c>
      <c r="H177" s="38">
        <v>930.58333333333314</v>
      </c>
      <c r="I177" s="38">
        <v>919.61666666666633</v>
      </c>
      <c r="J177" s="38">
        <v>973.21666666666647</v>
      </c>
      <c r="K177" s="38">
        <v>984.18333333333317</v>
      </c>
      <c r="L177" s="38">
        <v>1000.0166666666665</v>
      </c>
      <c r="M177" s="28">
        <v>968.35</v>
      </c>
      <c r="N177" s="28">
        <v>941.55</v>
      </c>
      <c r="O177" s="39">
        <v>4850400</v>
      </c>
      <c r="P177" s="40">
        <v>-2.8365384615384615E-2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1309.75</v>
      </c>
      <c r="F178" s="37">
        <v>1313.05</v>
      </c>
      <c r="G178" s="38">
        <v>1302.75</v>
      </c>
      <c r="H178" s="38">
        <v>1295.75</v>
      </c>
      <c r="I178" s="38">
        <v>1285.45</v>
      </c>
      <c r="J178" s="38">
        <v>1320.05</v>
      </c>
      <c r="K178" s="38">
        <v>1330.3499999999997</v>
      </c>
      <c r="L178" s="38">
        <v>1337.35</v>
      </c>
      <c r="M178" s="28">
        <v>1323.35</v>
      </c>
      <c r="N178" s="28">
        <v>1306.05</v>
      </c>
      <c r="O178" s="39">
        <v>5508750</v>
      </c>
      <c r="P178" s="40">
        <v>1.8865307254820364E-2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571.6</v>
      </c>
      <c r="F179" s="37">
        <v>564.93333333333339</v>
      </c>
      <c r="G179" s="38">
        <v>555.16666666666674</v>
      </c>
      <c r="H179" s="38">
        <v>538.73333333333335</v>
      </c>
      <c r="I179" s="38">
        <v>528.9666666666667</v>
      </c>
      <c r="J179" s="38">
        <v>581.36666666666679</v>
      </c>
      <c r="K179" s="38">
        <v>591.13333333333344</v>
      </c>
      <c r="L179" s="38">
        <v>607.56666666666683</v>
      </c>
      <c r="M179" s="28">
        <v>574.70000000000005</v>
      </c>
      <c r="N179" s="28">
        <v>548.5</v>
      </c>
      <c r="O179" s="39">
        <v>54868500</v>
      </c>
      <c r="P179" s="40">
        <v>0.10187667560321716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24158.6</v>
      </c>
      <c r="F180" s="37">
        <v>24011.533333333336</v>
      </c>
      <c r="G180" s="38">
        <v>23698.066666666673</v>
      </c>
      <c r="H180" s="38">
        <v>23237.533333333336</v>
      </c>
      <c r="I180" s="38">
        <v>22924.066666666673</v>
      </c>
      <c r="J180" s="38">
        <v>24472.066666666673</v>
      </c>
      <c r="K180" s="38">
        <v>24785.53333333334</v>
      </c>
      <c r="L180" s="38">
        <v>25246.066666666673</v>
      </c>
      <c r="M180" s="28">
        <v>24325</v>
      </c>
      <c r="N180" s="28">
        <v>23551</v>
      </c>
      <c r="O180" s="39">
        <v>463950</v>
      </c>
      <c r="P180" s="40">
        <v>-1.3502019987242186E-2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3114.5</v>
      </c>
      <c r="F181" s="37">
        <v>3088.15</v>
      </c>
      <c r="G181" s="38">
        <v>3051.5</v>
      </c>
      <c r="H181" s="38">
        <v>2988.5</v>
      </c>
      <c r="I181" s="38">
        <v>2951.85</v>
      </c>
      <c r="J181" s="38">
        <v>3151.15</v>
      </c>
      <c r="K181" s="38">
        <v>3187.8000000000006</v>
      </c>
      <c r="L181" s="38">
        <v>3250.8</v>
      </c>
      <c r="M181" s="28">
        <v>3124.8</v>
      </c>
      <c r="N181" s="28">
        <v>3025.15</v>
      </c>
      <c r="O181" s="39">
        <v>1634875</v>
      </c>
      <c r="P181" s="40">
        <v>-2.8594771241830064E-2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2836.05</v>
      </c>
      <c r="F182" s="37">
        <v>2832.0833333333335</v>
      </c>
      <c r="G182" s="38">
        <v>2791.166666666667</v>
      </c>
      <c r="H182" s="38">
        <v>2746.2833333333333</v>
      </c>
      <c r="I182" s="38">
        <v>2705.3666666666668</v>
      </c>
      <c r="J182" s="38">
        <v>2876.9666666666672</v>
      </c>
      <c r="K182" s="38">
        <v>2917.8833333333341</v>
      </c>
      <c r="L182" s="38">
        <v>2962.7666666666673</v>
      </c>
      <c r="M182" s="28">
        <v>2873</v>
      </c>
      <c r="N182" s="28">
        <v>2787.2</v>
      </c>
      <c r="O182" s="39">
        <v>3339375</v>
      </c>
      <c r="P182" s="40">
        <v>-1.4715645054215534E-2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1339.4</v>
      </c>
      <c r="F183" s="37">
        <v>1338.6</v>
      </c>
      <c r="G183" s="38">
        <v>1319.3999999999999</v>
      </c>
      <c r="H183" s="38">
        <v>1299.3999999999999</v>
      </c>
      <c r="I183" s="38">
        <v>1280.1999999999998</v>
      </c>
      <c r="J183" s="38">
        <v>1358.6</v>
      </c>
      <c r="K183" s="38">
        <v>1377.7999999999997</v>
      </c>
      <c r="L183" s="38">
        <v>1397.8</v>
      </c>
      <c r="M183" s="28">
        <v>1357.8</v>
      </c>
      <c r="N183" s="28">
        <v>1318.6</v>
      </c>
      <c r="O183" s="39">
        <v>4218000</v>
      </c>
      <c r="P183" s="40">
        <v>3.5346097201767304E-2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887.7</v>
      </c>
      <c r="F184" s="37">
        <v>890.88333333333321</v>
      </c>
      <c r="G184" s="38">
        <v>882.11666666666645</v>
      </c>
      <c r="H184" s="38">
        <v>876.53333333333319</v>
      </c>
      <c r="I184" s="38">
        <v>867.76666666666642</v>
      </c>
      <c r="J184" s="38">
        <v>896.46666666666647</v>
      </c>
      <c r="K184" s="38">
        <v>905.23333333333335</v>
      </c>
      <c r="L184" s="38">
        <v>910.81666666666649</v>
      </c>
      <c r="M184" s="28">
        <v>899.65</v>
      </c>
      <c r="N184" s="28">
        <v>885.3</v>
      </c>
      <c r="O184" s="39">
        <v>22774500</v>
      </c>
      <c r="P184" s="40">
        <v>7.525083612040134E-3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529.04999999999995</v>
      </c>
      <c r="F185" s="37">
        <v>528.08333333333326</v>
      </c>
      <c r="G185" s="38">
        <v>522.26666666666654</v>
      </c>
      <c r="H185" s="38">
        <v>515.48333333333323</v>
      </c>
      <c r="I185" s="38">
        <v>509.66666666666652</v>
      </c>
      <c r="J185" s="38">
        <v>534.86666666666656</v>
      </c>
      <c r="K185" s="38">
        <v>540.68333333333317</v>
      </c>
      <c r="L185" s="38">
        <v>547.46666666666658</v>
      </c>
      <c r="M185" s="28">
        <v>533.9</v>
      </c>
      <c r="N185" s="28">
        <v>521.29999999999995</v>
      </c>
      <c r="O185" s="39">
        <v>11895000</v>
      </c>
      <c r="P185" s="40">
        <v>1.277139208173691E-2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569.9</v>
      </c>
      <c r="F186" s="37">
        <v>571.51666666666677</v>
      </c>
      <c r="G186" s="38">
        <v>565.28333333333353</v>
      </c>
      <c r="H186" s="38">
        <v>560.66666666666674</v>
      </c>
      <c r="I186" s="38">
        <v>554.43333333333351</v>
      </c>
      <c r="J186" s="38">
        <v>576.13333333333355</v>
      </c>
      <c r="K186" s="38">
        <v>582.3666666666669</v>
      </c>
      <c r="L186" s="38">
        <v>586.98333333333358</v>
      </c>
      <c r="M186" s="28">
        <v>577.75</v>
      </c>
      <c r="N186" s="28">
        <v>566.9</v>
      </c>
      <c r="O186" s="39">
        <v>4443000</v>
      </c>
      <c r="P186" s="40">
        <v>2.2554660529344073E-2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1160.2</v>
      </c>
      <c r="F187" s="37">
        <v>1161.3500000000001</v>
      </c>
      <c r="G187" s="38">
        <v>1148.8000000000002</v>
      </c>
      <c r="H187" s="38">
        <v>1137.4000000000001</v>
      </c>
      <c r="I187" s="38">
        <v>1124.8500000000001</v>
      </c>
      <c r="J187" s="38">
        <v>1172.7500000000002</v>
      </c>
      <c r="K187" s="38">
        <v>1185.3</v>
      </c>
      <c r="L187" s="38">
        <v>1196.7000000000003</v>
      </c>
      <c r="M187" s="28">
        <v>1173.9000000000001</v>
      </c>
      <c r="N187" s="28">
        <v>1149.95</v>
      </c>
      <c r="O187" s="39">
        <v>8448000</v>
      </c>
      <c r="P187" s="40">
        <v>-7.7519379844961239E-3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1237</v>
      </c>
      <c r="F188" s="37">
        <v>1240.05</v>
      </c>
      <c r="G188" s="38">
        <v>1224</v>
      </c>
      <c r="H188" s="38">
        <v>1211</v>
      </c>
      <c r="I188" s="38">
        <v>1194.95</v>
      </c>
      <c r="J188" s="38">
        <v>1253.05</v>
      </c>
      <c r="K188" s="38">
        <v>1269.0999999999997</v>
      </c>
      <c r="L188" s="38">
        <v>1282.0999999999999</v>
      </c>
      <c r="M188" s="28">
        <v>1256.0999999999999</v>
      </c>
      <c r="N188" s="28">
        <v>1227.05</v>
      </c>
      <c r="O188" s="39">
        <v>3221000</v>
      </c>
      <c r="P188" s="40">
        <v>-1.0445468509984639E-2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842.95</v>
      </c>
      <c r="F189" s="37">
        <v>848.93333333333339</v>
      </c>
      <c r="G189" s="38">
        <v>835.11666666666679</v>
      </c>
      <c r="H189" s="38">
        <v>827.28333333333342</v>
      </c>
      <c r="I189" s="38">
        <v>813.46666666666681</v>
      </c>
      <c r="J189" s="38">
        <v>856.76666666666677</v>
      </c>
      <c r="K189" s="38">
        <v>870.58333333333337</v>
      </c>
      <c r="L189" s="38">
        <v>878.41666666666674</v>
      </c>
      <c r="M189" s="28">
        <v>862.75</v>
      </c>
      <c r="N189" s="28">
        <v>841.1</v>
      </c>
      <c r="O189" s="39">
        <v>9202500</v>
      </c>
      <c r="P189" s="40">
        <v>0.13020890903061788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451.4</v>
      </c>
      <c r="F190" s="37">
        <v>452.08333333333331</v>
      </c>
      <c r="G190" s="38">
        <v>447.81666666666661</v>
      </c>
      <c r="H190" s="38">
        <v>444.23333333333329</v>
      </c>
      <c r="I190" s="38">
        <v>439.96666666666658</v>
      </c>
      <c r="J190" s="38">
        <v>455.66666666666663</v>
      </c>
      <c r="K190" s="38">
        <v>459.93333333333339</v>
      </c>
      <c r="L190" s="38">
        <v>463.51666666666665</v>
      </c>
      <c r="M190" s="28">
        <v>456.35</v>
      </c>
      <c r="N190" s="28">
        <v>448.5</v>
      </c>
      <c r="O190" s="39">
        <v>71341200</v>
      </c>
      <c r="P190" s="40">
        <v>2.7417501231324904E-2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242.6</v>
      </c>
      <c r="F191" s="37">
        <v>241.65</v>
      </c>
      <c r="G191" s="38">
        <v>238.15</v>
      </c>
      <c r="H191" s="38">
        <v>233.7</v>
      </c>
      <c r="I191" s="38">
        <v>230.2</v>
      </c>
      <c r="J191" s="38">
        <v>246.10000000000002</v>
      </c>
      <c r="K191" s="38">
        <v>249.60000000000002</v>
      </c>
      <c r="L191" s="38">
        <v>254.05000000000004</v>
      </c>
      <c r="M191" s="28">
        <v>245.15</v>
      </c>
      <c r="N191" s="28">
        <v>237.2</v>
      </c>
      <c r="O191" s="39">
        <v>112320000</v>
      </c>
      <c r="P191" s="40">
        <v>3.1554150393651975E-2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109.65</v>
      </c>
      <c r="F192" s="37">
        <v>108.88333333333334</v>
      </c>
      <c r="G192" s="38">
        <v>106.81666666666668</v>
      </c>
      <c r="H192" s="38">
        <v>103.98333333333333</v>
      </c>
      <c r="I192" s="38">
        <v>101.91666666666667</v>
      </c>
      <c r="J192" s="38">
        <v>111.71666666666668</v>
      </c>
      <c r="K192" s="38">
        <v>113.78333333333335</v>
      </c>
      <c r="L192" s="38">
        <v>116.61666666666669</v>
      </c>
      <c r="M192" s="28">
        <v>110.95</v>
      </c>
      <c r="N192" s="28">
        <v>106.05</v>
      </c>
      <c r="O192" s="39">
        <v>263606250</v>
      </c>
      <c r="P192" s="40">
        <v>3.5009261267875916E-2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3130.5</v>
      </c>
      <c r="F193" s="37">
        <v>3136.65</v>
      </c>
      <c r="G193" s="38">
        <v>3113.4</v>
      </c>
      <c r="H193" s="38">
        <v>3096.3</v>
      </c>
      <c r="I193" s="38">
        <v>3073.05</v>
      </c>
      <c r="J193" s="38">
        <v>3153.75</v>
      </c>
      <c r="K193" s="38">
        <v>3177</v>
      </c>
      <c r="L193" s="38">
        <v>3194.1</v>
      </c>
      <c r="M193" s="28">
        <v>3159.9</v>
      </c>
      <c r="N193" s="28">
        <v>3119.55</v>
      </c>
      <c r="O193" s="39">
        <v>12658500</v>
      </c>
      <c r="P193" s="40">
        <v>8.4746198439528519E-2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1118</v>
      </c>
      <c r="F194" s="37">
        <v>1113.45</v>
      </c>
      <c r="G194" s="38">
        <v>1101.6500000000001</v>
      </c>
      <c r="H194" s="38">
        <v>1085.3</v>
      </c>
      <c r="I194" s="38">
        <v>1073.5</v>
      </c>
      <c r="J194" s="38">
        <v>1129.8000000000002</v>
      </c>
      <c r="K194" s="38">
        <v>1141.5999999999999</v>
      </c>
      <c r="L194" s="38">
        <v>1157.9500000000003</v>
      </c>
      <c r="M194" s="28">
        <v>1125.25</v>
      </c>
      <c r="N194" s="28">
        <v>1097.0999999999999</v>
      </c>
      <c r="O194" s="39">
        <v>16458000</v>
      </c>
      <c r="P194" s="40">
        <v>1.7772995436161922E-2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2701.55</v>
      </c>
      <c r="F195" s="37">
        <v>2694.3166666666671</v>
      </c>
      <c r="G195" s="38">
        <v>2668.6333333333341</v>
      </c>
      <c r="H195" s="38">
        <v>2635.7166666666672</v>
      </c>
      <c r="I195" s="38">
        <v>2610.0333333333342</v>
      </c>
      <c r="J195" s="38">
        <v>2727.233333333334</v>
      </c>
      <c r="K195" s="38">
        <v>2752.9166666666674</v>
      </c>
      <c r="L195" s="38">
        <v>2785.8333333333339</v>
      </c>
      <c r="M195" s="28">
        <v>2720</v>
      </c>
      <c r="N195" s="28">
        <v>2661.4</v>
      </c>
      <c r="O195" s="39">
        <v>4236375</v>
      </c>
      <c r="P195" s="40">
        <v>-1.0770577933450088E-2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1507.65</v>
      </c>
      <c r="F196" s="37">
        <v>1513.4333333333332</v>
      </c>
      <c r="G196" s="38">
        <v>1499.0666666666664</v>
      </c>
      <c r="H196" s="38">
        <v>1490.4833333333331</v>
      </c>
      <c r="I196" s="38">
        <v>1476.1166666666663</v>
      </c>
      <c r="J196" s="38">
        <v>1522.0166666666664</v>
      </c>
      <c r="K196" s="38">
        <v>1536.3833333333332</v>
      </c>
      <c r="L196" s="38">
        <v>1544.9666666666665</v>
      </c>
      <c r="M196" s="28">
        <v>1527.8</v>
      </c>
      <c r="N196" s="28">
        <v>1504.85</v>
      </c>
      <c r="O196" s="39">
        <v>1518500</v>
      </c>
      <c r="P196" s="40">
        <v>-9.1353996737357258E-3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549.4</v>
      </c>
      <c r="F197" s="37">
        <v>552.11666666666667</v>
      </c>
      <c r="G197" s="38">
        <v>545.23333333333335</v>
      </c>
      <c r="H197" s="38">
        <v>541.06666666666672</v>
      </c>
      <c r="I197" s="38">
        <v>534.18333333333339</v>
      </c>
      <c r="J197" s="38">
        <v>556.2833333333333</v>
      </c>
      <c r="K197" s="38">
        <v>563.16666666666674</v>
      </c>
      <c r="L197" s="38">
        <v>567.33333333333326</v>
      </c>
      <c r="M197" s="28">
        <v>559</v>
      </c>
      <c r="N197" s="28">
        <v>547.95000000000005</v>
      </c>
      <c r="O197" s="39">
        <v>3868500</v>
      </c>
      <c r="P197" s="40">
        <v>4.244139046079224E-2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1436.75</v>
      </c>
      <c r="F198" s="37">
        <v>1449.3166666666666</v>
      </c>
      <c r="G198" s="38">
        <v>1422.0333333333333</v>
      </c>
      <c r="H198" s="38">
        <v>1407.3166666666666</v>
      </c>
      <c r="I198" s="38">
        <v>1380.0333333333333</v>
      </c>
      <c r="J198" s="38">
        <v>1464.0333333333333</v>
      </c>
      <c r="K198" s="38">
        <v>1491.3166666666666</v>
      </c>
      <c r="L198" s="38">
        <v>1506.0333333333333</v>
      </c>
      <c r="M198" s="28">
        <v>1476.6</v>
      </c>
      <c r="N198" s="28">
        <v>1434.6</v>
      </c>
      <c r="O198" s="39">
        <v>4368125</v>
      </c>
      <c r="P198" s="40">
        <v>-5.2821883351674266E-2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1039.8</v>
      </c>
      <c r="F199" s="37">
        <v>1038.8166666666666</v>
      </c>
      <c r="G199" s="38">
        <v>1029.7833333333333</v>
      </c>
      <c r="H199" s="38">
        <v>1019.7666666666667</v>
      </c>
      <c r="I199" s="38">
        <v>1010.7333333333333</v>
      </c>
      <c r="J199" s="38">
        <v>1048.8333333333333</v>
      </c>
      <c r="K199" s="38">
        <v>1057.8666666666666</v>
      </c>
      <c r="L199" s="38">
        <v>1067.8833333333332</v>
      </c>
      <c r="M199" s="28">
        <v>1047.8499999999999</v>
      </c>
      <c r="N199" s="28">
        <v>1028.8</v>
      </c>
      <c r="O199" s="39">
        <v>7431200</v>
      </c>
      <c r="P199" s="40">
        <v>-1.6126042632066729E-2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1689.5</v>
      </c>
      <c r="F200" s="37">
        <v>1693.4166666666667</v>
      </c>
      <c r="G200" s="38">
        <v>1673.1833333333334</v>
      </c>
      <c r="H200" s="38">
        <v>1656.8666666666666</v>
      </c>
      <c r="I200" s="38">
        <v>1636.6333333333332</v>
      </c>
      <c r="J200" s="38">
        <v>1709.7333333333336</v>
      </c>
      <c r="K200" s="38">
        <v>1729.9666666666667</v>
      </c>
      <c r="L200" s="38">
        <v>1746.2833333333338</v>
      </c>
      <c r="M200" s="28">
        <v>1713.65</v>
      </c>
      <c r="N200" s="28">
        <v>1677.1</v>
      </c>
      <c r="O200" s="39">
        <v>1193200</v>
      </c>
      <c r="P200" s="40">
        <v>-8.9700996677740865E-3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6911.05</v>
      </c>
      <c r="F201" s="37">
        <v>6902.2833333333328</v>
      </c>
      <c r="G201" s="38">
        <v>6808.5666666666657</v>
      </c>
      <c r="H201" s="38">
        <v>6706.083333333333</v>
      </c>
      <c r="I201" s="38">
        <v>6612.3666666666659</v>
      </c>
      <c r="J201" s="38">
        <v>7004.7666666666655</v>
      </c>
      <c r="K201" s="38">
        <v>7098.4833333333327</v>
      </c>
      <c r="L201" s="38">
        <v>7200.9666666666653</v>
      </c>
      <c r="M201" s="28">
        <v>6996</v>
      </c>
      <c r="N201" s="28">
        <v>6799.8</v>
      </c>
      <c r="O201" s="39">
        <v>2158800</v>
      </c>
      <c r="P201" s="40">
        <v>2.3855821674175954E-2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752.15</v>
      </c>
      <c r="F202" s="37">
        <v>753.4</v>
      </c>
      <c r="G202" s="38">
        <v>744.59999999999991</v>
      </c>
      <c r="H202" s="38">
        <v>737.05</v>
      </c>
      <c r="I202" s="38">
        <v>728.24999999999989</v>
      </c>
      <c r="J202" s="38">
        <v>760.94999999999993</v>
      </c>
      <c r="K202" s="38">
        <v>769.74999999999989</v>
      </c>
      <c r="L202" s="38">
        <v>777.3</v>
      </c>
      <c r="M202" s="28">
        <v>762.2</v>
      </c>
      <c r="N202" s="28">
        <v>745.85</v>
      </c>
      <c r="O202" s="39">
        <v>25304500</v>
      </c>
      <c r="P202" s="40">
        <v>1.7139572555781992E-2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306.14999999999998</v>
      </c>
      <c r="F203" s="37">
        <v>298.68333333333334</v>
      </c>
      <c r="G203" s="38">
        <v>281.51666666666665</v>
      </c>
      <c r="H203" s="38">
        <v>256.88333333333333</v>
      </c>
      <c r="I203" s="38">
        <v>239.71666666666664</v>
      </c>
      <c r="J203" s="38">
        <v>323.31666666666666</v>
      </c>
      <c r="K203" s="38">
        <v>340.48333333333329</v>
      </c>
      <c r="L203" s="38">
        <v>365.11666666666667</v>
      </c>
      <c r="M203" s="28">
        <v>315.85000000000002</v>
      </c>
      <c r="N203" s="28">
        <v>274.05</v>
      </c>
      <c r="O203" s="39">
        <v>37058950</v>
      </c>
      <c r="P203" s="40">
        <v>-4.6880605939804663E-2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958.9</v>
      </c>
      <c r="F204" s="37">
        <v>960.04999999999984</v>
      </c>
      <c r="G204" s="38">
        <v>951.39999999999964</v>
      </c>
      <c r="H204" s="38">
        <v>943.89999999999975</v>
      </c>
      <c r="I204" s="38">
        <v>935.24999999999955</v>
      </c>
      <c r="J204" s="38">
        <v>967.54999999999973</v>
      </c>
      <c r="K204" s="38">
        <v>976.2</v>
      </c>
      <c r="L204" s="38">
        <v>983.69999999999982</v>
      </c>
      <c r="M204" s="28">
        <v>968.7</v>
      </c>
      <c r="N204" s="28">
        <v>952.55</v>
      </c>
      <c r="O204" s="39">
        <v>6097000</v>
      </c>
      <c r="P204" s="40">
        <v>9.0289748009521461E-4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1768.3</v>
      </c>
      <c r="F205" s="37">
        <v>1766.9833333333333</v>
      </c>
      <c r="G205" s="38">
        <v>1756.3166666666666</v>
      </c>
      <c r="H205" s="38">
        <v>1744.3333333333333</v>
      </c>
      <c r="I205" s="38">
        <v>1733.6666666666665</v>
      </c>
      <c r="J205" s="38">
        <v>1778.9666666666667</v>
      </c>
      <c r="K205" s="38">
        <v>1789.6333333333332</v>
      </c>
      <c r="L205" s="38">
        <v>1801.6166666666668</v>
      </c>
      <c r="M205" s="28">
        <v>1777.65</v>
      </c>
      <c r="N205" s="28">
        <v>1755</v>
      </c>
      <c r="O205" s="39">
        <v>753900</v>
      </c>
      <c r="P205" s="40">
        <v>1.8439716312056736E-2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417.85</v>
      </c>
      <c r="F206" s="37">
        <v>417.08333333333331</v>
      </c>
      <c r="G206" s="38">
        <v>410.66666666666663</v>
      </c>
      <c r="H206" s="38">
        <v>403.48333333333329</v>
      </c>
      <c r="I206" s="38">
        <v>397.06666666666661</v>
      </c>
      <c r="J206" s="38">
        <v>424.26666666666665</v>
      </c>
      <c r="K206" s="38">
        <v>430.68333333333328</v>
      </c>
      <c r="L206" s="38">
        <v>437.86666666666667</v>
      </c>
      <c r="M206" s="28">
        <v>423.5</v>
      </c>
      <c r="N206" s="28">
        <v>409.9</v>
      </c>
      <c r="O206" s="39">
        <v>43055000</v>
      </c>
      <c r="P206" s="40">
        <v>5.5115719657161544E-3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276.39999999999998</v>
      </c>
      <c r="F207" s="37">
        <v>273.36666666666667</v>
      </c>
      <c r="G207" s="38">
        <v>267.88333333333333</v>
      </c>
      <c r="H207" s="38">
        <v>259.36666666666667</v>
      </c>
      <c r="I207" s="38">
        <v>253.88333333333333</v>
      </c>
      <c r="J207" s="38">
        <v>281.88333333333333</v>
      </c>
      <c r="K207" s="38">
        <v>287.36666666666667</v>
      </c>
      <c r="L207" s="38">
        <v>295.88333333333333</v>
      </c>
      <c r="M207" s="28">
        <v>278.85000000000002</v>
      </c>
      <c r="N207" s="28">
        <v>264.85000000000002</v>
      </c>
      <c r="O207" s="39">
        <v>94200000</v>
      </c>
      <c r="P207" s="40">
        <v>-2.8765852149706155E-2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376.35</v>
      </c>
      <c r="F208" s="37">
        <v>376.36666666666662</v>
      </c>
      <c r="G208" s="38">
        <v>372.98333333333323</v>
      </c>
      <c r="H208" s="38">
        <v>369.61666666666662</v>
      </c>
      <c r="I208" s="38">
        <v>366.23333333333323</v>
      </c>
      <c r="J208" s="38">
        <v>379.73333333333323</v>
      </c>
      <c r="K208" s="38">
        <v>383.11666666666656</v>
      </c>
      <c r="L208" s="38">
        <v>386.48333333333323</v>
      </c>
      <c r="M208" s="28">
        <v>379.75</v>
      </c>
      <c r="N208" s="28">
        <v>373</v>
      </c>
      <c r="O208" s="39">
        <v>13480200</v>
      </c>
      <c r="P208" s="40">
        <v>-1.9379337436166034E-2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15" t="s">
        <v>230</v>
      </c>
      <c r="C10" s="415">
        <v>18003.75</v>
      </c>
      <c r="D10" s="415">
        <v>17955.483333333334</v>
      </c>
      <c r="E10" s="415">
        <v>17819.416666666668</v>
      </c>
      <c r="F10" s="415">
        <v>17635.083333333336</v>
      </c>
      <c r="G10" s="415">
        <v>17499.01666666667</v>
      </c>
      <c r="H10" s="415">
        <v>18139.816666666666</v>
      </c>
      <c r="I10" s="415">
        <v>18275.883333333331</v>
      </c>
      <c r="J10" s="415">
        <v>18460.216666666664</v>
      </c>
      <c r="K10" s="415">
        <v>18091.55</v>
      </c>
      <c r="L10" s="415">
        <v>17771.150000000001</v>
      </c>
      <c r="M10" s="416"/>
      <c r="N10" s="1"/>
      <c r="O10" s="1"/>
    </row>
    <row r="11" spans="1:15" ht="12.75" customHeight="1">
      <c r="A11" s="53">
        <v>2</v>
      </c>
      <c r="B11" s="268" t="s">
        <v>231</v>
      </c>
      <c r="C11" s="415">
        <v>41405.4</v>
      </c>
      <c r="D11" s="415">
        <v>41107.066666666673</v>
      </c>
      <c r="E11" s="415">
        <v>40587.233333333344</v>
      </c>
      <c r="F11" s="415">
        <v>39769.066666666673</v>
      </c>
      <c r="G11" s="415">
        <v>39249.233333333344</v>
      </c>
      <c r="H11" s="415">
        <v>41925.233333333344</v>
      </c>
      <c r="I11" s="415">
        <v>42445.066666666673</v>
      </c>
      <c r="J11" s="415">
        <v>43263.233333333344</v>
      </c>
      <c r="K11" s="415">
        <v>41626.9</v>
      </c>
      <c r="L11" s="415">
        <v>40288.9</v>
      </c>
      <c r="M11" s="416"/>
      <c r="N11" s="1"/>
      <c r="O11" s="1"/>
    </row>
    <row r="12" spans="1:15" ht="12.75" customHeight="1">
      <c r="A12" s="53">
        <v>3</v>
      </c>
      <c r="B12" s="268" t="s">
        <v>232</v>
      </c>
      <c r="C12" s="269">
        <v>2771.9</v>
      </c>
      <c r="D12" s="269">
        <v>2756.2333333333336</v>
      </c>
      <c r="E12" s="269">
        <v>2735.1166666666672</v>
      </c>
      <c r="F12" s="269">
        <v>2698.3333333333335</v>
      </c>
      <c r="G12" s="269">
        <v>2677.2166666666672</v>
      </c>
      <c r="H12" s="269">
        <v>2793.0166666666673</v>
      </c>
      <c r="I12" s="269">
        <v>2814.1333333333341</v>
      </c>
      <c r="J12" s="269">
        <v>2850.9166666666674</v>
      </c>
      <c r="K12" s="269">
        <v>2777.35</v>
      </c>
      <c r="L12" s="269">
        <v>2719.45</v>
      </c>
      <c r="M12" s="416"/>
      <c r="N12" s="1"/>
      <c r="O12" s="1"/>
    </row>
    <row r="13" spans="1:15" ht="12.75" customHeight="1">
      <c r="A13" s="53">
        <v>4</v>
      </c>
      <c r="B13" s="268" t="s">
        <v>233</v>
      </c>
      <c r="C13" s="269">
        <v>5290.3</v>
      </c>
      <c r="D13" s="269">
        <v>5274.6333333333332</v>
      </c>
      <c r="E13" s="269">
        <v>5243.7666666666664</v>
      </c>
      <c r="F13" s="269">
        <v>5197.2333333333336</v>
      </c>
      <c r="G13" s="269">
        <v>5166.3666666666668</v>
      </c>
      <c r="H13" s="269">
        <v>5321.1666666666661</v>
      </c>
      <c r="I13" s="269">
        <v>5352.0333333333328</v>
      </c>
      <c r="J13" s="269">
        <v>5398.5666666666657</v>
      </c>
      <c r="K13" s="269">
        <v>5305.5</v>
      </c>
      <c r="L13" s="269">
        <v>5228.1000000000004</v>
      </c>
      <c r="M13" s="416"/>
      <c r="N13" s="1"/>
      <c r="O13" s="1"/>
    </row>
    <row r="14" spans="1:15" ht="12.75" customHeight="1">
      <c r="A14" s="53">
        <v>5</v>
      </c>
      <c r="B14" s="268" t="s">
        <v>234</v>
      </c>
      <c r="C14" s="269">
        <v>28137.599999999999</v>
      </c>
      <c r="D14" s="269">
        <v>28153.983333333334</v>
      </c>
      <c r="E14" s="269">
        <v>28023.916666666668</v>
      </c>
      <c r="F14" s="269">
        <v>27910.233333333334</v>
      </c>
      <c r="G14" s="269">
        <v>27780.166666666668</v>
      </c>
      <c r="H14" s="269">
        <v>28267.666666666668</v>
      </c>
      <c r="I14" s="269">
        <v>28397.733333333334</v>
      </c>
      <c r="J14" s="269">
        <v>28511.416666666668</v>
      </c>
      <c r="K14" s="269">
        <v>28284.05</v>
      </c>
      <c r="L14" s="269">
        <v>28040.3</v>
      </c>
      <c r="M14" s="416"/>
      <c r="N14" s="1"/>
      <c r="O14" s="1"/>
    </row>
    <row r="15" spans="1:15" ht="12.75" customHeight="1">
      <c r="A15" s="53">
        <v>6</v>
      </c>
      <c r="B15" s="268" t="s">
        <v>235</v>
      </c>
      <c r="C15" s="269">
        <v>4321.5</v>
      </c>
      <c r="D15" s="269">
        <v>4301.5166666666664</v>
      </c>
      <c r="E15" s="269">
        <v>4275.2333333333327</v>
      </c>
      <c r="F15" s="269">
        <v>4228.9666666666662</v>
      </c>
      <c r="G15" s="269">
        <v>4202.6833333333325</v>
      </c>
      <c r="H15" s="269">
        <v>4347.7833333333328</v>
      </c>
      <c r="I15" s="269">
        <v>4374.0666666666657</v>
      </c>
      <c r="J15" s="269">
        <v>4420.333333333333</v>
      </c>
      <c r="K15" s="269">
        <v>4327.8</v>
      </c>
      <c r="L15" s="269">
        <v>4255.25</v>
      </c>
      <c r="M15" s="416"/>
      <c r="N15" s="1"/>
      <c r="O15" s="1"/>
    </row>
    <row r="16" spans="1:15" ht="12.75" customHeight="1">
      <c r="A16" s="53">
        <v>7</v>
      </c>
      <c r="B16" s="268" t="s">
        <v>236</v>
      </c>
      <c r="C16" s="269">
        <v>8795.7000000000007</v>
      </c>
      <c r="D16" s="269">
        <v>8771.9333333333325</v>
      </c>
      <c r="E16" s="269">
        <v>8726.4666666666653</v>
      </c>
      <c r="F16" s="269">
        <v>8657.2333333333336</v>
      </c>
      <c r="G16" s="269">
        <v>8611.7666666666664</v>
      </c>
      <c r="H16" s="269">
        <v>8841.1666666666642</v>
      </c>
      <c r="I16" s="269">
        <v>8886.6333333333314</v>
      </c>
      <c r="J16" s="269">
        <v>8955.8666666666631</v>
      </c>
      <c r="K16" s="269">
        <v>8817.4</v>
      </c>
      <c r="L16" s="269">
        <v>8702.7000000000007</v>
      </c>
      <c r="M16" s="416"/>
      <c r="N16" s="1"/>
      <c r="O16" s="1"/>
    </row>
    <row r="17" spans="1:15" ht="12.75" customHeight="1">
      <c r="A17" s="53">
        <v>8</v>
      </c>
      <c r="B17" s="417" t="s">
        <v>288</v>
      </c>
      <c r="C17" s="268">
        <v>3288.65</v>
      </c>
      <c r="D17" s="269">
        <v>3305.2000000000003</v>
      </c>
      <c r="E17" s="269">
        <v>3254.4500000000007</v>
      </c>
      <c r="F17" s="269">
        <v>3220.2500000000005</v>
      </c>
      <c r="G17" s="269">
        <v>3169.5000000000009</v>
      </c>
      <c r="H17" s="269">
        <v>3339.4000000000005</v>
      </c>
      <c r="I17" s="269">
        <v>3390.1499999999996</v>
      </c>
      <c r="J17" s="269">
        <v>3424.3500000000004</v>
      </c>
      <c r="K17" s="268">
        <v>3355.95</v>
      </c>
      <c r="L17" s="268">
        <v>3271</v>
      </c>
      <c r="M17" s="268">
        <v>2.99457</v>
      </c>
      <c r="N17" s="1"/>
      <c r="O17" s="1"/>
    </row>
    <row r="18" spans="1:15" ht="12.75" customHeight="1">
      <c r="A18" s="53">
        <v>9</v>
      </c>
      <c r="B18" s="417" t="s">
        <v>43</v>
      </c>
      <c r="C18" s="268">
        <v>2743.2</v>
      </c>
      <c r="D18" s="269">
        <v>2689.7666666666664</v>
      </c>
      <c r="E18" s="269">
        <v>2594.5333333333328</v>
      </c>
      <c r="F18" s="269">
        <v>2445.8666666666663</v>
      </c>
      <c r="G18" s="269">
        <v>2350.6333333333328</v>
      </c>
      <c r="H18" s="269">
        <v>2838.4333333333329</v>
      </c>
      <c r="I18" s="269">
        <v>2933.6666666666665</v>
      </c>
      <c r="J18" s="269">
        <v>3082.333333333333</v>
      </c>
      <c r="K18" s="268">
        <v>2785</v>
      </c>
      <c r="L18" s="268">
        <v>2541.1</v>
      </c>
      <c r="M18" s="268">
        <v>44.561680000000003</v>
      </c>
      <c r="N18" s="1"/>
      <c r="O18" s="1"/>
    </row>
    <row r="19" spans="1:15" ht="12.75" customHeight="1">
      <c r="A19" s="53">
        <v>10</v>
      </c>
      <c r="B19" s="417" t="s">
        <v>59</v>
      </c>
      <c r="C19" s="268">
        <v>677.6</v>
      </c>
      <c r="D19" s="269">
        <v>675.1</v>
      </c>
      <c r="E19" s="269">
        <v>667.5</v>
      </c>
      <c r="F19" s="269">
        <v>657.4</v>
      </c>
      <c r="G19" s="269">
        <v>649.79999999999995</v>
      </c>
      <c r="H19" s="269">
        <v>685.2</v>
      </c>
      <c r="I19" s="269">
        <v>692.80000000000018</v>
      </c>
      <c r="J19" s="269">
        <v>702.90000000000009</v>
      </c>
      <c r="K19" s="268">
        <v>682.7</v>
      </c>
      <c r="L19" s="268">
        <v>665</v>
      </c>
      <c r="M19" s="268">
        <v>14.74192</v>
      </c>
      <c r="N19" s="1"/>
      <c r="O19" s="1"/>
    </row>
    <row r="20" spans="1:15" ht="12.75" customHeight="1">
      <c r="A20" s="53">
        <v>11</v>
      </c>
      <c r="B20" s="417" t="s">
        <v>237</v>
      </c>
      <c r="C20" s="268">
        <v>17981.25</v>
      </c>
      <c r="D20" s="269">
        <v>18020.416666666668</v>
      </c>
      <c r="E20" s="269">
        <v>17790.833333333336</v>
      </c>
      <c r="F20" s="269">
        <v>17600.416666666668</v>
      </c>
      <c r="G20" s="269">
        <v>17370.833333333336</v>
      </c>
      <c r="H20" s="269">
        <v>18210.833333333336</v>
      </c>
      <c r="I20" s="269">
        <v>18440.416666666672</v>
      </c>
      <c r="J20" s="269">
        <v>18630.833333333336</v>
      </c>
      <c r="K20" s="268">
        <v>18250</v>
      </c>
      <c r="L20" s="268">
        <v>17830</v>
      </c>
      <c r="M20" s="268">
        <v>0.20974000000000001</v>
      </c>
      <c r="N20" s="1"/>
      <c r="O20" s="1"/>
    </row>
    <row r="21" spans="1:15" ht="12.75" customHeight="1">
      <c r="A21" s="53">
        <v>12</v>
      </c>
      <c r="B21" s="417" t="s">
        <v>45</v>
      </c>
      <c r="C21" s="268">
        <v>3572.1</v>
      </c>
      <c r="D21" s="269">
        <v>3563.7000000000003</v>
      </c>
      <c r="E21" s="269">
        <v>3519.4000000000005</v>
      </c>
      <c r="F21" s="269">
        <v>3466.7000000000003</v>
      </c>
      <c r="G21" s="269">
        <v>3422.4000000000005</v>
      </c>
      <c r="H21" s="269">
        <v>3616.4000000000005</v>
      </c>
      <c r="I21" s="269">
        <v>3660.7000000000007</v>
      </c>
      <c r="J21" s="269">
        <v>3713.4000000000005</v>
      </c>
      <c r="K21" s="268">
        <v>3608</v>
      </c>
      <c r="L21" s="268">
        <v>3511</v>
      </c>
      <c r="M21" s="268">
        <v>27.403369999999999</v>
      </c>
      <c r="N21" s="1"/>
      <c r="O21" s="1"/>
    </row>
    <row r="22" spans="1:15" ht="12.75" customHeight="1">
      <c r="A22" s="53">
        <v>13</v>
      </c>
      <c r="B22" s="417" t="s">
        <v>238</v>
      </c>
      <c r="C22" s="268">
        <v>2293.6</v>
      </c>
      <c r="D22" s="269">
        <v>2275.5333333333333</v>
      </c>
      <c r="E22" s="269">
        <v>2218.0666666666666</v>
      </c>
      <c r="F22" s="269">
        <v>2142.5333333333333</v>
      </c>
      <c r="G22" s="269">
        <v>2085.0666666666666</v>
      </c>
      <c r="H22" s="269">
        <v>2351.0666666666666</v>
      </c>
      <c r="I22" s="269">
        <v>2408.5333333333328</v>
      </c>
      <c r="J22" s="269">
        <v>2484.0666666666666</v>
      </c>
      <c r="K22" s="268">
        <v>2333</v>
      </c>
      <c r="L22" s="268">
        <v>2200</v>
      </c>
      <c r="M22" s="268">
        <v>13.428140000000001</v>
      </c>
      <c r="N22" s="1"/>
      <c r="O22" s="1"/>
    </row>
    <row r="23" spans="1:15" ht="12.75" customHeight="1">
      <c r="A23" s="53">
        <v>14</v>
      </c>
      <c r="B23" s="417" t="s">
        <v>46</v>
      </c>
      <c r="C23" s="268">
        <v>947.85</v>
      </c>
      <c r="D23" s="269">
        <v>948.55000000000007</v>
      </c>
      <c r="E23" s="269">
        <v>938.30000000000018</v>
      </c>
      <c r="F23" s="269">
        <v>928.75000000000011</v>
      </c>
      <c r="G23" s="269">
        <v>918.50000000000023</v>
      </c>
      <c r="H23" s="269">
        <v>958.10000000000014</v>
      </c>
      <c r="I23" s="269">
        <v>968.34999999999991</v>
      </c>
      <c r="J23" s="269">
        <v>977.90000000000009</v>
      </c>
      <c r="K23" s="268">
        <v>958.8</v>
      </c>
      <c r="L23" s="268">
        <v>939</v>
      </c>
      <c r="M23" s="268">
        <v>85.003550000000004</v>
      </c>
      <c r="N23" s="1"/>
      <c r="O23" s="1"/>
    </row>
    <row r="24" spans="1:15" ht="12.75" customHeight="1">
      <c r="A24" s="53">
        <v>15</v>
      </c>
      <c r="B24" s="417" t="s">
        <v>239</v>
      </c>
      <c r="C24" s="268">
        <v>3564.4</v>
      </c>
      <c r="D24" s="269">
        <v>3578.3166666666671</v>
      </c>
      <c r="E24" s="269">
        <v>3536.6333333333341</v>
      </c>
      <c r="F24" s="269">
        <v>3508.8666666666672</v>
      </c>
      <c r="G24" s="269">
        <v>3467.1833333333343</v>
      </c>
      <c r="H24" s="269">
        <v>3606.0833333333339</v>
      </c>
      <c r="I24" s="269">
        <v>3647.7666666666673</v>
      </c>
      <c r="J24" s="269">
        <v>3675.5333333333338</v>
      </c>
      <c r="K24" s="268">
        <v>3620</v>
      </c>
      <c r="L24" s="268">
        <v>3550.55</v>
      </c>
      <c r="M24" s="268">
        <v>1.79827</v>
      </c>
      <c r="N24" s="1"/>
      <c r="O24" s="1"/>
    </row>
    <row r="25" spans="1:15" ht="12.75" customHeight="1">
      <c r="A25" s="53">
        <v>16</v>
      </c>
      <c r="B25" s="417" t="s">
        <v>240</v>
      </c>
      <c r="C25" s="268">
        <v>3978.15</v>
      </c>
      <c r="D25" s="269">
        <v>3973.7999999999997</v>
      </c>
      <c r="E25" s="269">
        <v>3887.4999999999995</v>
      </c>
      <c r="F25" s="269">
        <v>3796.85</v>
      </c>
      <c r="G25" s="269">
        <v>3710.5499999999997</v>
      </c>
      <c r="H25" s="269">
        <v>4064.4499999999994</v>
      </c>
      <c r="I25" s="269">
        <v>4150.75</v>
      </c>
      <c r="J25" s="269">
        <v>4241.3999999999996</v>
      </c>
      <c r="K25" s="268">
        <v>4060.1</v>
      </c>
      <c r="L25" s="268">
        <v>3883.15</v>
      </c>
      <c r="M25" s="268">
        <v>2.48319</v>
      </c>
      <c r="N25" s="1"/>
      <c r="O25" s="1"/>
    </row>
    <row r="26" spans="1:15" ht="12.75" customHeight="1">
      <c r="A26" s="53">
        <v>17</v>
      </c>
      <c r="B26" s="417" t="s">
        <v>241</v>
      </c>
      <c r="C26" s="268">
        <v>117.95</v>
      </c>
      <c r="D26" s="269">
        <v>117.46666666666665</v>
      </c>
      <c r="E26" s="269">
        <v>115.38333333333331</v>
      </c>
      <c r="F26" s="269">
        <v>112.81666666666666</v>
      </c>
      <c r="G26" s="269">
        <v>110.73333333333332</v>
      </c>
      <c r="H26" s="269">
        <v>120.0333333333333</v>
      </c>
      <c r="I26" s="269">
        <v>122.11666666666665</v>
      </c>
      <c r="J26" s="269">
        <v>124.68333333333329</v>
      </c>
      <c r="K26" s="268">
        <v>119.55</v>
      </c>
      <c r="L26" s="268">
        <v>114.9</v>
      </c>
      <c r="M26" s="268">
        <v>43.585059999999999</v>
      </c>
      <c r="N26" s="1"/>
      <c r="O26" s="1"/>
    </row>
    <row r="27" spans="1:15" ht="12.75" customHeight="1">
      <c r="A27" s="53">
        <v>18</v>
      </c>
      <c r="B27" s="417" t="s">
        <v>41</v>
      </c>
      <c r="C27" s="268">
        <v>334.55</v>
      </c>
      <c r="D27" s="269">
        <v>331.91666666666669</v>
      </c>
      <c r="E27" s="269">
        <v>327.63333333333338</v>
      </c>
      <c r="F27" s="269">
        <v>320.7166666666667</v>
      </c>
      <c r="G27" s="269">
        <v>316.43333333333339</v>
      </c>
      <c r="H27" s="269">
        <v>338.83333333333337</v>
      </c>
      <c r="I27" s="269">
        <v>343.11666666666667</v>
      </c>
      <c r="J27" s="269">
        <v>350.03333333333336</v>
      </c>
      <c r="K27" s="268">
        <v>336.2</v>
      </c>
      <c r="L27" s="268">
        <v>325</v>
      </c>
      <c r="M27" s="268">
        <v>22.792680000000001</v>
      </c>
      <c r="N27" s="1"/>
      <c r="O27" s="1"/>
    </row>
    <row r="28" spans="1:15" ht="12.75" customHeight="1">
      <c r="A28" s="53">
        <v>19</v>
      </c>
      <c r="B28" s="417" t="s">
        <v>52</v>
      </c>
      <c r="C28" s="268">
        <v>626.85</v>
      </c>
      <c r="D28" s="269">
        <v>628.43333333333339</v>
      </c>
      <c r="E28" s="269">
        <v>623.41666666666674</v>
      </c>
      <c r="F28" s="269">
        <v>619.98333333333335</v>
      </c>
      <c r="G28" s="269">
        <v>614.9666666666667</v>
      </c>
      <c r="H28" s="269">
        <v>631.86666666666679</v>
      </c>
      <c r="I28" s="269">
        <v>636.88333333333344</v>
      </c>
      <c r="J28" s="269">
        <v>640.31666666666683</v>
      </c>
      <c r="K28" s="268">
        <v>633.45000000000005</v>
      </c>
      <c r="L28" s="268">
        <v>625</v>
      </c>
      <c r="M28" s="268">
        <v>2.6047899999999999</v>
      </c>
      <c r="N28" s="1"/>
      <c r="O28" s="1"/>
    </row>
    <row r="29" spans="1:15" ht="12.75" customHeight="1">
      <c r="A29" s="53">
        <v>20</v>
      </c>
      <c r="B29" s="417" t="s">
        <v>48</v>
      </c>
      <c r="C29" s="268">
        <v>3210.85</v>
      </c>
      <c r="D29" s="269">
        <v>3209.2833333333333</v>
      </c>
      <c r="E29" s="269">
        <v>3159.5666666666666</v>
      </c>
      <c r="F29" s="269">
        <v>3108.2833333333333</v>
      </c>
      <c r="G29" s="269">
        <v>3058.5666666666666</v>
      </c>
      <c r="H29" s="269">
        <v>3260.5666666666666</v>
      </c>
      <c r="I29" s="269">
        <v>3310.2833333333328</v>
      </c>
      <c r="J29" s="269">
        <v>3361.5666666666666</v>
      </c>
      <c r="K29" s="268">
        <v>3259</v>
      </c>
      <c r="L29" s="268">
        <v>3158</v>
      </c>
      <c r="M29" s="268">
        <v>2.0386899999999999</v>
      </c>
      <c r="N29" s="1"/>
      <c r="O29" s="1"/>
    </row>
    <row r="30" spans="1:15" ht="12.75" customHeight="1">
      <c r="A30" s="53">
        <v>21</v>
      </c>
      <c r="B30" s="417" t="s">
        <v>51</v>
      </c>
      <c r="C30" s="268">
        <v>524.6</v>
      </c>
      <c r="D30" s="269">
        <v>513.43333333333339</v>
      </c>
      <c r="E30" s="269">
        <v>493.16666666666674</v>
      </c>
      <c r="F30" s="269">
        <v>461.73333333333335</v>
      </c>
      <c r="G30" s="269">
        <v>441.4666666666667</v>
      </c>
      <c r="H30" s="269">
        <v>544.86666666666679</v>
      </c>
      <c r="I30" s="269">
        <v>565.13333333333344</v>
      </c>
      <c r="J30" s="269">
        <v>596.56666666666683</v>
      </c>
      <c r="K30" s="268">
        <v>533.70000000000005</v>
      </c>
      <c r="L30" s="268">
        <v>482</v>
      </c>
      <c r="M30" s="268">
        <v>572.36617000000001</v>
      </c>
      <c r="N30" s="1"/>
      <c r="O30" s="1"/>
    </row>
    <row r="31" spans="1:15" ht="12.75" customHeight="1">
      <c r="A31" s="53">
        <v>22</v>
      </c>
      <c r="B31" s="417" t="s">
        <v>53</v>
      </c>
      <c r="C31" s="268">
        <v>4427.6000000000004</v>
      </c>
      <c r="D31" s="269">
        <v>4437.6500000000005</v>
      </c>
      <c r="E31" s="269">
        <v>4395.3000000000011</v>
      </c>
      <c r="F31" s="269">
        <v>4363.0000000000009</v>
      </c>
      <c r="G31" s="269">
        <v>4320.6500000000015</v>
      </c>
      <c r="H31" s="269">
        <v>4469.9500000000007</v>
      </c>
      <c r="I31" s="269">
        <v>4512.3000000000011</v>
      </c>
      <c r="J31" s="269">
        <v>4544.6000000000004</v>
      </c>
      <c r="K31" s="268">
        <v>4480</v>
      </c>
      <c r="L31" s="268">
        <v>4405.3500000000004</v>
      </c>
      <c r="M31" s="268">
        <v>3.62669</v>
      </c>
      <c r="N31" s="1"/>
      <c r="O31" s="1"/>
    </row>
    <row r="32" spans="1:15" ht="12.75" customHeight="1">
      <c r="A32" s="53">
        <v>23</v>
      </c>
      <c r="B32" s="417" t="s">
        <v>54</v>
      </c>
      <c r="C32" s="268">
        <v>281.2</v>
      </c>
      <c r="D32" s="269">
        <v>279.33333333333331</v>
      </c>
      <c r="E32" s="269">
        <v>275.81666666666661</v>
      </c>
      <c r="F32" s="269">
        <v>270.43333333333328</v>
      </c>
      <c r="G32" s="269">
        <v>266.91666666666657</v>
      </c>
      <c r="H32" s="269">
        <v>284.71666666666664</v>
      </c>
      <c r="I32" s="269">
        <v>288.23333333333341</v>
      </c>
      <c r="J32" s="269">
        <v>293.61666666666667</v>
      </c>
      <c r="K32" s="268">
        <v>282.85000000000002</v>
      </c>
      <c r="L32" s="268">
        <v>273.95</v>
      </c>
      <c r="M32" s="268">
        <v>24.973020000000002</v>
      </c>
      <c r="N32" s="1"/>
      <c r="O32" s="1"/>
    </row>
    <row r="33" spans="1:15" ht="12.75" customHeight="1">
      <c r="A33" s="53">
        <v>24</v>
      </c>
      <c r="B33" s="417" t="s">
        <v>55</v>
      </c>
      <c r="C33" s="268">
        <v>163</v>
      </c>
      <c r="D33" s="269">
        <v>163.13333333333333</v>
      </c>
      <c r="E33" s="269">
        <v>161.36666666666665</v>
      </c>
      <c r="F33" s="269">
        <v>159.73333333333332</v>
      </c>
      <c r="G33" s="269">
        <v>157.96666666666664</v>
      </c>
      <c r="H33" s="269">
        <v>164.76666666666665</v>
      </c>
      <c r="I33" s="269">
        <v>166.5333333333333</v>
      </c>
      <c r="J33" s="269">
        <v>168.16666666666666</v>
      </c>
      <c r="K33" s="268">
        <v>164.9</v>
      </c>
      <c r="L33" s="268">
        <v>161.5</v>
      </c>
      <c r="M33" s="268">
        <v>157.48893000000001</v>
      </c>
      <c r="N33" s="1"/>
      <c r="O33" s="1"/>
    </row>
    <row r="34" spans="1:15" ht="12.75" customHeight="1">
      <c r="A34" s="53">
        <v>25</v>
      </c>
      <c r="B34" s="417" t="s">
        <v>57</v>
      </c>
      <c r="C34" s="268">
        <v>3438.95</v>
      </c>
      <c r="D34" s="269">
        <v>3422.4833333333336</v>
      </c>
      <c r="E34" s="269">
        <v>3396.4666666666672</v>
      </c>
      <c r="F34" s="269">
        <v>3353.9833333333336</v>
      </c>
      <c r="G34" s="269">
        <v>3327.9666666666672</v>
      </c>
      <c r="H34" s="269">
        <v>3464.9666666666672</v>
      </c>
      <c r="I34" s="269">
        <v>3490.9833333333336</v>
      </c>
      <c r="J34" s="269">
        <v>3533.4666666666672</v>
      </c>
      <c r="K34" s="268">
        <v>3448.5</v>
      </c>
      <c r="L34" s="268">
        <v>3380</v>
      </c>
      <c r="M34" s="268">
        <v>8.1667799999999993</v>
      </c>
      <c r="N34" s="1"/>
      <c r="O34" s="1"/>
    </row>
    <row r="35" spans="1:15" ht="12.75" customHeight="1">
      <c r="A35" s="53">
        <v>26</v>
      </c>
      <c r="B35" s="417" t="s">
        <v>302</v>
      </c>
      <c r="C35" s="268">
        <v>2412.15</v>
      </c>
      <c r="D35" s="269">
        <v>2409.65</v>
      </c>
      <c r="E35" s="269">
        <v>2373.5</v>
      </c>
      <c r="F35" s="269">
        <v>2334.85</v>
      </c>
      <c r="G35" s="269">
        <v>2298.6999999999998</v>
      </c>
      <c r="H35" s="269">
        <v>2448.3000000000002</v>
      </c>
      <c r="I35" s="269">
        <v>2484.4500000000007</v>
      </c>
      <c r="J35" s="269">
        <v>2523.1000000000004</v>
      </c>
      <c r="K35" s="268">
        <v>2445.8000000000002</v>
      </c>
      <c r="L35" s="268">
        <v>2371</v>
      </c>
      <c r="M35" s="268">
        <v>10.72316</v>
      </c>
      <c r="N35" s="1"/>
      <c r="O35" s="1"/>
    </row>
    <row r="36" spans="1:15" ht="12.75" customHeight="1">
      <c r="A36" s="53">
        <v>27</v>
      </c>
      <c r="B36" s="417" t="s">
        <v>60</v>
      </c>
      <c r="C36" s="268">
        <v>552.20000000000005</v>
      </c>
      <c r="D36" s="269">
        <v>550.19999999999993</v>
      </c>
      <c r="E36" s="269">
        <v>543.99999999999989</v>
      </c>
      <c r="F36" s="269">
        <v>535.79999999999995</v>
      </c>
      <c r="G36" s="269">
        <v>529.59999999999991</v>
      </c>
      <c r="H36" s="269">
        <v>558.39999999999986</v>
      </c>
      <c r="I36" s="269">
        <v>564.59999999999991</v>
      </c>
      <c r="J36" s="269">
        <v>572.79999999999984</v>
      </c>
      <c r="K36" s="268">
        <v>556.4</v>
      </c>
      <c r="L36" s="268">
        <v>542</v>
      </c>
      <c r="M36" s="268">
        <v>10.5159</v>
      </c>
      <c r="N36" s="1"/>
      <c r="O36" s="1"/>
    </row>
    <row r="37" spans="1:15" ht="12.75" customHeight="1">
      <c r="A37" s="53">
        <v>28</v>
      </c>
      <c r="B37" s="417" t="s">
        <v>243</v>
      </c>
      <c r="C37" s="268">
        <v>4478.25</v>
      </c>
      <c r="D37" s="269">
        <v>4474.1333333333332</v>
      </c>
      <c r="E37" s="269">
        <v>4430.2666666666664</v>
      </c>
      <c r="F37" s="269">
        <v>4382.2833333333328</v>
      </c>
      <c r="G37" s="269">
        <v>4338.4166666666661</v>
      </c>
      <c r="H37" s="269">
        <v>4522.1166666666668</v>
      </c>
      <c r="I37" s="269">
        <v>4565.9833333333336</v>
      </c>
      <c r="J37" s="269">
        <v>4613.9666666666672</v>
      </c>
      <c r="K37" s="268">
        <v>4518</v>
      </c>
      <c r="L37" s="268">
        <v>4426.1499999999996</v>
      </c>
      <c r="M37" s="268">
        <v>2.6851099999999999</v>
      </c>
      <c r="N37" s="1"/>
      <c r="O37" s="1"/>
    </row>
    <row r="38" spans="1:15" ht="12.75" customHeight="1">
      <c r="A38" s="53">
        <v>29</v>
      </c>
      <c r="B38" s="417" t="s">
        <v>61</v>
      </c>
      <c r="C38" s="268">
        <v>803.05</v>
      </c>
      <c r="D38" s="269">
        <v>802.93333333333339</v>
      </c>
      <c r="E38" s="269">
        <v>794.51666666666677</v>
      </c>
      <c r="F38" s="269">
        <v>785.98333333333335</v>
      </c>
      <c r="G38" s="269">
        <v>777.56666666666672</v>
      </c>
      <c r="H38" s="269">
        <v>811.46666666666681</v>
      </c>
      <c r="I38" s="269">
        <v>819.88333333333333</v>
      </c>
      <c r="J38" s="269">
        <v>828.41666666666686</v>
      </c>
      <c r="K38" s="268">
        <v>811.35</v>
      </c>
      <c r="L38" s="268">
        <v>794.4</v>
      </c>
      <c r="M38" s="268">
        <v>104.94713</v>
      </c>
      <c r="N38" s="1"/>
      <c r="O38" s="1"/>
    </row>
    <row r="39" spans="1:15" ht="12.75" customHeight="1">
      <c r="A39" s="53">
        <v>30</v>
      </c>
      <c r="B39" s="417" t="s">
        <v>62</v>
      </c>
      <c r="C39" s="268">
        <v>3850.25</v>
      </c>
      <c r="D39" s="269">
        <v>3860.2666666666664</v>
      </c>
      <c r="E39" s="269">
        <v>3801.583333333333</v>
      </c>
      <c r="F39" s="269">
        <v>3752.9166666666665</v>
      </c>
      <c r="G39" s="269">
        <v>3694.2333333333331</v>
      </c>
      <c r="H39" s="269">
        <v>3908.9333333333329</v>
      </c>
      <c r="I39" s="269">
        <v>3967.6166666666663</v>
      </c>
      <c r="J39" s="269">
        <v>4016.2833333333328</v>
      </c>
      <c r="K39" s="268">
        <v>3918.95</v>
      </c>
      <c r="L39" s="268">
        <v>3811.6</v>
      </c>
      <c r="M39" s="268">
        <v>5.7631100000000002</v>
      </c>
      <c r="N39" s="1"/>
      <c r="O39" s="1"/>
    </row>
    <row r="40" spans="1:15" ht="12.75" customHeight="1">
      <c r="A40" s="53">
        <v>31</v>
      </c>
      <c r="B40" s="417" t="s">
        <v>65</v>
      </c>
      <c r="C40" s="268">
        <v>7483.45</v>
      </c>
      <c r="D40" s="269">
        <v>7438.5333333333328</v>
      </c>
      <c r="E40" s="269">
        <v>7317.0666666666657</v>
      </c>
      <c r="F40" s="269">
        <v>7150.6833333333325</v>
      </c>
      <c r="G40" s="269">
        <v>7029.2166666666653</v>
      </c>
      <c r="H40" s="269">
        <v>7604.9166666666661</v>
      </c>
      <c r="I40" s="269">
        <v>7726.3833333333332</v>
      </c>
      <c r="J40" s="269">
        <v>7892.7666666666664</v>
      </c>
      <c r="K40" s="268">
        <v>7560</v>
      </c>
      <c r="L40" s="268">
        <v>7272.15</v>
      </c>
      <c r="M40" s="268">
        <v>14.93388</v>
      </c>
      <c r="N40" s="1"/>
      <c r="O40" s="1"/>
    </row>
    <row r="41" spans="1:15" ht="12.75" customHeight="1">
      <c r="A41" s="53">
        <v>32</v>
      </c>
      <c r="B41" s="417" t="s">
        <v>64</v>
      </c>
      <c r="C41" s="268">
        <v>1805.35</v>
      </c>
      <c r="D41" s="269">
        <v>1790.2666666666667</v>
      </c>
      <c r="E41" s="269">
        <v>1767.0833333333333</v>
      </c>
      <c r="F41" s="269">
        <v>1728.8166666666666</v>
      </c>
      <c r="G41" s="269">
        <v>1705.6333333333332</v>
      </c>
      <c r="H41" s="269">
        <v>1828.5333333333333</v>
      </c>
      <c r="I41" s="269">
        <v>1851.7166666666667</v>
      </c>
      <c r="J41" s="269">
        <v>1889.9833333333333</v>
      </c>
      <c r="K41" s="268">
        <v>1813.45</v>
      </c>
      <c r="L41" s="268">
        <v>1752</v>
      </c>
      <c r="M41" s="268">
        <v>37.843089999999997</v>
      </c>
      <c r="N41" s="1"/>
      <c r="O41" s="1"/>
    </row>
    <row r="42" spans="1:15" ht="12.75" customHeight="1">
      <c r="A42" s="53">
        <v>33</v>
      </c>
      <c r="B42" s="417" t="s">
        <v>244</v>
      </c>
      <c r="C42" s="268">
        <v>7144.35</v>
      </c>
      <c r="D42" s="269">
        <v>7009.3</v>
      </c>
      <c r="E42" s="269">
        <v>6718.6</v>
      </c>
      <c r="F42" s="269">
        <v>6292.85</v>
      </c>
      <c r="G42" s="269">
        <v>6002.1500000000005</v>
      </c>
      <c r="H42" s="269">
        <v>7435.05</v>
      </c>
      <c r="I42" s="269">
        <v>7725.7499999999991</v>
      </c>
      <c r="J42" s="269">
        <v>8151.5</v>
      </c>
      <c r="K42" s="268">
        <v>7300</v>
      </c>
      <c r="L42" s="268">
        <v>6583.55</v>
      </c>
      <c r="M42" s="268">
        <v>5.2763499999999999</v>
      </c>
      <c r="N42" s="1"/>
      <c r="O42" s="1"/>
    </row>
    <row r="43" spans="1:15" ht="12.75" customHeight="1">
      <c r="A43" s="53">
        <v>34</v>
      </c>
      <c r="B43" s="417" t="s">
        <v>66</v>
      </c>
      <c r="C43" s="268">
        <v>1960.85</v>
      </c>
      <c r="D43" s="269">
        <v>1967.05</v>
      </c>
      <c r="E43" s="269">
        <v>1946.8</v>
      </c>
      <c r="F43" s="269">
        <v>1932.75</v>
      </c>
      <c r="G43" s="269">
        <v>1912.5</v>
      </c>
      <c r="H43" s="269">
        <v>1981.1</v>
      </c>
      <c r="I43" s="269">
        <v>2001.35</v>
      </c>
      <c r="J43" s="269">
        <v>2015.3999999999999</v>
      </c>
      <c r="K43" s="268">
        <v>1987.3</v>
      </c>
      <c r="L43" s="268">
        <v>1953</v>
      </c>
      <c r="M43" s="268">
        <v>4.3568899999999999</v>
      </c>
      <c r="N43" s="1"/>
      <c r="O43" s="1"/>
    </row>
    <row r="44" spans="1:15" ht="12.75" customHeight="1">
      <c r="A44" s="53">
        <v>35</v>
      </c>
      <c r="B44" s="417" t="s">
        <v>67</v>
      </c>
      <c r="C44" s="268">
        <v>306.55</v>
      </c>
      <c r="D44" s="269">
        <v>301.86666666666662</v>
      </c>
      <c r="E44" s="269">
        <v>294.98333333333323</v>
      </c>
      <c r="F44" s="269">
        <v>283.41666666666663</v>
      </c>
      <c r="G44" s="269">
        <v>276.53333333333325</v>
      </c>
      <c r="H44" s="269">
        <v>313.43333333333322</v>
      </c>
      <c r="I44" s="269">
        <v>320.31666666666655</v>
      </c>
      <c r="J44" s="269">
        <v>331.88333333333321</v>
      </c>
      <c r="K44" s="268">
        <v>308.75</v>
      </c>
      <c r="L44" s="268">
        <v>290.3</v>
      </c>
      <c r="M44" s="268">
        <v>163.27291</v>
      </c>
      <c r="N44" s="1"/>
      <c r="O44" s="1"/>
    </row>
    <row r="45" spans="1:15" ht="12.75" customHeight="1">
      <c r="A45" s="53">
        <v>36</v>
      </c>
      <c r="B45" s="417" t="s">
        <v>68</v>
      </c>
      <c r="C45" s="268">
        <v>140.44999999999999</v>
      </c>
      <c r="D45" s="269">
        <v>139.26666666666665</v>
      </c>
      <c r="E45" s="269">
        <v>136.68333333333331</v>
      </c>
      <c r="F45" s="269">
        <v>132.91666666666666</v>
      </c>
      <c r="G45" s="269">
        <v>130.33333333333331</v>
      </c>
      <c r="H45" s="269">
        <v>143.0333333333333</v>
      </c>
      <c r="I45" s="269">
        <v>145.61666666666667</v>
      </c>
      <c r="J45" s="269">
        <v>149.3833333333333</v>
      </c>
      <c r="K45" s="268">
        <v>141.85</v>
      </c>
      <c r="L45" s="268">
        <v>135.5</v>
      </c>
      <c r="M45" s="268">
        <v>204.71796000000001</v>
      </c>
      <c r="N45" s="1"/>
      <c r="O45" s="1"/>
    </row>
    <row r="46" spans="1:15" ht="12.75" customHeight="1">
      <c r="A46" s="53">
        <v>37</v>
      </c>
      <c r="B46" s="417" t="s">
        <v>245</v>
      </c>
      <c r="C46" s="268">
        <v>53.05</v>
      </c>
      <c r="D46" s="269">
        <v>52.550000000000004</v>
      </c>
      <c r="E46" s="269">
        <v>51.600000000000009</v>
      </c>
      <c r="F46" s="269">
        <v>50.150000000000006</v>
      </c>
      <c r="G46" s="269">
        <v>49.20000000000001</v>
      </c>
      <c r="H46" s="269">
        <v>54.000000000000007</v>
      </c>
      <c r="I46" s="269">
        <v>54.95000000000001</v>
      </c>
      <c r="J46" s="269">
        <v>56.400000000000006</v>
      </c>
      <c r="K46" s="268">
        <v>53.5</v>
      </c>
      <c r="L46" s="268">
        <v>51.1</v>
      </c>
      <c r="M46" s="268">
        <v>68.008260000000007</v>
      </c>
      <c r="N46" s="1"/>
      <c r="O46" s="1"/>
    </row>
    <row r="47" spans="1:15" ht="12.75" customHeight="1">
      <c r="A47" s="53">
        <v>38</v>
      </c>
      <c r="B47" s="417" t="s">
        <v>69</v>
      </c>
      <c r="C47" s="268">
        <v>1900.4</v>
      </c>
      <c r="D47" s="269">
        <v>1905.8</v>
      </c>
      <c r="E47" s="269">
        <v>1876.6</v>
      </c>
      <c r="F47" s="269">
        <v>1852.8</v>
      </c>
      <c r="G47" s="269">
        <v>1823.6</v>
      </c>
      <c r="H47" s="269">
        <v>1929.6</v>
      </c>
      <c r="I47" s="269">
        <v>1958.8000000000002</v>
      </c>
      <c r="J47" s="269">
        <v>1982.6</v>
      </c>
      <c r="K47" s="268">
        <v>1935</v>
      </c>
      <c r="L47" s="268">
        <v>1882</v>
      </c>
      <c r="M47" s="268">
        <v>4.1501000000000001</v>
      </c>
      <c r="N47" s="1"/>
      <c r="O47" s="1"/>
    </row>
    <row r="48" spans="1:15" ht="12.75" customHeight="1">
      <c r="A48" s="53">
        <v>39</v>
      </c>
      <c r="B48" s="417" t="s">
        <v>72</v>
      </c>
      <c r="C48" s="268">
        <v>657.85</v>
      </c>
      <c r="D48" s="269">
        <v>659.5333333333333</v>
      </c>
      <c r="E48" s="269">
        <v>654.31666666666661</v>
      </c>
      <c r="F48" s="269">
        <v>650.7833333333333</v>
      </c>
      <c r="G48" s="269">
        <v>645.56666666666661</v>
      </c>
      <c r="H48" s="269">
        <v>663.06666666666661</v>
      </c>
      <c r="I48" s="269">
        <v>668.2833333333333</v>
      </c>
      <c r="J48" s="269">
        <v>671.81666666666661</v>
      </c>
      <c r="K48" s="268">
        <v>664.75</v>
      </c>
      <c r="L48" s="268">
        <v>656</v>
      </c>
      <c r="M48" s="268">
        <v>6.7335099999999999</v>
      </c>
      <c r="N48" s="1"/>
      <c r="O48" s="1"/>
    </row>
    <row r="49" spans="1:15" ht="12.75" customHeight="1">
      <c r="A49" s="53">
        <v>40</v>
      </c>
      <c r="B49" s="417" t="s">
        <v>71</v>
      </c>
      <c r="C49" s="268">
        <v>335.9</v>
      </c>
      <c r="D49" s="269">
        <v>336.13333333333327</v>
      </c>
      <c r="E49" s="269">
        <v>332.81666666666655</v>
      </c>
      <c r="F49" s="269">
        <v>329.73333333333329</v>
      </c>
      <c r="G49" s="269">
        <v>326.41666666666657</v>
      </c>
      <c r="H49" s="269">
        <v>339.21666666666653</v>
      </c>
      <c r="I49" s="269">
        <v>342.53333333333325</v>
      </c>
      <c r="J49" s="269">
        <v>345.6166666666665</v>
      </c>
      <c r="K49" s="268">
        <v>339.45</v>
      </c>
      <c r="L49" s="268">
        <v>333.05</v>
      </c>
      <c r="M49" s="268">
        <v>162.79486</v>
      </c>
      <c r="N49" s="1"/>
      <c r="O49" s="1"/>
    </row>
    <row r="50" spans="1:15" ht="12.75" customHeight="1">
      <c r="A50" s="53">
        <v>41</v>
      </c>
      <c r="B50" s="417" t="s">
        <v>73</v>
      </c>
      <c r="C50" s="268">
        <v>778.45</v>
      </c>
      <c r="D50" s="269">
        <v>777.98333333333323</v>
      </c>
      <c r="E50" s="269">
        <v>768.46666666666647</v>
      </c>
      <c r="F50" s="269">
        <v>758.48333333333323</v>
      </c>
      <c r="G50" s="269">
        <v>748.96666666666647</v>
      </c>
      <c r="H50" s="269">
        <v>787.96666666666647</v>
      </c>
      <c r="I50" s="269">
        <v>797.48333333333312</v>
      </c>
      <c r="J50" s="269">
        <v>807.46666666666647</v>
      </c>
      <c r="K50" s="268">
        <v>787.5</v>
      </c>
      <c r="L50" s="268">
        <v>768</v>
      </c>
      <c r="M50" s="268">
        <v>7.3936599999999997</v>
      </c>
      <c r="N50" s="1"/>
      <c r="O50" s="1"/>
    </row>
    <row r="51" spans="1:15" ht="12.75" customHeight="1">
      <c r="A51" s="53">
        <v>42</v>
      </c>
      <c r="B51" s="417" t="s">
        <v>76</v>
      </c>
      <c r="C51" s="268">
        <v>63.1</v>
      </c>
      <c r="D51" s="269">
        <v>62.699999999999996</v>
      </c>
      <c r="E51" s="269">
        <v>61.79999999999999</v>
      </c>
      <c r="F51" s="269">
        <v>60.499999999999993</v>
      </c>
      <c r="G51" s="269">
        <v>59.599999999999987</v>
      </c>
      <c r="H51" s="269">
        <v>63.999999999999993</v>
      </c>
      <c r="I51" s="269">
        <v>64.900000000000006</v>
      </c>
      <c r="J51" s="269">
        <v>66.199999999999989</v>
      </c>
      <c r="K51" s="268">
        <v>63.6</v>
      </c>
      <c r="L51" s="268">
        <v>61.4</v>
      </c>
      <c r="M51" s="268">
        <v>216.10596000000001</v>
      </c>
      <c r="N51" s="1"/>
      <c r="O51" s="1"/>
    </row>
    <row r="52" spans="1:15" ht="12.75" customHeight="1">
      <c r="A52" s="53">
        <v>43</v>
      </c>
      <c r="B52" s="417" t="s">
        <v>80</v>
      </c>
      <c r="C52" s="268">
        <v>336.15</v>
      </c>
      <c r="D52" s="269">
        <v>337.43333333333334</v>
      </c>
      <c r="E52" s="269">
        <v>334.06666666666666</v>
      </c>
      <c r="F52" s="269">
        <v>331.98333333333335</v>
      </c>
      <c r="G52" s="269">
        <v>328.61666666666667</v>
      </c>
      <c r="H52" s="269">
        <v>339.51666666666665</v>
      </c>
      <c r="I52" s="269">
        <v>342.88333333333333</v>
      </c>
      <c r="J52" s="269">
        <v>344.96666666666664</v>
      </c>
      <c r="K52" s="268">
        <v>340.8</v>
      </c>
      <c r="L52" s="268">
        <v>335.35</v>
      </c>
      <c r="M52" s="268">
        <v>34.315570000000001</v>
      </c>
      <c r="N52" s="1"/>
      <c r="O52" s="1"/>
    </row>
    <row r="53" spans="1:15" ht="12.75" customHeight="1">
      <c r="A53" s="53">
        <v>44</v>
      </c>
      <c r="B53" s="417" t="s">
        <v>75</v>
      </c>
      <c r="C53" s="268">
        <v>783.35</v>
      </c>
      <c r="D53" s="269">
        <v>782.5</v>
      </c>
      <c r="E53" s="269">
        <v>776.6</v>
      </c>
      <c r="F53" s="269">
        <v>769.85</v>
      </c>
      <c r="G53" s="269">
        <v>763.95</v>
      </c>
      <c r="H53" s="269">
        <v>789.25</v>
      </c>
      <c r="I53" s="269">
        <v>795.15000000000009</v>
      </c>
      <c r="J53" s="269">
        <v>801.9</v>
      </c>
      <c r="K53" s="268">
        <v>788.4</v>
      </c>
      <c r="L53" s="268">
        <v>775.75</v>
      </c>
      <c r="M53" s="268">
        <v>66.453919999999997</v>
      </c>
      <c r="N53" s="1"/>
      <c r="O53" s="1"/>
    </row>
    <row r="54" spans="1:15" ht="12.75" customHeight="1">
      <c r="A54" s="53">
        <v>45</v>
      </c>
      <c r="B54" s="417" t="s">
        <v>77</v>
      </c>
      <c r="C54" s="268">
        <v>305.25</v>
      </c>
      <c r="D54" s="269">
        <v>304.2166666666667</v>
      </c>
      <c r="E54" s="269">
        <v>301.08333333333337</v>
      </c>
      <c r="F54" s="269">
        <v>296.91666666666669</v>
      </c>
      <c r="G54" s="269">
        <v>293.78333333333336</v>
      </c>
      <c r="H54" s="269">
        <v>308.38333333333338</v>
      </c>
      <c r="I54" s="269">
        <v>311.51666666666671</v>
      </c>
      <c r="J54" s="269">
        <v>315.68333333333339</v>
      </c>
      <c r="K54" s="268">
        <v>307.35000000000002</v>
      </c>
      <c r="L54" s="268">
        <v>300.05</v>
      </c>
      <c r="M54" s="268">
        <v>25.004449999999999</v>
      </c>
      <c r="N54" s="1"/>
      <c r="O54" s="1"/>
    </row>
    <row r="55" spans="1:15" ht="12.75" customHeight="1">
      <c r="A55" s="53">
        <v>46</v>
      </c>
      <c r="B55" s="417" t="s">
        <v>78</v>
      </c>
      <c r="C55" s="268">
        <v>17519.400000000001</v>
      </c>
      <c r="D55" s="269">
        <v>17426.766666666666</v>
      </c>
      <c r="E55" s="269">
        <v>17256.633333333331</v>
      </c>
      <c r="F55" s="269">
        <v>16993.866666666665</v>
      </c>
      <c r="G55" s="269">
        <v>16823.73333333333</v>
      </c>
      <c r="H55" s="269">
        <v>17689.533333333333</v>
      </c>
      <c r="I55" s="269">
        <v>17859.666666666672</v>
      </c>
      <c r="J55" s="269">
        <v>18122.433333333334</v>
      </c>
      <c r="K55" s="268">
        <v>17596.900000000001</v>
      </c>
      <c r="L55" s="268">
        <v>17164</v>
      </c>
      <c r="M55" s="268">
        <v>0.32140000000000002</v>
      </c>
      <c r="N55" s="1"/>
      <c r="O55" s="1"/>
    </row>
    <row r="56" spans="1:15" ht="12.75" customHeight="1">
      <c r="A56" s="53">
        <v>47</v>
      </c>
      <c r="B56" s="417" t="s">
        <v>81</v>
      </c>
      <c r="C56" s="268">
        <v>3747</v>
      </c>
      <c r="D56" s="269">
        <v>3738.9</v>
      </c>
      <c r="E56" s="269">
        <v>3716.1000000000004</v>
      </c>
      <c r="F56" s="269">
        <v>3685.2000000000003</v>
      </c>
      <c r="G56" s="269">
        <v>3662.4000000000005</v>
      </c>
      <c r="H56" s="269">
        <v>3769.8</v>
      </c>
      <c r="I56" s="269">
        <v>3792.6000000000004</v>
      </c>
      <c r="J56" s="269">
        <v>3823.5</v>
      </c>
      <c r="K56" s="268">
        <v>3761.7</v>
      </c>
      <c r="L56" s="268">
        <v>3708</v>
      </c>
      <c r="M56" s="268">
        <v>3.8925299999999998</v>
      </c>
      <c r="N56" s="1"/>
      <c r="O56" s="1"/>
    </row>
    <row r="57" spans="1:15" ht="12.75" customHeight="1">
      <c r="A57" s="53">
        <v>48</v>
      </c>
      <c r="B57" s="417" t="s">
        <v>82</v>
      </c>
      <c r="C57" s="268">
        <v>255.3</v>
      </c>
      <c r="D57" s="269">
        <v>251.68333333333331</v>
      </c>
      <c r="E57" s="269">
        <v>245.81666666666661</v>
      </c>
      <c r="F57" s="269">
        <v>236.33333333333329</v>
      </c>
      <c r="G57" s="269">
        <v>230.46666666666658</v>
      </c>
      <c r="H57" s="269">
        <v>261.16666666666663</v>
      </c>
      <c r="I57" s="269">
        <v>267.03333333333336</v>
      </c>
      <c r="J57" s="269">
        <v>276.51666666666665</v>
      </c>
      <c r="K57" s="268">
        <v>257.55</v>
      </c>
      <c r="L57" s="268">
        <v>242.2</v>
      </c>
      <c r="M57" s="268">
        <v>154.13811000000001</v>
      </c>
      <c r="N57" s="1"/>
      <c r="O57" s="1"/>
    </row>
    <row r="58" spans="1:15" ht="12.75" customHeight="1">
      <c r="A58" s="53">
        <v>49</v>
      </c>
      <c r="B58" s="417" t="s">
        <v>83</v>
      </c>
      <c r="C58" s="268">
        <v>794.85</v>
      </c>
      <c r="D58" s="269">
        <v>792.94999999999993</v>
      </c>
      <c r="E58" s="269">
        <v>782.99999999999989</v>
      </c>
      <c r="F58" s="269">
        <v>771.15</v>
      </c>
      <c r="G58" s="269">
        <v>761.19999999999993</v>
      </c>
      <c r="H58" s="269">
        <v>804.79999999999984</v>
      </c>
      <c r="I58" s="269">
        <v>814.74999999999989</v>
      </c>
      <c r="J58" s="269">
        <v>826.5999999999998</v>
      </c>
      <c r="K58" s="268">
        <v>802.9</v>
      </c>
      <c r="L58" s="268">
        <v>781.1</v>
      </c>
      <c r="M58" s="268">
        <v>12.68116</v>
      </c>
      <c r="N58" s="1"/>
      <c r="O58" s="1"/>
    </row>
    <row r="59" spans="1:15" ht="12.75" customHeight="1">
      <c r="A59" s="53">
        <v>50</v>
      </c>
      <c r="B59" s="417" t="s">
        <v>84</v>
      </c>
      <c r="C59" s="268">
        <v>1059.95</v>
      </c>
      <c r="D59" s="269">
        <v>1055.9833333333333</v>
      </c>
      <c r="E59" s="269">
        <v>1043.9666666666667</v>
      </c>
      <c r="F59" s="269">
        <v>1027.9833333333333</v>
      </c>
      <c r="G59" s="269">
        <v>1015.9666666666667</v>
      </c>
      <c r="H59" s="269">
        <v>1071.9666666666667</v>
      </c>
      <c r="I59" s="269">
        <v>1083.9833333333336</v>
      </c>
      <c r="J59" s="269">
        <v>1099.9666666666667</v>
      </c>
      <c r="K59" s="268">
        <v>1068</v>
      </c>
      <c r="L59" s="268">
        <v>1040</v>
      </c>
      <c r="M59" s="268">
        <v>9.9879899999999999</v>
      </c>
      <c r="N59" s="1"/>
      <c r="O59" s="1"/>
    </row>
    <row r="60" spans="1:15" ht="12.75" customHeight="1">
      <c r="A60" s="53">
        <v>51</v>
      </c>
      <c r="B60" s="417" t="s">
        <v>830</v>
      </c>
      <c r="C60" s="268">
        <v>1928.5</v>
      </c>
      <c r="D60" s="269">
        <v>1904.5</v>
      </c>
      <c r="E60" s="269">
        <v>1869</v>
      </c>
      <c r="F60" s="269">
        <v>1809.5</v>
      </c>
      <c r="G60" s="269">
        <v>1774</v>
      </c>
      <c r="H60" s="269">
        <v>1964</v>
      </c>
      <c r="I60" s="269">
        <v>1999.5</v>
      </c>
      <c r="J60" s="269">
        <v>2059</v>
      </c>
      <c r="K60" s="268">
        <v>1940</v>
      </c>
      <c r="L60" s="268">
        <v>1845</v>
      </c>
      <c r="M60" s="268">
        <v>2.8498100000000002</v>
      </c>
      <c r="N60" s="1"/>
      <c r="O60" s="1"/>
    </row>
    <row r="61" spans="1:15" ht="12.75" customHeight="1">
      <c r="A61" s="53">
        <v>52</v>
      </c>
      <c r="B61" s="417" t="s">
        <v>85</v>
      </c>
      <c r="C61" s="268">
        <v>231.95</v>
      </c>
      <c r="D61" s="269">
        <v>231.76666666666665</v>
      </c>
      <c r="E61" s="269">
        <v>229.73333333333329</v>
      </c>
      <c r="F61" s="269">
        <v>227.51666666666665</v>
      </c>
      <c r="G61" s="269">
        <v>225.48333333333329</v>
      </c>
      <c r="H61" s="269">
        <v>233.98333333333329</v>
      </c>
      <c r="I61" s="269">
        <v>236.01666666666665</v>
      </c>
      <c r="J61" s="269">
        <v>238.23333333333329</v>
      </c>
      <c r="K61" s="268">
        <v>233.8</v>
      </c>
      <c r="L61" s="268">
        <v>229.55</v>
      </c>
      <c r="M61" s="268">
        <v>77.050219999999996</v>
      </c>
      <c r="N61" s="1"/>
      <c r="O61" s="1"/>
    </row>
    <row r="62" spans="1:15" ht="12.75" customHeight="1">
      <c r="A62" s="53">
        <v>53</v>
      </c>
      <c r="B62" s="417" t="s">
        <v>87</v>
      </c>
      <c r="C62" s="268">
        <v>3471</v>
      </c>
      <c r="D62" s="269">
        <v>3469.35</v>
      </c>
      <c r="E62" s="269">
        <v>3438.7</v>
      </c>
      <c r="F62" s="269">
        <v>3406.4</v>
      </c>
      <c r="G62" s="269">
        <v>3375.75</v>
      </c>
      <c r="H62" s="269">
        <v>3501.6499999999996</v>
      </c>
      <c r="I62" s="269">
        <v>3532.3</v>
      </c>
      <c r="J62" s="269">
        <v>3564.5999999999995</v>
      </c>
      <c r="K62" s="268">
        <v>3500</v>
      </c>
      <c r="L62" s="268">
        <v>3437.05</v>
      </c>
      <c r="M62" s="268">
        <v>4.3906900000000002</v>
      </c>
      <c r="N62" s="1"/>
      <c r="O62" s="1"/>
    </row>
    <row r="63" spans="1:15" ht="12.75" customHeight="1">
      <c r="A63" s="53">
        <v>54</v>
      </c>
      <c r="B63" s="417" t="s">
        <v>88</v>
      </c>
      <c r="C63" s="268">
        <v>1626.4</v>
      </c>
      <c r="D63" s="269">
        <v>1630.2833333333335</v>
      </c>
      <c r="E63" s="269">
        <v>1617.116666666667</v>
      </c>
      <c r="F63" s="269">
        <v>1607.8333333333335</v>
      </c>
      <c r="G63" s="269">
        <v>1594.666666666667</v>
      </c>
      <c r="H63" s="269">
        <v>1639.5666666666671</v>
      </c>
      <c r="I63" s="269">
        <v>1652.7333333333336</v>
      </c>
      <c r="J63" s="269">
        <v>1662.0166666666671</v>
      </c>
      <c r="K63" s="268">
        <v>1643.45</v>
      </c>
      <c r="L63" s="268">
        <v>1621</v>
      </c>
      <c r="M63" s="268">
        <v>1.96183</v>
      </c>
      <c r="N63" s="1"/>
      <c r="O63" s="1"/>
    </row>
    <row r="64" spans="1:15" ht="12.75" customHeight="1">
      <c r="A64" s="53">
        <v>55</v>
      </c>
      <c r="B64" s="417" t="s">
        <v>89</v>
      </c>
      <c r="C64" s="268">
        <v>768.25</v>
      </c>
      <c r="D64" s="269">
        <v>767.41666666666663</v>
      </c>
      <c r="E64" s="269">
        <v>753.83333333333326</v>
      </c>
      <c r="F64" s="269">
        <v>739.41666666666663</v>
      </c>
      <c r="G64" s="269">
        <v>725.83333333333326</v>
      </c>
      <c r="H64" s="269">
        <v>781.83333333333326</v>
      </c>
      <c r="I64" s="269">
        <v>795.41666666666652</v>
      </c>
      <c r="J64" s="269">
        <v>809.83333333333326</v>
      </c>
      <c r="K64" s="268">
        <v>781</v>
      </c>
      <c r="L64" s="268">
        <v>753</v>
      </c>
      <c r="M64" s="268">
        <v>33.961849999999998</v>
      </c>
      <c r="N64" s="1"/>
      <c r="O64" s="1"/>
    </row>
    <row r="65" spans="1:15" ht="12.75" customHeight="1">
      <c r="A65" s="53">
        <v>56</v>
      </c>
      <c r="B65" s="417" t="s">
        <v>90</v>
      </c>
      <c r="C65" s="268">
        <v>1020.6</v>
      </c>
      <c r="D65" s="269">
        <v>1023.6999999999999</v>
      </c>
      <c r="E65" s="269">
        <v>998.89999999999986</v>
      </c>
      <c r="F65" s="269">
        <v>977.19999999999993</v>
      </c>
      <c r="G65" s="269">
        <v>952.39999999999986</v>
      </c>
      <c r="H65" s="269">
        <v>1045.3999999999999</v>
      </c>
      <c r="I65" s="269">
        <v>1070.1999999999998</v>
      </c>
      <c r="J65" s="269">
        <v>1091.8999999999999</v>
      </c>
      <c r="K65" s="268">
        <v>1048.5</v>
      </c>
      <c r="L65" s="268">
        <v>1002</v>
      </c>
      <c r="M65" s="268">
        <v>9.7852399999999999</v>
      </c>
      <c r="N65" s="1"/>
      <c r="O65" s="1"/>
    </row>
    <row r="66" spans="1:15" ht="12.75" customHeight="1">
      <c r="A66" s="53">
        <v>57</v>
      </c>
      <c r="B66" s="417" t="s">
        <v>249</v>
      </c>
      <c r="C66" s="268">
        <v>404.75</v>
      </c>
      <c r="D66" s="269">
        <v>407.2166666666667</v>
      </c>
      <c r="E66" s="269">
        <v>401.68333333333339</v>
      </c>
      <c r="F66" s="269">
        <v>398.61666666666667</v>
      </c>
      <c r="G66" s="269">
        <v>393.08333333333337</v>
      </c>
      <c r="H66" s="269">
        <v>410.28333333333342</v>
      </c>
      <c r="I66" s="269">
        <v>415.81666666666672</v>
      </c>
      <c r="J66" s="269">
        <v>418.88333333333344</v>
      </c>
      <c r="K66" s="268">
        <v>412.75</v>
      </c>
      <c r="L66" s="268">
        <v>404.15</v>
      </c>
      <c r="M66" s="268">
        <v>22.789449999999999</v>
      </c>
      <c r="N66" s="1"/>
      <c r="O66" s="1"/>
    </row>
    <row r="67" spans="1:15" ht="12.75" customHeight="1">
      <c r="A67" s="53">
        <v>58</v>
      </c>
      <c r="B67" s="417" t="s">
        <v>92</v>
      </c>
      <c r="C67" s="268">
        <v>1230.9000000000001</v>
      </c>
      <c r="D67" s="269">
        <v>1229.7666666666667</v>
      </c>
      <c r="E67" s="269">
        <v>1216.5833333333333</v>
      </c>
      <c r="F67" s="269">
        <v>1202.2666666666667</v>
      </c>
      <c r="G67" s="269">
        <v>1189.0833333333333</v>
      </c>
      <c r="H67" s="269">
        <v>1244.0833333333333</v>
      </c>
      <c r="I67" s="269">
        <v>1257.2666666666667</v>
      </c>
      <c r="J67" s="269">
        <v>1271.5833333333333</v>
      </c>
      <c r="K67" s="268">
        <v>1242.95</v>
      </c>
      <c r="L67" s="268">
        <v>1215.45</v>
      </c>
      <c r="M67" s="268">
        <v>3.5332400000000002</v>
      </c>
      <c r="N67" s="1"/>
      <c r="O67" s="1"/>
    </row>
    <row r="68" spans="1:15" ht="12.75" customHeight="1">
      <c r="A68" s="53">
        <v>59</v>
      </c>
      <c r="B68" s="417" t="s">
        <v>97</v>
      </c>
      <c r="C68" s="268">
        <v>407.2</v>
      </c>
      <c r="D68" s="269">
        <v>404.90000000000003</v>
      </c>
      <c r="E68" s="269">
        <v>399.55000000000007</v>
      </c>
      <c r="F68" s="269">
        <v>391.90000000000003</v>
      </c>
      <c r="G68" s="269">
        <v>386.55000000000007</v>
      </c>
      <c r="H68" s="269">
        <v>412.55000000000007</v>
      </c>
      <c r="I68" s="269">
        <v>417.90000000000009</v>
      </c>
      <c r="J68" s="269">
        <v>425.55000000000007</v>
      </c>
      <c r="K68" s="268">
        <v>410.25</v>
      </c>
      <c r="L68" s="268">
        <v>397.25</v>
      </c>
      <c r="M68" s="268">
        <v>65.036580000000001</v>
      </c>
      <c r="N68" s="1"/>
      <c r="O68" s="1"/>
    </row>
    <row r="69" spans="1:15" ht="12.75" customHeight="1">
      <c r="A69" s="53">
        <v>60</v>
      </c>
      <c r="B69" s="417" t="s">
        <v>93</v>
      </c>
      <c r="C69" s="268">
        <v>567</v>
      </c>
      <c r="D69" s="269">
        <v>567.66666666666663</v>
      </c>
      <c r="E69" s="269">
        <v>564.33333333333326</v>
      </c>
      <c r="F69" s="269">
        <v>561.66666666666663</v>
      </c>
      <c r="G69" s="269">
        <v>558.33333333333326</v>
      </c>
      <c r="H69" s="269">
        <v>570.33333333333326</v>
      </c>
      <c r="I69" s="269">
        <v>573.66666666666652</v>
      </c>
      <c r="J69" s="269">
        <v>576.33333333333326</v>
      </c>
      <c r="K69" s="268">
        <v>571</v>
      </c>
      <c r="L69" s="268">
        <v>565</v>
      </c>
      <c r="M69" s="268">
        <v>8.6784199999999991</v>
      </c>
      <c r="N69" s="1"/>
      <c r="O69" s="1"/>
    </row>
    <row r="70" spans="1:15" ht="12.75" customHeight="1">
      <c r="A70" s="53">
        <v>61</v>
      </c>
      <c r="B70" s="417" t="s">
        <v>250</v>
      </c>
      <c r="C70" s="268">
        <v>1764.75</v>
      </c>
      <c r="D70" s="269">
        <v>1729.6666666666667</v>
      </c>
      <c r="E70" s="269">
        <v>1666.1833333333334</v>
      </c>
      <c r="F70" s="269">
        <v>1567.6166666666666</v>
      </c>
      <c r="G70" s="269">
        <v>1504.1333333333332</v>
      </c>
      <c r="H70" s="269">
        <v>1828.2333333333336</v>
      </c>
      <c r="I70" s="269">
        <v>1891.7166666666667</v>
      </c>
      <c r="J70" s="269">
        <v>1990.2833333333338</v>
      </c>
      <c r="K70" s="268">
        <v>1793.15</v>
      </c>
      <c r="L70" s="268">
        <v>1631.1</v>
      </c>
      <c r="M70" s="268">
        <v>14.29213</v>
      </c>
      <c r="N70" s="1"/>
      <c r="O70" s="1"/>
    </row>
    <row r="71" spans="1:15" ht="12.75" customHeight="1">
      <c r="A71" s="53">
        <v>62</v>
      </c>
      <c r="B71" s="417" t="s">
        <v>94</v>
      </c>
      <c r="C71" s="268">
        <v>2252.1999999999998</v>
      </c>
      <c r="D71" s="269">
        <v>2244.75</v>
      </c>
      <c r="E71" s="269">
        <v>2207.5</v>
      </c>
      <c r="F71" s="269">
        <v>2162.8000000000002</v>
      </c>
      <c r="G71" s="269">
        <v>2125.5500000000002</v>
      </c>
      <c r="H71" s="269">
        <v>2289.4499999999998</v>
      </c>
      <c r="I71" s="269">
        <v>2326.6999999999998</v>
      </c>
      <c r="J71" s="269">
        <v>2371.3999999999996</v>
      </c>
      <c r="K71" s="268">
        <v>2282</v>
      </c>
      <c r="L71" s="268">
        <v>2200.0500000000002</v>
      </c>
      <c r="M71" s="268">
        <v>13.38233</v>
      </c>
      <c r="N71" s="1"/>
      <c r="O71" s="1"/>
    </row>
    <row r="72" spans="1:15" ht="12.75" customHeight="1">
      <c r="A72" s="53">
        <v>63</v>
      </c>
      <c r="B72" s="417" t="s">
        <v>95</v>
      </c>
      <c r="C72" s="268">
        <v>3668.55</v>
      </c>
      <c r="D72" s="269">
        <v>3654.2333333333336</v>
      </c>
      <c r="E72" s="269">
        <v>3619.6166666666672</v>
      </c>
      <c r="F72" s="269">
        <v>3570.6833333333338</v>
      </c>
      <c r="G72" s="269">
        <v>3536.0666666666675</v>
      </c>
      <c r="H72" s="269">
        <v>3703.166666666667</v>
      </c>
      <c r="I72" s="269">
        <v>3737.7833333333338</v>
      </c>
      <c r="J72" s="269">
        <v>3786.7166666666667</v>
      </c>
      <c r="K72" s="268">
        <v>3688.85</v>
      </c>
      <c r="L72" s="268">
        <v>3605.3</v>
      </c>
      <c r="M72" s="268">
        <v>2.9268200000000002</v>
      </c>
      <c r="N72" s="1"/>
      <c r="O72" s="1"/>
    </row>
    <row r="73" spans="1:15" ht="12.75" customHeight="1">
      <c r="A73" s="53">
        <v>64</v>
      </c>
      <c r="B73" s="417" t="s">
        <v>252</v>
      </c>
      <c r="C73" s="268">
        <v>4598.1000000000004</v>
      </c>
      <c r="D73" s="269">
        <v>4563.7833333333338</v>
      </c>
      <c r="E73" s="269">
        <v>4512.5666666666675</v>
      </c>
      <c r="F73" s="269">
        <v>4427.0333333333338</v>
      </c>
      <c r="G73" s="269">
        <v>4375.8166666666675</v>
      </c>
      <c r="H73" s="269">
        <v>4649.3166666666675</v>
      </c>
      <c r="I73" s="269">
        <v>4700.5333333333328</v>
      </c>
      <c r="J73" s="269">
        <v>4786.0666666666675</v>
      </c>
      <c r="K73" s="268">
        <v>4615</v>
      </c>
      <c r="L73" s="268">
        <v>4478.25</v>
      </c>
      <c r="M73" s="268">
        <v>2.98888</v>
      </c>
      <c r="N73" s="1"/>
      <c r="O73" s="1"/>
    </row>
    <row r="74" spans="1:15" ht="12.75" customHeight="1">
      <c r="A74" s="53">
        <v>65</v>
      </c>
      <c r="B74" s="417" t="s">
        <v>143</v>
      </c>
      <c r="C74" s="268">
        <v>2397.0500000000002</v>
      </c>
      <c r="D74" s="269">
        <v>2403.35</v>
      </c>
      <c r="E74" s="269">
        <v>2378.6999999999998</v>
      </c>
      <c r="F74" s="269">
        <v>2360.35</v>
      </c>
      <c r="G74" s="269">
        <v>2335.6999999999998</v>
      </c>
      <c r="H74" s="269">
        <v>2421.6999999999998</v>
      </c>
      <c r="I74" s="269">
        <v>2446.3500000000004</v>
      </c>
      <c r="J74" s="269">
        <v>2464.6999999999998</v>
      </c>
      <c r="K74" s="268">
        <v>2428</v>
      </c>
      <c r="L74" s="268">
        <v>2385</v>
      </c>
      <c r="M74" s="268">
        <v>2.2223999999999999</v>
      </c>
      <c r="N74" s="1"/>
      <c r="O74" s="1"/>
    </row>
    <row r="75" spans="1:15" ht="12.75" customHeight="1">
      <c r="A75" s="53">
        <v>66</v>
      </c>
      <c r="B75" s="417" t="s">
        <v>98</v>
      </c>
      <c r="C75" s="268">
        <v>4214.1499999999996</v>
      </c>
      <c r="D75" s="269">
        <v>4213.9833333333327</v>
      </c>
      <c r="E75" s="269">
        <v>4165.5166666666655</v>
      </c>
      <c r="F75" s="269">
        <v>4116.8833333333332</v>
      </c>
      <c r="G75" s="269">
        <v>4068.4166666666661</v>
      </c>
      <c r="H75" s="269">
        <v>4262.616666666665</v>
      </c>
      <c r="I75" s="269">
        <v>4311.0833333333321</v>
      </c>
      <c r="J75" s="269">
        <v>4359.7166666666644</v>
      </c>
      <c r="K75" s="268">
        <v>4262.45</v>
      </c>
      <c r="L75" s="268">
        <v>4165.3500000000004</v>
      </c>
      <c r="M75" s="268">
        <v>3.4470800000000001</v>
      </c>
      <c r="N75" s="1"/>
      <c r="O75" s="1"/>
    </row>
    <row r="76" spans="1:15" ht="12.75" customHeight="1">
      <c r="A76" s="53">
        <v>67</v>
      </c>
      <c r="B76" s="417" t="s">
        <v>99</v>
      </c>
      <c r="C76" s="268">
        <v>3541.8</v>
      </c>
      <c r="D76" s="269">
        <v>3519.25</v>
      </c>
      <c r="E76" s="269">
        <v>3474.55</v>
      </c>
      <c r="F76" s="269">
        <v>3407.3</v>
      </c>
      <c r="G76" s="269">
        <v>3362.6000000000004</v>
      </c>
      <c r="H76" s="269">
        <v>3586.5</v>
      </c>
      <c r="I76" s="269">
        <v>3631.2</v>
      </c>
      <c r="J76" s="269">
        <v>3698.45</v>
      </c>
      <c r="K76" s="268">
        <v>3563.95</v>
      </c>
      <c r="L76" s="268">
        <v>3452</v>
      </c>
      <c r="M76" s="268">
        <v>5.0897100000000002</v>
      </c>
      <c r="N76" s="1"/>
      <c r="O76" s="1"/>
    </row>
    <row r="77" spans="1:15" ht="12.75" customHeight="1">
      <c r="A77" s="53">
        <v>68</v>
      </c>
      <c r="B77" s="417" t="s">
        <v>253</v>
      </c>
      <c r="C77" s="268">
        <v>515.04999999999995</v>
      </c>
      <c r="D77" s="269">
        <v>513.19999999999993</v>
      </c>
      <c r="E77" s="269">
        <v>508.94999999999982</v>
      </c>
      <c r="F77" s="269">
        <v>502.84999999999991</v>
      </c>
      <c r="G77" s="269">
        <v>498.5999999999998</v>
      </c>
      <c r="H77" s="269">
        <v>519.29999999999984</v>
      </c>
      <c r="I77" s="269">
        <v>523.55000000000007</v>
      </c>
      <c r="J77" s="269">
        <v>529.64999999999986</v>
      </c>
      <c r="K77" s="268">
        <v>517.45000000000005</v>
      </c>
      <c r="L77" s="268">
        <v>507.1</v>
      </c>
      <c r="M77" s="268">
        <v>2.04541</v>
      </c>
      <c r="N77" s="1"/>
      <c r="O77" s="1"/>
    </row>
    <row r="78" spans="1:15" ht="12.75" customHeight="1">
      <c r="A78" s="53">
        <v>69</v>
      </c>
      <c r="B78" s="417" t="s">
        <v>100</v>
      </c>
      <c r="C78" s="268">
        <v>2002.3</v>
      </c>
      <c r="D78" s="269">
        <v>1992.8</v>
      </c>
      <c r="E78" s="269">
        <v>1964.6</v>
      </c>
      <c r="F78" s="269">
        <v>1926.8999999999999</v>
      </c>
      <c r="G78" s="269">
        <v>1898.6999999999998</v>
      </c>
      <c r="H78" s="269">
        <v>2030.5</v>
      </c>
      <c r="I78" s="269">
        <v>2058.7000000000003</v>
      </c>
      <c r="J78" s="269">
        <v>2096.4</v>
      </c>
      <c r="K78" s="268">
        <v>2021</v>
      </c>
      <c r="L78" s="268">
        <v>1955.1</v>
      </c>
      <c r="M78" s="268">
        <v>3.6954899999999999</v>
      </c>
      <c r="N78" s="1"/>
      <c r="O78" s="1"/>
    </row>
    <row r="79" spans="1:15" ht="12.75" customHeight="1">
      <c r="A79" s="53">
        <v>70</v>
      </c>
      <c r="B79" s="417" t="s">
        <v>101</v>
      </c>
      <c r="C79" s="268">
        <v>173.1</v>
      </c>
      <c r="D79" s="269">
        <v>173.08333333333334</v>
      </c>
      <c r="E79" s="269">
        <v>171.16666666666669</v>
      </c>
      <c r="F79" s="269">
        <v>169.23333333333335</v>
      </c>
      <c r="G79" s="269">
        <v>167.31666666666669</v>
      </c>
      <c r="H79" s="269">
        <v>175.01666666666668</v>
      </c>
      <c r="I79" s="269">
        <v>176.93333333333337</v>
      </c>
      <c r="J79" s="269">
        <v>178.86666666666667</v>
      </c>
      <c r="K79" s="268">
        <v>175</v>
      </c>
      <c r="L79" s="268">
        <v>171.15</v>
      </c>
      <c r="M79" s="268">
        <v>38.276789999999998</v>
      </c>
      <c r="N79" s="1"/>
      <c r="O79" s="1"/>
    </row>
    <row r="80" spans="1:15" ht="12.75" customHeight="1">
      <c r="A80" s="53">
        <v>71</v>
      </c>
      <c r="B80" s="417" t="s">
        <v>831</v>
      </c>
      <c r="C80" s="268">
        <v>1339.65</v>
      </c>
      <c r="D80" s="269">
        <v>1342.9666666666667</v>
      </c>
      <c r="E80" s="269">
        <v>1332.6833333333334</v>
      </c>
      <c r="F80" s="269">
        <v>1325.7166666666667</v>
      </c>
      <c r="G80" s="269">
        <v>1315.4333333333334</v>
      </c>
      <c r="H80" s="269">
        <v>1349.9333333333334</v>
      </c>
      <c r="I80" s="269">
        <v>1360.2166666666667</v>
      </c>
      <c r="J80" s="269">
        <v>1367.1833333333334</v>
      </c>
      <c r="K80" s="268">
        <v>1353.25</v>
      </c>
      <c r="L80" s="268">
        <v>1336</v>
      </c>
      <c r="M80" s="268">
        <v>2.72275</v>
      </c>
      <c r="N80" s="1"/>
      <c r="O80" s="1"/>
    </row>
    <row r="81" spans="1:15" ht="12.75" customHeight="1">
      <c r="A81" s="53">
        <v>72</v>
      </c>
      <c r="B81" s="417" t="s">
        <v>102</v>
      </c>
      <c r="C81" s="268">
        <v>120.75</v>
      </c>
      <c r="D81" s="269">
        <v>119.38333333333333</v>
      </c>
      <c r="E81" s="269">
        <v>117.76666666666665</v>
      </c>
      <c r="F81" s="269">
        <v>114.78333333333333</v>
      </c>
      <c r="G81" s="269">
        <v>113.16666666666666</v>
      </c>
      <c r="H81" s="269">
        <v>122.36666666666665</v>
      </c>
      <c r="I81" s="269">
        <v>123.98333333333332</v>
      </c>
      <c r="J81" s="269">
        <v>126.96666666666664</v>
      </c>
      <c r="K81" s="268">
        <v>121</v>
      </c>
      <c r="L81" s="268">
        <v>116.4</v>
      </c>
      <c r="M81" s="268">
        <v>135.2054</v>
      </c>
      <c r="N81" s="1"/>
      <c r="O81" s="1"/>
    </row>
    <row r="82" spans="1:15" ht="12.75" customHeight="1">
      <c r="A82" s="53">
        <v>73</v>
      </c>
      <c r="B82" s="417" t="s">
        <v>255</v>
      </c>
      <c r="C82" s="268">
        <v>307.7</v>
      </c>
      <c r="D82" s="269">
        <v>303.51666666666671</v>
      </c>
      <c r="E82" s="269">
        <v>291.28333333333342</v>
      </c>
      <c r="F82" s="269">
        <v>274.86666666666673</v>
      </c>
      <c r="G82" s="269">
        <v>262.63333333333344</v>
      </c>
      <c r="H82" s="269">
        <v>319.93333333333339</v>
      </c>
      <c r="I82" s="269">
        <v>332.16666666666663</v>
      </c>
      <c r="J82" s="269">
        <v>348.58333333333337</v>
      </c>
      <c r="K82" s="268">
        <v>315.75</v>
      </c>
      <c r="L82" s="268">
        <v>287.10000000000002</v>
      </c>
      <c r="M82" s="268">
        <v>63.122320000000002</v>
      </c>
      <c r="N82" s="1"/>
      <c r="O82" s="1"/>
    </row>
    <row r="83" spans="1:15" ht="12.75" customHeight="1">
      <c r="A83" s="53">
        <v>74</v>
      </c>
      <c r="B83" s="417" t="s">
        <v>103</v>
      </c>
      <c r="C83" s="268">
        <v>91.7</v>
      </c>
      <c r="D83" s="269">
        <v>91.75</v>
      </c>
      <c r="E83" s="269">
        <v>91.25</v>
      </c>
      <c r="F83" s="269">
        <v>90.8</v>
      </c>
      <c r="G83" s="269">
        <v>90.3</v>
      </c>
      <c r="H83" s="269">
        <v>92.2</v>
      </c>
      <c r="I83" s="269">
        <v>92.7</v>
      </c>
      <c r="J83" s="269">
        <v>93.15</v>
      </c>
      <c r="K83" s="268">
        <v>92.25</v>
      </c>
      <c r="L83" s="268">
        <v>91.3</v>
      </c>
      <c r="M83" s="268">
        <v>68.721829999999997</v>
      </c>
      <c r="N83" s="1"/>
      <c r="O83" s="1"/>
    </row>
    <row r="84" spans="1:15" ht="12.75" customHeight="1">
      <c r="A84" s="53">
        <v>75</v>
      </c>
      <c r="B84" s="417" t="s">
        <v>256</v>
      </c>
      <c r="C84" s="268">
        <v>2376.6999999999998</v>
      </c>
      <c r="D84" s="269">
        <v>2392.5666666666666</v>
      </c>
      <c r="E84" s="269">
        <v>2359.1333333333332</v>
      </c>
      <c r="F84" s="269">
        <v>2341.5666666666666</v>
      </c>
      <c r="G84" s="269">
        <v>2308.1333333333332</v>
      </c>
      <c r="H84" s="269">
        <v>2410.1333333333332</v>
      </c>
      <c r="I84" s="269">
        <v>2443.5666666666666</v>
      </c>
      <c r="J84" s="269">
        <v>2461.1333333333332</v>
      </c>
      <c r="K84" s="268">
        <v>2426</v>
      </c>
      <c r="L84" s="268">
        <v>2375</v>
      </c>
      <c r="M84" s="268">
        <v>2.5213199999999998</v>
      </c>
      <c r="N84" s="1"/>
      <c r="O84" s="1"/>
    </row>
    <row r="85" spans="1:15" ht="12.75" customHeight="1">
      <c r="A85" s="53">
        <v>76</v>
      </c>
      <c r="B85" s="417" t="s">
        <v>104</v>
      </c>
      <c r="C85" s="268">
        <v>388.35</v>
      </c>
      <c r="D85" s="269">
        <v>389</v>
      </c>
      <c r="E85" s="269">
        <v>386</v>
      </c>
      <c r="F85" s="269">
        <v>383.65</v>
      </c>
      <c r="G85" s="269">
        <v>380.65</v>
      </c>
      <c r="H85" s="269">
        <v>391.35</v>
      </c>
      <c r="I85" s="269">
        <v>394.35</v>
      </c>
      <c r="J85" s="269">
        <v>396.70000000000005</v>
      </c>
      <c r="K85" s="268">
        <v>392</v>
      </c>
      <c r="L85" s="268">
        <v>386.65</v>
      </c>
      <c r="M85" s="268">
        <v>5.2596100000000003</v>
      </c>
      <c r="N85" s="1"/>
      <c r="O85" s="1"/>
    </row>
    <row r="86" spans="1:15" ht="12.75" customHeight="1">
      <c r="A86" s="53">
        <v>77</v>
      </c>
      <c r="B86" s="417" t="s">
        <v>107</v>
      </c>
      <c r="C86" s="268">
        <v>929.15</v>
      </c>
      <c r="D86" s="269">
        <v>932.71666666666658</v>
      </c>
      <c r="E86" s="269">
        <v>921.48333333333312</v>
      </c>
      <c r="F86" s="269">
        <v>913.81666666666649</v>
      </c>
      <c r="G86" s="269">
        <v>902.58333333333303</v>
      </c>
      <c r="H86" s="269">
        <v>940.38333333333321</v>
      </c>
      <c r="I86" s="269">
        <v>951.61666666666656</v>
      </c>
      <c r="J86" s="269">
        <v>959.2833333333333</v>
      </c>
      <c r="K86" s="268">
        <v>943.95</v>
      </c>
      <c r="L86" s="268">
        <v>925.05</v>
      </c>
      <c r="M86" s="268">
        <v>5.6612</v>
      </c>
      <c r="N86" s="1"/>
      <c r="O86" s="1"/>
    </row>
    <row r="87" spans="1:15" ht="12.75" customHeight="1">
      <c r="A87" s="53">
        <v>78</v>
      </c>
      <c r="B87" s="417" t="s">
        <v>108</v>
      </c>
      <c r="C87" s="268">
        <v>1417</v>
      </c>
      <c r="D87" s="269">
        <v>1411.6666666666667</v>
      </c>
      <c r="E87" s="269">
        <v>1396.3333333333335</v>
      </c>
      <c r="F87" s="269">
        <v>1375.6666666666667</v>
      </c>
      <c r="G87" s="269">
        <v>1360.3333333333335</v>
      </c>
      <c r="H87" s="269">
        <v>1432.3333333333335</v>
      </c>
      <c r="I87" s="269">
        <v>1447.666666666667</v>
      </c>
      <c r="J87" s="269">
        <v>1468.3333333333335</v>
      </c>
      <c r="K87" s="268">
        <v>1427</v>
      </c>
      <c r="L87" s="268">
        <v>1391</v>
      </c>
      <c r="M87" s="268">
        <v>7.9905099999999996</v>
      </c>
      <c r="N87" s="1"/>
      <c r="O87" s="1"/>
    </row>
    <row r="88" spans="1:15" ht="12.75" customHeight="1">
      <c r="A88" s="53">
        <v>79</v>
      </c>
      <c r="B88" s="417" t="s">
        <v>110</v>
      </c>
      <c r="C88" s="268">
        <v>1782.8</v>
      </c>
      <c r="D88" s="269">
        <v>1781.8833333333332</v>
      </c>
      <c r="E88" s="269">
        <v>1764.9166666666665</v>
      </c>
      <c r="F88" s="269">
        <v>1747.0333333333333</v>
      </c>
      <c r="G88" s="269">
        <v>1730.0666666666666</v>
      </c>
      <c r="H88" s="269">
        <v>1799.7666666666664</v>
      </c>
      <c r="I88" s="269">
        <v>1816.7333333333331</v>
      </c>
      <c r="J88" s="269">
        <v>1834.6166666666663</v>
      </c>
      <c r="K88" s="268">
        <v>1798.85</v>
      </c>
      <c r="L88" s="268">
        <v>1764</v>
      </c>
      <c r="M88" s="268">
        <v>7.0773599999999997</v>
      </c>
      <c r="N88" s="1"/>
      <c r="O88" s="1"/>
    </row>
    <row r="89" spans="1:15" ht="12.75" customHeight="1">
      <c r="A89" s="53">
        <v>80</v>
      </c>
      <c r="B89" s="417" t="s">
        <v>111</v>
      </c>
      <c r="C89" s="268">
        <v>513.54999999999995</v>
      </c>
      <c r="D89" s="269">
        <v>512.2166666666667</v>
      </c>
      <c r="E89" s="269">
        <v>506.43333333333339</v>
      </c>
      <c r="F89" s="269">
        <v>499.31666666666672</v>
      </c>
      <c r="G89" s="269">
        <v>493.53333333333342</v>
      </c>
      <c r="H89" s="269">
        <v>519.33333333333337</v>
      </c>
      <c r="I89" s="269">
        <v>525.11666666666667</v>
      </c>
      <c r="J89" s="269">
        <v>532.23333333333335</v>
      </c>
      <c r="K89" s="268">
        <v>518</v>
      </c>
      <c r="L89" s="268">
        <v>505.1</v>
      </c>
      <c r="M89" s="268">
        <v>8.2979000000000003</v>
      </c>
      <c r="N89" s="1"/>
      <c r="O89" s="1"/>
    </row>
    <row r="90" spans="1:15" ht="12.75" customHeight="1">
      <c r="A90" s="53">
        <v>81</v>
      </c>
      <c r="B90" s="417" t="s">
        <v>259</v>
      </c>
      <c r="C90" s="268">
        <v>253.9</v>
      </c>
      <c r="D90" s="269">
        <v>252.16666666666666</v>
      </c>
      <c r="E90" s="269">
        <v>249.33333333333331</v>
      </c>
      <c r="F90" s="269">
        <v>244.76666666666665</v>
      </c>
      <c r="G90" s="269">
        <v>241.93333333333331</v>
      </c>
      <c r="H90" s="269">
        <v>256.73333333333335</v>
      </c>
      <c r="I90" s="269">
        <v>259.56666666666661</v>
      </c>
      <c r="J90" s="269">
        <v>264.13333333333333</v>
      </c>
      <c r="K90" s="268">
        <v>255</v>
      </c>
      <c r="L90" s="268">
        <v>247.6</v>
      </c>
      <c r="M90" s="268">
        <v>10.737690000000001</v>
      </c>
      <c r="N90" s="1"/>
      <c r="O90" s="1"/>
    </row>
    <row r="91" spans="1:15" ht="12.75" customHeight="1">
      <c r="A91" s="53">
        <v>82</v>
      </c>
      <c r="B91" s="417" t="s">
        <v>113</v>
      </c>
      <c r="C91" s="268">
        <v>932</v>
      </c>
      <c r="D91" s="269">
        <v>932.33333333333337</v>
      </c>
      <c r="E91" s="269">
        <v>926.2166666666667</v>
      </c>
      <c r="F91" s="269">
        <v>920.43333333333328</v>
      </c>
      <c r="G91" s="269">
        <v>914.31666666666661</v>
      </c>
      <c r="H91" s="269">
        <v>938.11666666666679</v>
      </c>
      <c r="I91" s="269">
        <v>944.23333333333335</v>
      </c>
      <c r="J91" s="269">
        <v>950.01666666666688</v>
      </c>
      <c r="K91" s="268">
        <v>938.45</v>
      </c>
      <c r="L91" s="268">
        <v>926.55</v>
      </c>
      <c r="M91" s="268">
        <v>67.61712</v>
      </c>
      <c r="N91" s="1"/>
      <c r="O91" s="1"/>
    </row>
    <row r="92" spans="1:15" ht="12.75" customHeight="1">
      <c r="A92" s="53">
        <v>83</v>
      </c>
      <c r="B92" s="417" t="s">
        <v>115</v>
      </c>
      <c r="C92" s="268">
        <v>2031.55</v>
      </c>
      <c r="D92" s="269">
        <v>2026.9833333333333</v>
      </c>
      <c r="E92" s="269">
        <v>2009.5666666666666</v>
      </c>
      <c r="F92" s="269">
        <v>1987.5833333333333</v>
      </c>
      <c r="G92" s="269">
        <v>1970.1666666666665</v>
      </c>
      <c r="H92" s="269">
        <v>2048.9666666666667</v>
      </c>
      <c r="I92" s="269">
        <v>2066.3833333333332</v>
      </c>
      <c r="J92" s="269">
        <v>2088.3666666666668</v>
      </c>
      <c r="K92" s="268">
        <v>2044.4</v>
      </c>
      <c r="L92" s="268">
        <v>2005</v>
      </c>
      <c r="M92" s="268">
        <v>1.81237</v>
      </c>
      <c r="N92" s="1"/>
      <c r="O92" s="1"/>
    </row>
    <row r="93" spans="1:15" ht="12.75" customHeight="1">
      <c r="A93" s="53">
        <v>84</v>
      </c>
      <c r="B93" s="417" t="s">
        <v>116</v>
      </c>
      <c r="C93" s="268">
        <v>1528.65</v>
      </c>
      <c r="D93" s="269">
        <v>1519.9666666666665</v>
      </c>
      <c r="E93" s="269">
        <v>1501.0333333333328</v>
      </c>
      <c r="F93" s="269">
        <v>1473.4166666666663</v>
      </c>
      <c r="G93" s="269">
        <v>1454.4833333333327</v>
      </c>
      <c r="H93" s="269">
        <v>1547.583333333333</v>
      </c>
      <c r="I93" s="269">
        <v>1566.5166666666669</v>
      </c>
      <c r="J93" s="269">
        <v>1594.1333333333332</v>
      </c>
      <c r="K93" s="268">
        <v>1538.9</v>
      </c>
      <c r="L93" s="268">
        <v>1492.35</v>
      </c>
      <c r="M93" s="268">
        <v>101.0988</v>
      </c>
      <c r="N93" s="1"/>
      <c r="O93" s="1"/>
    </row>
    <row r="94" spans="1:15" ht="12.75" customHeight="1">
      <c r="A94" s="53">
        <v>85</v>
      </c>
      <c r="B94" s="417" t="s">
        <v>117</v>
      </c>
      <c r="C94" s="268">
        <v>576.35</v>
      </c>
      <c r="D94" s="269">
        <v>579.20000000000005</v>
      </c>
      <c r="E94" s="269">
        <v>572.20000000000005</v>
      </c>
      <c r="F94" s="269">
        <v>568.04999999999995</v>
      </c>
      <c r="G94" s="269">
        <v>561.04999999999995</v>
      </c>
      <c r="H94" s="269">
        <v>583.35000000000014</v>
      </c>
      <c r="I94" s="269">
        <v>590.35000000000014</v>
      </c>
      <c r="J94" s="269">
        <v>594.50000000000023</v>
      </c>
      <c r="K94" s="268">
        <v>586.20000000000005</v>
      </c>
      <c r="L94" s="268">
        <v>575.04999999999995</v>
      </c>
      <c r="M94" s="268">
        <v>30.323060000000002</v>
      </c>
      <c r="N94" s="1"/>
      <c r="O94" s="1"/>
    </row>
    <row r="95" spans="1:15" ht="12.75" customHeight="1">
      <c r="A95" s="53">
        <v>86</v>
      </c>
      <c r="B95" s="417" t="s">
        <v>112</v>
      </c>
      <c r="C95" s="268">
        <v>1368.7</v>
      </c>
      <c r="D95" s="269">
        <v>1369.3</v>
      </c>
      <c r="E95" s="269">
        <v>1361</v>
      </c>
      <c r="F95" s="269">
        <v>1353.3</v>
      </c>
      <c r="G95" s="269">
        <v>1345</v>
      </c>
      <c r="H95" s="269">
        <v>1377</v>
      </c>
      <c r="I95" s="269">
        <v>1385.2999999999997</v>
      </c>
      <c r="J95" s="269">
        <v>1393</v>
      </c>
      <c r="K95" s="268">
        <v>1377.6</v>
      </c>
      <c r="L95" s="268">
        <v>1361.6</v>
      </c>
      <c r="M95" s="268">
        <v>4.0418700000000003</v>
      </c>
      <c r="N95" s="1"/>
      <c r="O95" s="1"/>
    </row>
    <row r="96" spans="1:15" ht="12.75" customHeight="1">
      <c r="A96" s="53">
        <v>87</v>
      </c>
      <c r="B96" s="417" t="s">
        <v>118</v>
      </c>
      <c r="C96" s="268">
        <v>2851.5</v>
      </c>
      <c r="D96" s="269">
        <v>2850.4</v>
      </c>
      <c r="E96" s="269">
        <v>2831.1000000000004</v>
      </c>
      <c r="F96" s="269">
        <v>2810.7000000000003</v>
      </c>
      <c r="G96" s="269">
        <v>2791.4000000000005</v>
      </c>
      <c r="H96" s="269">
        <v>2870.8</v>
      </c>
      <c r="I96" s="269">
        <v>2890.1000000000004</v>
      </c>
      <c r="J96" s="269">
        <v>2910.5</v>
      </c>
      <c r="K96" s="268">
        <v>2869.7</v>
      </c>
      <c r="L96" s="268">
        <v>2830</v>
      </c>
      <c r="M96" s="268">
        <v>5.1964300000000003</v>
      </c>
      <c r="N96" s="1"/>
      <c r="O96" s="1"/>
    </row>
    <row r="97" spans="1:15" ht="12.75" customHeight="1">
      <c r="A97" s="53">
        <v>88</v>
      </c>
      <c r="B97" s="417" t="s">
        <v>120</v>
      </c>
      <c r="C97" s="268">
        <v>442</v>
      </c>
      <c r="D97" s="269">
        <v>438</v>
      </c>
      <c r="E97" s="269">
        <v>428.1</v>
      </c>
      <c r="F97" s="269">
        <v>414.20000000000005</v>
      </c>
      <c r="G97" s="269">
        <v>404.30000000000007</v>
      </c>
      <c r="H97" s="269">
        <v>451.9</v>
      </c>
      <c r="I97" s="269">
        <v>461.79999999999995</v>
      </c>
      <c r="J97" s="269">
        <v>475.69999999999993</v>
      </c>
      <c r="K97" s="268">
        <v>447.9</v>
      </c>
      <c r="L97" s="268">
        <v>424.1</v>
      </c>
      <c r="M97" s="268">
        <v>123.87075</v>
      </c>
      <c r="N97" s="1"/>
      <c r="O97" s="1"/>
    </row>
    <row r="98" spans="1:15" ht="12.75" customHeight="1">
      <c r="A98" s="53">
        <v>89</v>
      </c>
      <c r="B98" s="417" t="s">
        <v>260</v>
      </c>
      <c r="C98" s="268">
        <v>2569</v>
      </c>
      <c r="D98" s="269">
        <v>2577.75</v>
      </c>
      <c r="E98" s="269">
        <v>2528.5500000000002</v>
      </c>
      <c r="F98" s="269">
        <v>2488.1000000000004</v>
      </c>
      <c r="G98" s="269">
        <v>2438.9000000000005</v>
      </c>
      <c r="H98" s="269">
        <v>2618.1999999999998</v>
      </c>
      <c r="I98" s="269">
        <v>2667.3999999999996</v>
      </c>
      <c r="J98" s="269">
        <v>2707.8499999999995</v>
      </c>
      <c r="K98" s="268">
        <v>2626.95</v>
      </c>
      <c r="L98" s="268">
        <v>2537.3000000000002</v>
      </c>
      <c r="M98" s="268">
        <v>13.7013</v>
      </c>
      <c r="N98" s="1"/>
      <c r="O98" s="1"/>
    </row>
    <row r="99" spans="1:15" ht="12.75" customHeight="1">
      <c r="A99" s="53">
        <v>90</v>
      </c>
      <c r="B99" s="417" t="s">
        <v>121</v>
      </c>
      <c r="C99" s="268">
        <v>242.8</v>
      </c>
      <c r="D99" s="269">
        <v>242.93333333333337</v>
      </c>
      <c r="E99" s="269">
        <v>241.21666666666673</v>
      </c>
      <c r="F99" s="269">
        <v>239.63333333333335</v>
      </c>
      <c r="G99" s="269">
        <v>237.91666666666671</v>
      </c>
      <c r="H99" s="269">
        <v>244.51666666666674</v>
      </c>
      <c r="I99" s="269">
        <v>246.23333333333338</v>
      </c>
      <c r="J99" s="269">
        <v>247.81666666666675</v>
      </c>
      <c r="K99" s="268">
        <v>244.65</v>
      </c>
      <c r="L99" s="268">
        <v>241.35</v>
      </c>
      <c r="M99" s="268">
        <v>21.02196</v>
      </c>
      <c r="N99" s="1"/>
      <c r="O99" s="1"/>
    </row>
    <row r="100" spans="1:15" ht="12.75" customHeight="1">
      <c r="A100" s="53">
        <v>91</v>
      </c>
      <c r="B100" s="417" t="s">
        <v>122</v>
      </c>
      <c r="C100" s="268">
        <v>2571.4</v>
      </c>
      <c r="D100" s="269">
        <v>2574.6999999999998</v>
      </c>
      <c r="E100" s="269">
        <v>2543.3999999999996</v>
      </c>
      <c r="F100" s="269">
        <v>2515.3999999999996</v>
      </c>
      <c r="G100" s="269">
        <v>2484.0999999999995</v>
      </c>
      <c r="H100" s="269">
        <v>2602.6999999999998</v>
      </c>
      <c r="I100" s="269">
        <v>2634</v>
      </c>
      <c r="J100" s="269">
        <v>2662</v>
      </c>
      <c r="K100" s="268">
        <v>2606</v>
      </c>
      <c r="L100" s="268">
        <v>2546.6999999999998</v>
      </c>
      <c r="M100" s="268">
        <v>16.100539999999999</v>
      </c>
      <c r="N100" s="1"/>
      <c r="O100" s="1"/>
    </row>
    <row r="101" spans="1:15" ht="12.75" customHeight="1">
      <c r="A101" s="53">
        <v>92</v>
      </c>
      <c r="B101" s="417" t="s">
        <v>261</v>
      </c>
      <c r="C101" s="268">
        <v>289.75</v>
      </c>
      <c r="D101" s="269">
        <v>289.41666666666669</v>
      </c>
      <c r="E101" s="269">
        <v>283.83333333333337</v>
      </c>
      <c r="F101" s="269">
        <v>277.91666666666669</v>
      </c>
      <c r="G101" s="269">
        <v>272.33333333333337</v>
      </c>
      <c r="H101" s="269">
        <v>295.33333333333337</v>
      </c>
      <c r="I101" s="269">
        <v>300.91666666666674</v>
      </c>
      <c r="J101" s="269">
        <v>306.83333333333337</v>
      </c>
      <c r="K101" s="268">
        <v>295</v>
      </c>
      <c r="L101" s="268">
        <v>283.5</v>
      </c>
      <c r="M101" s="268">
        <v>13.43291</v>
      </c>
      <c r="N101" s="1"/>
      <c r="O101" s="1"/>
    </row>
    <row r="102" spans="1:15" ht="12.75" customHeight="1">
      <c r="A102" s="53">
        <v>93</v>
      </c>
      <c r="B102" s="417" t="s">
        <v>380</v>
      </c>
      <c r="C102" s="268">
        <v>42616.35</v>
      </c>
      <c r="D102" s="269">
        <v>42472.049999999996</v>
      </c>
      <c r="E102" s="269">
        <v>41245.299999999988</v>
      </c>
      <c r="F102" s="269">
        <v>39874.249999999993</v>
      </c>
      <c r="G102" s="269">
        <v>38647.499999999985</v>
      </c>
      <c r="H102" s="269">
        <v>43843.099999999991</v>
      </c>
      <c r="I102" s="269">
        <v>45069.850000000006</v>
      </c>
      <c r="J102" s="269">
        <v>46440.899999999994</v>
      </c>
      <c r="K102" s="268">
        <v>43698.8</v>
      </c>
      <c r="L102" s="268">
        <v>41101</v>
      </c>
      <c r="M102" s="268">
        <v>4.7149999999999997E-2</v>
      </c>
      <c r="N102" s="1"/>
      <c r="O102" s="1"/>
    </row>
    <row r="103" spans="1:15" ht="12.75" customHeight="1">
      <c r="A103" s="53">
        <v>94</v>
      </c>
      <c r="B103" s="417" t="s">
        <v>114</v>
      </c>
      <c r="C103" s="268">
        <v>2453.35</v>
      </c>
      <c r="D103" s="269">
        <v>2443.25</v>
      </c>
      <c r="E103" s="269">
        <v>2408.1</v>
      </c>
      <c r="F103" s="269">
        <v>2362.85</v>
      </c>
      <c r="G103" s="269">
        <v>2327.6999999999998</v>
      </c>
      <c r="H103" s="269">
        <v>2488.5</v>
      </c>
      <c r="I103" s="269">
        <v>2523.6499999999996</v>
      </c>
      <c r="J103" s="269">
        <v>2568.9</v>
      </c>
      <c r="K103" s="268">
        <v>2478.4</v>
      </c>
      <c r="L103" s="268">
        <v>2398</v>
      </c>
      <c r="M103" s="268">
        <v>39.240960000000001</v>
      </c>
      <c r="N103" s="1"/>
      <c r="O103" s="1"/>
    </row>
    <row r="104" spans="1:15" ht="12.75" customHeight="1">
      <c r="A104" s="53">
        <v>95</v>
      </c>
      <c r="B104" s="417" t="s">
        <v>124</v>
      </c>
      <c r="C104" s="268">
        <v>918.1</v>
      </c>
      <c r="D104" s="269">
        <v>912.79999999999984</v>
      </c>
      <c r="E104" s="269">
        <v>903.34999999999968</v>
      </c>
      <c r="F104" s="269">
        <v>888.5999999999998</v>
      </c>
      <c r="G104" s="269">
        <v>879.14999999999964</v>
      </c>
      <c r="H104" s="269">
        <v>927.54999999999973</v>
      </c>
      <c r="I104" s="269">
        <v>936.99999999999977</v>
      </c>
      <c r="J104" s="269">
        <v>951.74999999999977</v>
      </c>
      <c r="K104" s="268">
        <v>922.25</v>
      </c>
      <c r="L104" s="268">
        <v>898.05</v>
      </c>
      <c r="M104" s="268">
        <v>147.12947</v>
      </c>
      <c r="N104" s="1"/>
      <c r="O104" s="1"/>
    </row>
    <row r="105" spans="1:15" ht="12.75" customHeight="1">
      <c r="A105" s="53">
        <v>96</v>
      </c>
      <c r="B105" s="417" t="s">
        <v>125</v>
      </c>
      <c r="C105" s="268">
        <v>1245.3</v>
      </c>
      <c r="D105" s="269">
        <v>1240.55</v>
      </c>
      <c r="E105" s="269">
        <v>1226.4499999999998</v>
      </c>
      <c r="F105" s="269">
        <v>1207.5999999999999</v>
      </c>
      <c r="G105" s="269">
        <v>1193.4999999999998</v>
      </c>
      <c r="H105" s="269">
        <v>1259.3999999999999</v>
      </c>
      <c r="I105" s="269">
        <v>1273.4999999999998</v>
      </c>
      <c r="J105" s="269">
        <v>1292.3499999999999</v>
      </c>
      <c r="K105" s="268">
        <v>1254.6500000000001</v>
      </c>
      <c r="L105" s="268">
        <v>1221.7</v>
      </c>
      <c r="M105" s="268">
        <v>6.2865099999999998</v>
      </c>
      <c r="N105" s="1"/>
      <c r="O105" s="1"/>
    </row>
    <row r="106" spans="1:15" ht="12.75" customHeight="1">
      <c r="A106" s="53">
        <v>97</v>
      </c>
      <c r="B106" s="417" t="s">
        <v>126</v>
      </c>
      <c r="C106" s="268">
        <v>578.45000000000005</v>
      </c>
      <c r="D106" s="269">
        <v>577.98333333333335</v>
      </c>
      <c r="E106" s="269">
        <v>573.4666666666667</v>
      </c>
      <c r="F106" s="269">
        <v>568.48333333333335</v>
      </c>
      <c r="G106" s="269">
        <v>563.9666666666667</v>
      </c>
      <c r="H106" s="269">
        <v>582.9666666666667</v>
      </c>
      <c r="I106" s="269">
        <v>587.48333333333335</v>
      </c>
      <c r="J106" s="269">
        <v>592.4666666666667</v>
      </c>
      <c r="K106" s="268">
        <v>582.5</v>
      </c>
      <c r="L106" s="268">
        <v>573</v>
      </c>
      <c r="M106" s="268">
        <v>10.51249</v>
      </c>
      <c r="N106" s="1"/>
      <c r="O106" s="1"/>
    </row>
    <row r="107" spans="1:15" ht="12.75" customHeight="1">
      <c r="A107" s="53">
        <v>98</v>
      </c>
      <c r="B107" s="417" t="s">
        <v>262</v>
      </c>
      <c r="C107" s="268">
        <v>521.9</v>
      </c>
      <c r="D107" s="269">
        <v>520.9666666666667</v>
      </c>
      <c r="E107" s="269">
        <v>515.93333333333339</v>
      </c>
      <c r="F107" s="269">
        <v>509.9666666666667</v>
      </c>
      <c r="G107" s="269">
        <v>504.93333333333339</v>
      </c>
      <c r="H107" s="269">
        <v>526.93333333333339</v>
      </c>
      <c r="I107" s="269">
        <v>531.9666666666667</v>
      </c>
      <c r="J107" s="269">
        <v>537.93333333333339</v>
      </c>
      <c r="K107" s="268">
        <v>526</v>
      </c>
      <c r="L107" s="268">
        <v>515</v>
      </c>
      <c r="M107" s="268">
        <v>2.42475</v>
      </c>
      <c r="N107" s="1"/>
      <c r="O107" s="1"/>
    </row>
    <row r="108" spans="1:15" ht="12.75" customHeight="1">
      <c r="A108" s="53">
        <v>99</v>
      </c>
      <c r="B108" s="417" t="s">
        <v>383</v>
      </c>
      <c r="C108" s="268">
        <v>46.25</v>
      </c>
      <c r="D108" s="269">
        <v>45.833333333333336</v>
      </c>
      <c r="E108" s="269">
        <v>43.966666666666669</v>
      </c>
      <c r="F108" s="269">
        <v>41.68333333333333</v>
      </c>
      <c r="G108" s="269">
        <v>39.816666666666663</v>
      </c>
      <c r="H108" s="269">
        <v>48.116666666666674</v>
      </c>
      <c r="I108" s="269">
        <v>49.983333333333334</v>
      </c>
      <c r="J108" s="269">
        <v>52.26666666666668</v>
      </c>
      <c r="K108" s="268">
        <v>47.7</v>
      </c>
      <c r="L108" s="268">
        <v>43.55</v>
      </c>
      <c r="M108" s="268">
        <v>313.71776</v>
      </c>
      <c r="N108" s="1"/>
      <c r="O108" s="1"/>
    </row>
    <row r="109" spans="1:15" ht="12.75" customHeight="1">
      <c r="A109" s="53">
        <v>100</v>
      </c>
      <c r="B109" s="417" t="s">
        <v>128</v>
      </c>
      <c r="C109" s="268">
        <v>50.9</v>
      </c>
      <c r="D109" s="269">
        <v>50.483333333333327</v>
      </c>
      <c r="E109" s="269">
        <v>49.716666666666654</v>
      </c>
      <c r="F109" s="269">
        <v>48.533333333333324</v>
      </c>
      <c r="G109" s="269">
        <v>47.766666666666652</v>
      </c>
      <c r="H109" s="269">
        <v>51.666666666666657</v>
      </c>
      <c r="I109" s="269">
        <v>52.433333333333323</v>
      </c>
      <c r="J109" s="269">
        <v>53.61666666666666</v>
      </c>
      <c r="K109" s="268">
        <v>51.25</v>
      </c>
      <c r="L109" s="268">
        <v>49.3</v>
      </c>
      <c r="M109" s="268">
        <v>311.24056000000002</v>
      </c>
      <c r="N109" s="1"/>
      <c r="O109" s="1"/>
    </row>
    <row r="110" spans="1:15" ht="12.75" customHeight="1">
      <c r="A110" s="53">
        <v>101</v>
      </c>
      <c r="B110" s="417" t="s">
        <v>137</v>
      </c>
      <c r="C110" s="268">
        <v>335.35</v>
      </c>
      <c r="D110" s="269">
        <v>335.09999999999997</v>
      </c>
      <c r="E110" s="269">
        <v>331.19999999999993</v>
      </c>
      <c r="F110" s="269">
        <v>327.04999999999995</v>
      </c>
      <c r="G110" s="269">
        <v>323.14999999999992</v>
      </c>
      <c r="H110" s="269">
        <v>339.24999999999994</v>
      </c>
      <c r="I110" s="269">
        <v>343.14999999999992</v>
      </c>
      <c r="J110" s="269">
        <v>347.29999999999995</v>
      </c>
      <c r="K110" s="268">
        <v>339</v>
      </c>
      <c r="L110" s="268">
        <v>330.95</v>
      </c>
      <c r="M110" s="268">
        <v>122.67025</v>
      </c>
      <c r="N110" s="1"/>
      <c r="O110" s="1"/>
    </row>
    <row r="111" spans="1:15" ht="12.75" customHeight="1">
      <c r="A111" s="53">
        <v>102</v>
      </c>
      <c r="B111" s="417" t="s">
        <v>263</v>
      </c>
      <c r="C111" s="268">
        <v>4713.55</v>
      </c>
      <c r="D111" s="269">
        <v>4693.5666666666666</v>
      </c>
      <c r="E111" s="269">
        <v>4648.7833333333328</v>
      </c>
      <c r="F111" s="269">
        <v>4584.0166666666664</v>
      </c>
      <c r="G111" s="269">
        <v>4539.2333333333327</v>
      </c>
      <c r="H111" s="269">
        <v>4758.333333333333</v>
      </c>
      <c r="I111" s="269">
        <v>4803.1166666666677</v>
      </c>
      <c r="J111" s="269">
        <v>4867.8833333333332</v>
      </c>
      <c r="K111" s="268">
        <v>4738.3500000000004</v>
      </c>
      <c r="L111" s="268">
        <v>4628.8</v>
      </c>
      <c r="M111" s="268">
        <v>0.80413999999999997</v>
      </c>
      <c r="N111" s="1"/>
      <c r="O111" s="1"/>
    </row>
    <row r="112" spans="1:15" ht="12.75" customHeight="1">
      <c r="A112" s="53">
        <v>103</v>
      </c>
      <c r="B112" s="417" t="s">
        <v>393</v>
      </c>
      <c r="C112" s="268">
        <v>205.1</v>
      </c>
      <c r="D112" s="269">
        <v>204.04999999999998</v>
      </c>
      <c r="E112" s="269">
        <v>200.69999999999996</v>
      </c>
      <c r="F112" s="269">
        <v>196.29999999999998</v>
      </c>
      <c r="G112" s="269">
        <v>192.94999999999996</v>
      </c>
      <c r="H112" s="269">
        <v>208.44999999999996</v>
      </c>
      <c r="I112" s="269">
        <v>211.79999999999998</v>
      </c>
      <c r="J112" s="269">
        <v>216.19999999999996</v>
      </c>
      <c r="K112" s="268">
        <v>207.4</v>
      </c>
      <c r="L112" s="268">
        <v>199.65</v>
      </c>
      <c r="M112" s="268">
        <v>20.549250000000001</v>
      </c>
      <c r="N112" s="1"/>
      <c r="O112" s="1"/>
    </row>
    <row r="113" spans="1:15" ht="12.75" customHeight="1">
      <c r="A113" s="53">
        <v>104</v>
      </c>
      <c r="B113" s="417" t="s">
        <v>394</v>
      </c>
      <c r="C113" s="268">
        <v>163.19999999999999</v>
      </c>
      <c r="D113" s="269">
        <v>162.44999999999999</v>
      </c>
      <c r="E113" s="269">
        <v>160.54999999999998</v>
      </c>
      <c r="F113" s="269">
        <v>157.9</v>
      </c>
      <c r="G113" s="269">
        <v>156</v>
      </c>
      <c r="H113" s="269">
        <v>165.09999999999997</v>
      </c>
      <c r="I113" s="269">
        <v>166.99999999999994</v>
      </c>
      <c r="J113" s="269">
        <v>169.64999999999995</v>
      </c>
      <c r="K113" s="268">
        <v>164.35</v>
      </c>
      <c r="L113" s="268">
        <v>159.80000000000001</v>
      </c>
      <c r="M113" s="268">
        <v>71.115030000000004</v>
      </c>
      <c r="N113" s="1"/>
      <c r="O113" s="1"/>
    </row>
    <row r="114" spans="1:15" ht="12.75" customHeight="1">
      <c r="A114" s="53">
        <v>105</v>
      </c>
      <c r="B114" s="417" t="s">
        <v>130</v>
      </c>
      <c r="C114" s="268">
        <v>321.39999999999998</v>
      </c>
      <c r="D114" s="269">
        <v>320.38333333333338</v>
      </c>
      <c r="E114" s="269">
        <v>314.46666666666675</v>
      </c>
      <c r="F114" s="269">
        <v>307.53333333333336</v>
      </c>
      <c r="G114" s="269">
        <v>301.61666666666673</v>
      </c>
      <c r="H114" s="269">
        <v>327.31666666666678</v>
      </c>
      <c r="I114" s="269">
        <v>333.23333333333341</v>
      </c>
      <c r="J114" s="269">
        <v>340.1666666666668</v>
      </c>
      <c r="K114" s="268">
        <v>326.3</v>
      </c>
      <c r="L114" s="268">
        <v>313.45</v>
      </c>
      <c r="M114" s="268">
        <v>74.056960000000004</v>
      </c>
      <c r="N114" s="1"/>
      <c r="O114" s="1"/>
    </row>
    <row r="115" spans="1:15" ht="12.75" customHeight="1">
      <c r="A115" s="53">
        <v>106</v>
      </c>
      <c r="B115" s="417" t="s">
        <v>135</v>
      </c>
      <c r="C115" s="268">
        <v>71.8</v>
      </c>
      <c r="D115" s="269">
        <v>71.88333333333334</v>
      </c>
      <c r="E115" s="269">
        <v>71.51666666666668</v>
      </c>
      <c r="F115" s="269">
        <v>71.233333333333334</v>
      </c>
      <c r="G115" s="269">
        <v>70.866666666666674</v>
      </c>
      <c r="H115" s="269">
        <v>72.166666666666686</v>
      </c>
      <c r="I115" s="269">
        <v>72.533333333333331</v>
      </c>
      <c r="J115" s="269">
        <v>72.816666666666691</v>
      </c>
      <c r="K115" s="268">
        <v>72.25</v>
      </c>
      <c r="L115" s="268">
        <v>71.599999999999994</v>
      </c>
      <c r="M115" s="268">
        <v>90.247529999999998</v>
      </c>
      <c r="N115" s="1"/>
      <c r="O115" s="1"/>
    </row>
    <row r="116" spans="1:15" ht="12.75" customHeight="1">
      <c r="A116" s="53">
        <v>107</v>
      </c>
      <c r="B116" s="417" t="s">
        <v>136</v>
      </c>
      <c r="C116" s="268">
        <v>712.85</v>
      </c>
      <c r="D116" s="269">
        <v>713.18333333333339</v>
      </c>
      <c r="E116" s="269">
        <v>707.71666666666681</v>
      </c>
      <c r="F116" s="269">
        <v>702.58333333333337</v>
      </c>
      <c r="G116" s="269">
        <v>697.11666666666679</v>
      </c>
      <c r="H116" s="269">
        <v>718.31666666666683</v>
      </c>
      <c r="I116" s="269">
        <v>723.78333333333353</v>
      </c>
      <c r="J116" s="269">
        <v>728.91666666666686</v>
      </c>
      <c r="K116" s="268">
        <v>718.65</v>
      </c>
      <c r="L116" s="268">
        <v>708.05</v>
      </c>
      <c r="M116" s="268">
        <v>12.69173</v>
      </c>
      <c r="N116" s="1"/>
      <c r="O116" s="1"/>
    </row>
    <row r="117" spans="1:15" ht="12.75" customHeight="1">
      <c r="A117" s="53">
        <v>108</v>
      </c>
      <c r="B117" s="417" t="s">
        <v>129</v>
      </c>
      <c r="C117" s="268">
        <v>429.65</v>
      </c>
      <c r="D117" s="269">
        <v>427.25</v>
      </c>
      <c r="E117" s="269">
        <v>423.5</v>
      </c>
      <c r="F117" s="269">
        <v>417.35</v>
      </c>
      <c r="G117" s="269">
        <v>413.6</v>
      </c>
      <c r="H117" s="269">
        <v>433.4</v>
      </c>
      <c r="I117" s="269">
        <v>437.15</v>
      </c>
      <c r="J117" s="269">
        <v>443.29999999999995</v>
      </c>
      <c r="K117" s="268">
        <v>431</v>
      </c>
      <c r="L117" s="268">
        <v>421.1</v>
      </c>
      <c r="M117" s="268">
        <v>21.632439999999999</v>
      </c>
      <c r="N117" s="1"/>
      <c r="O117" s="1"/>
    </row>
    <row r="118" spans="1:15" ht="12.75" customHeight="1">
      <c r="A118" s="53">
        <v>109</v>
      </c>
      <c r="B118" s="417" t="s">
        <v>133</v>
      </c>
      <c r="C118" s="268">
        <v>203.55</v>
      </c>
      <c r="D118" s="269">
        <v>202.93333333333331</v>
      </c>
      <c r="E118" s="269">
        <v>200.61666666666662</v>
      </c>
      <c r="F118" s="269">
        <v>197.68333333333331</v>
      </c>
      <c r="G118" s="269">
        <v>195.36666666666662</v>
      </c>
      <c r="H118" s="269">
        <v>205.86666666666662</v>
      </c>
      <c r="I118" s="269">
        <v>208.18333333333328</v>
      </c>
      <c r="J118" s="269">
        <v>211.11666666666662</v>
      </c>
      <c r="K118" s="268">
        <v>205.25</v>
      </c>
      <c r="L118" s="268">
        <v>200</v>
      </c>
      <c r="M118" s="268">
        <v>16.592759999999998</v>
      </c>
      <c r="N118" s="1"/>
      <c r="O118" s="1"/>
    </row>
    <row r="119" spans="1:15" ht="12.75" customHeight="1">
      <c r="A119" s="53">
        <v>110</v>
      </c>
      <c r="B119" s="417" t="s">
        <v>132</v>
      </c>
      <c r="C119" s="268">
        <v>1215.75</v>
      </c>
      <c r="D119" s="269">
        <v>1194.3500000000001</v>
      </c>
      <c r="E119" s="269">
        <v>1163.7000000000003</v>
      </c>
      <c r="F119" s="269">
        <v>1111.6500000000001</v>
      </c>
      <c r="G119" s="269">
        <v>1081.0000000000002</v>
      </c>
      <c r="H119" s="269">
        <v>1246.4000000000003</v>
      </c>
      <c r="I119" s="269">
        <v>1277.0500000000004</v>
      </c>
      <c r="J119" s="269">
        <v>1329.1000000000004</v>
      </c>
      <c r="K119" s="268">
        <v>1225</v>
      </c>
      <c r="L119" s="268">
        <v>1142.3</v>
      </c>
      <c r="M119" s="268">
        <v>90.431979999999996</v>
      </c>
      <c r="N119" s="1"/>
      <c r="O119" s="1"/>
    </row>
    <row r="120" spans="1:15" ht="12.75" customHeight="1">
      <c r="A120" s="53">
        <v>111</v>
      </c>
      <c r="B120" s="417" t="s">
        <v>164</v>
      </c>
      <c r="C120" s="268">
        <v>4235</v>
      </c>
      <c r="D120" s="269">
        <v>4238.833333333333</v>
      </c>
      <c r="E120" s="269">
        <v>4197.7166666666662</v>
      </c>
      <c r="F120" s="269">
        <v>4160.4333333333334</v>
      </c>
      <c r="G120" s="269">
        <v>4119.3166666666666</v>
      </c>
      <c r="H120" s="269">
        <v>4276.1166666666659</v>
      </c>
      <c r="I120" s="269">
        <v>4317.2333333333327</v>
      </c>
      <c r="J120" s="269">
        <v>4354.5166666666655</v>
      </c>
      <c r="K120" s="268">
        <v>4279.95</v>
      </c>
      <c r="L120" s="268">
        <v>4201.55</v>
      </c>
      <c r="M120" s="268">
        <v>2.7661099999999998</v>
      </c>
      <c r="N120" s="1"/>
      <c r="O120" s="1"/>
    </row>
    <row r="121" spans="1:15" ht="12.75" customHeight="1">
      <c r="A121" s="53">
        <v>112</v>
      </c>
      <c r="B121" s="417" t="s">
        <v>134</v>
      </c>
      <c r="C121" s="268">
        <v>1475.4</v>
      </c>
      <c r="D121" s="269">
        <v>1482.1166666666668</v>
      </c>
      <c r="E121" s="269">
        <v>1465.2833333333335</v>
      </c>
      <c r="F121" s="269">
        <v>1455.1666666666667</v>
      </c>
      <c r="G121" s="269">
        <v>1438.3333333333335</v>
      </c>
      <c r="H121" s="269">
        <v>1492.2333333333336</v>
      </c>
      <c r="I121" s="269">
        <v>1509.0666666666666</v>
      </c>
      <c r="J121" s="269">
        <v>1519.1833333333336</v>
      </c>
      <c r="K121" s="268">
        <v>1498.95</v>
      </c>
      <c r="L121" s="268">
        <v>1472</v>
      </c>
      <c r="M121" s="268">
        <v>143.32196999999999</v>
      </c>
      <c r="N121" s="1"/>
      <c r="O121" s="1"/>
    </row>
    <row r="122" spans="1:15" ht="12.75" customHeight="1">
      <c r="A122" s="53">
        <v>113</v>
      </c>
      <c r="B122" s="417" t="s">
        <v>131</v>
      </c>
      <c r="C122" s="268">
        <v>1905.05</v>
      </c>
      <c r="D122" s="269">
        <v>1910.9833333333333</v>
      </c>
      <c r="E122" s="269">
        <v>1890.1666666666667</v>
      </c>
      <c r="F122" s="269">
        <v>1875.2833333333333</v>
      </c>
      <c r="G122" s="269">
        <v>1854.4666666666667</v>
      </c>
      <c r="H122" s="269">
        <v>1925.8666666666668</v>
      </c>
      <c r="I122" s="269">
        <v>1946.6833333333334</v>
      </c>
      <c r="J122" s="269">
        <v>1961.5666666666668</v>
      </c>
      <c r="K122" s="268">
        <v>1931.8</v>
      </c>
      <c r="L122" s="268">
        <v>1896.1</v>
      </c>
      <c r="M122" s="268">
        <v>4.2337899999999999</v>
      </c>
      <c r="N122" s="1"/>
      <c r="O122" s="1"/>
    </row>
    <row r="123" spans="1:15" ht="12.75" customHeight="1">
      <c r="A123" s="53">
        <v>114</v>
      </c>
      <c r="B123" s="417" t="s">
        <v>264</v>
      </c>
      <c r="C123" s="268">
        <v>878.4</v>
      </c>
      <c r="D123" s="269">
        <v>881.83333333333337</v>
      </c>
      <c r="E123" s="269">
        <v>872.2166666666667</v>
      </c>
      <c r="F123" s="269">
        <v>866.0333333333333</v>
      </c>
      <c r="G123" s="269">
        <v>856.41666666666663</v>
      </c>
      <c r="H123" s="269">
        <v>888.01666666666677</v>
      </c>
      <c r="I123" s="269">
        <v>897.63333333333333</v>
      </c>
      <c r="J123" s="269">
        <v>903.81666666666683</v>
      </c>
      <c r="K123" s="268">
        <v>891.45</v>
      </c>
      <c r="L123" s="268">
        <v>875.65</v>
      </c>
      <c r="M123" s="268">
        <v>2.3316599999999998</v>
      </c>
      <c r="N123" s="1"/>
      <c r="O123" s="1"/>
    </row>
    <row r="124" spans="1:15" ht="12.75" customHeight="1">
      <c r="A124" s="53">
        <v>115</v>
      </c>
      <c r="B124" s="417" t="s">
        <v>265</v>
      </c>
      <c r="C124" s="268">
        <v>344.8</v>
      </c>
      <c r="D124" s="269">
        <v>346</v>
      </c>
      <c r="E124" s="269">
        <v>335.8</v>
      </c>
      <c r="F124" s="269">
        <v>326.8</v>
      </c>
      <c r="G124" s="269">
        <v>316.60000000000002</v>
      </c>
      <c r="H124" s="269">
        <v>355</v>
      </c>
      <c r="I124" s="269">
        <v>365.20000000000005</v>
      </c>
      <c r="J124" s="269">
        <v>374.2</v>
      </c>
      <c r="K124" s="268">
        <v>356.2</v>
      </c>
      <c r="L124" s="268">
        <v>337</v>
      </c>
      <c r="M124" s="268">
        <v>18.125979999999998</v>
      </c>
      <c r="N124" s="1"/>
      <c r="O124" s="1"/>
    </row>
    <row r="125" spans="1:15" ht="12.75" customHeight="1">
      <c r="A125" s="53">
        <v>116</v>
      </c>
      <c r="B125" s="417" t="s">
        <v>139</v>
      </c>
      <c r="C125" s="268">
        <v>692.85</v>
      </c>
      <c r="D125" s="269">
        <v>692.2166666666667</v>
      </c>
      <c r="E125" s="269">
        <v>682.63333333333344</v>
      </c>
      <c r="F125" s="269">
        <v>672.41666666666674</v>
      </c>
      <c r="G125" s="269">
        <v>662.83333333333348</v>
      </c>
      <c r="H125" s="269">
        <v>702.43333333333339</v>
      </c>
      <c r="I125" s="269">
        <v>712.01666666666665</v>
      </c>
      <c r="J125" s="269">
        <v>722.23333333333335</v>
      </c>
      <c r="K125" s="268">
        <v>701.8</v>
      </c>
      <c r="L125" s="268">
        <v>682</v>
      </c>
      <c r="M125" s="268">
        <v>27.5563</v>
      </c>
      <c r="N125" s="1"/>
      <c r="O125" s="1"/>
    </row>
    <row r="126" spans="1:15" ht="12.75" customHeight="1">
      <c r="A126" s="53">
        <v>117</v>
      </c>
      <c r="B126" s="417" t="s">
        <v>138</v>
      </c>
      <c r="C126" s="268">
        <v>457.15</v>
      </c>
      <c r="D126" s="269">
        <v>454.93333333333334</v>
      </c>
      <c r="E126" s="269">
        <v>441.86666666666667</v>
      </c>
      <c r="F126" s="269">
        <v>426.58333333333331</v>
      </c>
      <c r="G126" s="269">
        <v>413.51666666666665</v>
      </c>
      <c r="H126" s="269">
        <v>470.2166666666667</v>
      </c>
      <c r="I126" s="269">
        <v>483.28333333333342</v>
      </c>
      <c r="J126" s="269">
        <v>498.56666666666672</v>
      </c>
      <c r="K126" s="268">
        <v>468</v>
      </c>
      <c r="L126" s="268">
        <v>439.65</v>
      </c>
      <c r="M126" s="268">
        <v>47.169899999999998</v>
      </c>
      <c r="N126" s="1"/>
      <c r="O126" s="1"/>
    </row>
    <row r="127" spans="1:15" ht="12.75" customHeight="1">
      <c r="A127" s="53">
        <v>118</v>
      </c>
      <c r="B127" s="417" t="s">
        <v>140</v>
      </c>
      <c r="C127" s="268">
        <v>635.29999999999995</v>
      </c>
      <c r="D127" s="269">
        <v>627.6</v>
      </c>
      <c r="E127" s="269">
        <v>616.70000000000005</v>
      </c>
      <c r="F127" s="269">
        <v>598.1</v>
      </c>
      <c r="G127" s="269">
        <v>587.20000000000005</v>
      </c>
      <c r="H127" s="269">
        <v>646.20000000000005</v>
      </c>
      <c r="I127" s="269">
        <v>657.09999999999991</v>
      </c>
      <c r="J127" s="269">
        <v>675.7</v>
      </c>
      <c r="K127" s="268">
        <v>638.5</v>
      </c>
      <c r="L127" s="268">
        <v>609</v>
      </c>
      <c r="M127" s="268">
        <v>50.141249999999999</v>
      </c>
      <c r="N127" s="1"/>
      <c r="O127" s="1"/>
    </row>
    <row r="128" spans="1:15" ht="12.75" customHeight="1">
      <c r="A128" s="53">
        <v>119</v>
      </c>
      <c r="B128" s="417" t="s">
        <v>141</v>
      </c>
      <c r="C128" s="268">
        <v>1954.7</v>
      </c>
      <c r="D128" s="269">
        <v>1941.5</v>
      </c>
      <c r="E128" s="269">
        <v>1905.2</v>
      </c>
      <c r="F128" s="269">
        <v>1855.7</v>
      </c>
      <c r="G128" s="269">
        <v>1819.4</v>
      </c>
      <c r="H128" s="269">
        <v>1991</v>
      </c>
      <c r="I128" s="269">
        <v>2027.3000000000002</v>
      </c>
      <c r="J128" s="269">
        <v>2076.8000000000002</v>
      </c>
      <c r="K128" s="268">
        <v>1977.8</v>
      </c>
      <c r="L128" s="268">
        <v>1892</v>
      </c>
      <c r="M128" s="268">
        <v>37.424289999999999</v>
      </c>
      <c r="N128" s="1"/>
      <c r="O128" s="1"/>
    </row>
    <row r="129" spans="1:15" ht="12.75" customHeight="1">
      <c r="A129" s="53">
        <v>120</v>
      </c>
      <c r="B129" s="417" t="s">
        <v>142</v>
      </c>
      <c r="C129" s="268">
        <v>84.75</v>
      </c>
      <c r="D129" s="269">
        <v>83.899999999999991</v>
      </c>
      <c r="E129" s="269">
        <v>82.699999999999989</v>
      </c>
      <c r="F129" s="269">
        <v>80.649999999999991</v>
      </c>
      <c r="G129" s="269">
        <v>79.449999999999989</v>
      </c>
      <c r="H129" s="269">
        <v>85.949999999999989</v>
      </c>
      <c r="I129" s="269">
        <v>87.15</v>
      </c>
      <c r="J129" s="269">
        <v>89.199999999999989</v>
      </c>
      <c r="K129" s="268">
        <v>85.1</v>
      </c>
      <c r="L129" s="268">
        <v>81.849999999999994</v>
      </c>
      <c r="M129" s="268">
        <v>118.47751</v>
      </c>
      <c r="N129" s="1"/>
      <c r="O129" s="1"/>
    </row>
    <row r="130" spans="1:15" ht="12.75" customHeight="1">
      <c r="A130" s="53">
        <v>121</v>
      </c>
      <c r="B130" s="417" t="s">
        <v>147</v>
      </c>
      <c r="C130" s="268">
        <v>3676.95</v>
      </c>
      <c r="D130" s="269">
        <v>3685.9833333333336</v>
      </c>
      <c r="E130" s="269">
        <v>3622.9666666666672</v>
      </c>
      <c r="F130" s="269">
        <v>3568.9833333333336</v>
      </c>
      <c r="G130" s="269">
        <v>3505.9666666666672</v>
      </c>
      <c r="H130" s="269">
        <v>3739.9666666666672</v>
      </c>
      <c r="I130" s="269">
        <v>3802.9833333333336</v>
      </c>
      <c r="J130" s="269">
        <v>3856.9666666666672</v>
      </c>
      <c r="K130" s="268">
        <v>3749</v>
      </c>
      <c r="L130" s="268">
        <v>3632</v>
      </c>
      <c r="M130" s="268">
        <v>7.3876799999999996</v>
      </c>
      <c r="N130" s="1"/>
      <c r="O130" s="1"/>
    </row>
    <row r="131" spans="1:15" ht="12.75" customHeight="1">
      <c r="A131" s="53">
        <v>122</v>
      </c>
      <c r="B131" s="417" t="s">
        <v>144</v>
      </c>
      <c r="C131" s="268">
        <v>438.95</v>
      </c>
      <c r="D131" s="269">
        <v>436.5</v>
      </c>
      <c r="E131" s="269">
        <v>433.1</v>
      </c>
      <c r="F131" s="269">
        <v>427.25</v>
      </c>
      <c r="G131" s="269">
        <v>423.85</v>
      </c>
      <c r="H131" s="269">
        <v>442.35</v>
      </c>
      <c r="I131" s="269">
        <v>445.75</v>
      </c>
      <c r="J131" s="269">
        <v>451.6</v>
      </c>
      <c r="K131" s="268">
        <v>439.9</v>
      </c>
      <c r="L131" s="268">
        <v>430.65</v>
      </c>
      <c r="M131" s="268">
        <v>30.093330000000002</v>
      </c>
      <c r="N131" s="1"/>
      <c r="O131" s="1"/>
    </row>
    <row r="132" spans="1:15" ht="12.75" customHeight="1">
      <c r="A132" s="53">
        <v>123</v>
      </c>
      <c r="B132" s="417" t="s">
        <v>146</v>
      </c>
      <c r="C132" s="268">
        <v>4618.3500000000004</v>
      </c>
      <c r="D132" s="269">
        <v>4601.8499999999995</v>
      </c>
      <c r="E132" s="269">
        <v>4561.4999999999991</v>
      </c>
      <c r="F132" s="269">
        <v>4504.6499999999996</v>
      </c>
      <c r="G132" s="269">
        <v>4464.2999999999993</v>
      </c>
      <c r="H132" s="269">
        <v>4658.6999999999989</v>
      </c>
      <c r="I132" s="269">
        <v>4699.0499999999993</v>
      </c>
      <c r="J132" s="269">
        <v>4755.8999999999987</v>
      </c>
      <c r="K132" s="268">
        <v>4642.2</v>
      </c>
      <c r="L132" s="268">
        <v>4545</v>
      </c>
      <c r="M132" s="268">
        <v>5.6851500000000001</v>
      </c>
      <c r="N132" s="1"/>
      <c r="O132" s="1"/>
    </row>
    <row r="133" spans="1:15" ht="12.75" customHeight="1">
      <c r="A133" s="53">
        <v>124</v>
      </c>
      <c r="B133" s="417" t="s">
        <v>145</v>
      </c>
      <c r="C133" s="268">
        <v>1953.9</v>
      </c>
      <c r="D133" s="269">
        <v>1958.75</v>
      </c>
      <c r="E133" s="269">
        <v>1944.55</v>
      </c>
      <c r="F133" s="269">
        <v>1935.2</v>
      </c>
      <c r="G133" s="269">
        <v>1921</v>
      </c>
      <c r="H133" s="269">
        <v>1968.1</v>
      </c>
      <c r="I133" s="269">
        <v>1982.2999999999997</v>
      </c>
      <c r="J133" s="269">
        <v>1991.6499999999999</v>
      </c>
      <c r="K133" s="268">
        <v>1972.95</v>
      </c>
      <c r="L133" s="268">
        <v>1949.4</v>
      </c>
      <c r="M133" s="268">
        <v>23.227519999999998</v>
      </c>
      <c r="N133" s="1"/>
      <c r="O133" s="1"/>
    </row>
    <row r="134" spans="1:15" ht="12.75" customHeight="1">
      <c r="A134" s="53">
        <v>125</v>
      </c>
      <c r="B134" s="417" t="s">
        <v>266</v>
      </c>
      <c r="C134" s="268">
        <v>548.4</v>
      </c>
      <c r="D134" s="269">
        <v>549.94999999999993</v>
      </c>
      <c r="E134" s="269">
        <v>544.49999999999989</v>
      </c>
      <c r="F134" s="269">
        <v>540.59999999999991</v>
      </c>
      <c r="G134" s="269">
        <v>535.14999999999986</v>
      </c>
      <c r="H134" s="269">
        <v>553.84999999999991</v>
      </c>
      <c r="I134" s="269">
        <v>559.29999999999995</v>
      </c>
      <c r="J134" s="269">
        <v>563.19999999999993</v>
      </c>
      <c r="K134" s="268">
        <v>555.4</v>
      </c>
      <c r="L134" s="268">
        <v>546.04999999999995</v>
      </c>
      <c r="M134" s="268">
        <v>7.2187299999999999</v>
      </c>
      <c r="N134" s="1"/>
      <c r="O134" s="1"/>
    </row>
    <row r="135" spans="1:15" ht="12.75" customHeight="1">
      <c r="A135" s="53">
        <v>126</v>
      </c>
      <c r="B135" s="417" t="s">
        <v>148</v>
      </c>
      <c r="C135" s="268">
        <v>666.4</v>
      </c>
      <c r="D135" s="269">
        <v>667.16666666666663</v>
      </c>
      <c r="E135" s="269">
        <v>662.83333333333326</v>
      </c>
      <c r="F135" s="269">
        <v>659.26666666666665</v>
      </c>
      <c r="G135" s="269">
        <v>654.93333333333328</v>
      </c>
      <c r="H135" s="269">
        <v>670.73333333333323</v>
      </c>
      <c r="I135" s="269">
        <v>675.06666666666649</v>
      </c>
      <c r="J135" s="269">
        <v>678.63333333333321</v>
      </c>
      <c r="K135" s="268">
        <v>671.5</v>
      </c>
      <c r="L135" s="268">
        <v>663.6</v>
      </c>
      <c r="M135" s="268">
        <v>4.1799200000000001</v>
      </c>
      <c r="N135" s="1"/>
      <c r="O135" s="1"/>
    </row>
    <row r="136" spans="1:15" ht="12.75" customHeight="1">
      <c r="A136" s="53">
        <v>127</v>
      </c>
      <c r="B136" s="417" t="s">
        <v>160</v>
      </c>
      <c r="C136" s="268">
        <v>86071.7</v>
      </c>
      <c r="D136" s="269">
        <v>85421.916666666672</v>
      </c>
      <c r="E136" s="269">
        <v>84399.78333333334</v>
      </c>
      <c r="F136" s="269">
        <v>82727.866666666669</v>
      </c>
      <c r="G136" s="269">
        <v>81705.733333333337</v>
      </c>
      <c r="H136" s="269">
        <v>87093.833333333343</v>
      </c>
      <c r="I136" s="269">
        <v>88115.966666666674</v>
      </c>
      <c r="J136" s="269">
        <v>89787.883333333346</v>
      </c>
      <c r="K136" s="268">
        <v>86444.05</v>
      </c>
      <c r="L136" s="268">
        <v>83750</v>
      </c>
      <c r="M136" s="268">
        <v>9.6180000000000002E-2</v>
      </c>
      <c r="N136" s="1"/>
      <c r="O136" s="1"/>
    </row>
    <row r="137" spans="1:15" ht="12.75" customHeight="1">
      <c r="A137" s="53">
        <v>128</v>
      </c>
      <c r="B137" s="417" t="s">
        <v>150</v>
      </c>
      <c r="C137" s="268">
        <v>229.55</v>
      </c>
      <c r="D137" s="269">
        <v>227.16666666666666</v>
      </c>
      <c r="E137" s="269">
        <v>223.38333333333333</v>
      </c>
      <c r="F137" s="269">
        <v>217.21666666666667</v>
      </c>
      <c r="G137" s="269">
        <v>213.43333333333334</v>
      </c>
      <c r="H137" s="269">
        <v>233.33333333333331</v>
      </c>
      <c r="I137" s="269">
        <v>237.11666666666667</v>
      </c>
      <c r="J137" s="269">
        <v>243.2833333333333</v>
      </c>
      <c r="K137" s="268">
        <v>230.95</v>
      </c>
      <c r="L137" s="268">
        <v>221</v>
      </c>
      <c r="M137" s="268">
        <v>41.858370000000001</v>
      </c>
      <c r="N137" s="1"/>
      <c r="O137" s="1"/>
    </row>
    <row r="138" spans="1:15" ht="12.75" customHeight="1">
      <c r="A138" s="53">
        <v>129</v>
      </c>
      <c r="B138" s="417" t="s">
        <v>149</v>
      </c>
      <c r="C138" s="268">
        <v>1298.05</v>
      </c>
      <c r="D138" s="269">
        <v>1297.3</v>
      </c>
      <c r="E138" s="269">
        <v>1280.75</v>
      </c>
      <c r="F138" s="269">
        <v>1263.45</v>
      </c>
      <c r="G138" s="269">
        <v>1246.9000000000001</v>
      </c>
      <c r="H138" s="269">
        <v>1314.6</v>
      </c>
      <c r="I138" s="269">
        <v>1331.1499999999996</v>
      </c>
      <c r="J138" s="269">
        <v>1348.4499999999998</v>
      </c>
      <c r="K138" s="268">
        <v>1313.85</v>
      </c>
      <c r="L138" s="268">
        <v>1280</v>
      </c>
      <c r="M138" s="268">
        <v>29.551359999999999</v>
      </c>
      <c r="N138" s="1"/>
      <c r="O138" s="1"/>
    </row>
    <row r="139" spans="1:15" ht="12.75" customHeight="1">
      <c r="A139" s="53">
        <v>130</v>
      </c>
      <c r="B139" s="417" t="s">
        <v>151</v>
      </c>
      <c r="C139" s="268">
        <v>103.95</v>
      </c>
      <c r="D139" s="269">
        <v>103.56666666666666</v>
      </c>
      <c r="E139" s="269">
        <v>102.13333333333333</v>
      </c>
      <c r="F139" s="269">
        <v>100.31666666666666</v>
      </c>
      <c r="G139" s="269">
        <v>98.883333333333326</v>
      </c>
      <c r="H139" s="269">
        <v>105.38333333333333</v>
      </c>
      <c r="I139" s="269">
        <v>106.81666666666666</v>
      </c>
      <c r="J139" s="269">
        <v>108.63333333333333</v>
      </c>
      <c r="K139" s="268">
        <v>105</v>
      </c>
      <c r="L139" s="268">
        <v>101.75</v>
      </c>
      <c r="M139" s="268">
        <v>65.082970000000003</v>
      </c>
      <c r="N139" s="1"/>
      <c r="O139" s="1"/>
    </row>
    <row r="140" spans="1:15" ht="12.75" customHeight="1">
      <c r="A140" s="53">
        <v>131</v>
      </c>
      <c r="B140" s="417" t="s">
        <v>152</v>
      </c>
      <c r="C140" s="268">
        <v>534.20000000000005</v>
      </c>
      <c r="D140" s="269">
        <v>530.23333333333335</v>
      </c>
      <c r="E140" s="269">
        <v>523.9666666666667</v>
      </c>
      <c r="F140" s="269">
        <v>513.73333333333335</v>
      </c>
      <c r="G140" s="269">
        <v>507.4666666666667</v>
      </c>
      <c r="H140" s="269">
        <v>540.4666666666667</v>
      </c>
      <c r="I140" s="269">
        <v>546.73333333333335</v>
      </c>
      <c r="J140" s="269">
        <v>556.9666666666667</v>
      </c>
      <c r="K140" s="268">
        <v>536.5</v>
      </c>
      <c r="L140" s="268">
        <v>520</v>
      </c>
      <c r="M140" s="268">
        <v>17.663620000000002</v>
      </c>
      <c r="N140" s="1"/>
      <c r="O140" s="1"/>
    </row>
    <row r="141" spans="1:15" ht="12.75" customHeight="1">
      <c r="A141" s="53">
        <v>132</v>
      </c>
      <c r="B141" s="417" t="s">
        <v>153</v>
      </c>
      <c r="C141" s="268">
        <v>8967.2000000000007</v>
      </c>
      <c r="D141" s="269">
        <v>8930.9666666666672</v>
      </c>
      <c r="E141" s="269">
        <v>8861.9333333333343</v>
      </c>
      <c r="F141" s="269">
        <v>8756.6666666666679</v>
      </c>
      <c r="G141" s="269">
        <v>8687.633333333335</v>
      </c>
      <c r="H141" s="269">
        <v>9036.2333333333336</v>
      </c>
      <c r="I141" s="269">
        <v>9105.2666666666664</v>
      </c>
      <c r="J141" s="269">
        <v>9210.5333333333328</v>
      </c>
      <c r="K141" s="268">
        <v>9000</v>
      </c>
      <c r="L141" s="268">
        <v>8825.7000000000007</v>
      </c>
      <c r="M141" s="268">
        <v>5.0954699999999997</v>
      </c>
      <c r="N141" s="1"/>
      <c r="O141" s="1"/>
    </row>
    <row r="142" spans="1:15" ht="12.75" customHeight="1">
      <c r="A142" s="53">
        <v>133</v>
      </c>
      <c r="B142" s="417" t="s">
        <v>156</v>
      </c>
      <c r="C142" s="268">
        <v>793.35</v>
      </c>
      <c r="D142" s="269">
        <v>791.5333333333333</v>
      </c>
      <c r="E142" s="269">
        <v>787.81666666666661</v>
      </c>
      <c r="F142" s="269">
        <v>782.2833333333333</v>
      </c>
      <c r="G142" s="269">
        <v>778.56666666666661</v>
      </c>
      <c r="H142" s="269">
        <v>797.06666666666661</v>
      </c>
      <c r="I142" s="269">
        <v>800.7833333333333</v>
      </c>
      <c r="J142" s="269">
        <v>806.31666666666661</v>
      </c>
      <c r="K142" s="268">
        <v>795.25</v>
      </c>
      <c r="L142" s="268">
        <v>786</v>
      </c>
      <c r="M142" s="268">
        <v>3.56413</v>
      </c>
      <c r="N142" s="1"/>
      <c r="O142" s="1"/>
    </row>
    <row r="143" spans="1:15" ht="12.75" customHeight="1">
      <c r="A143" s="53">
        <v>134</v>
      </c>
      <c r="B143" s="417" t="s">
        <v>429</v>
      </c>
      <c r="C143" s="268">
        <v>422.6</v>
      </c>
      <c r="D143" s="269">
        <v>419.15000000000003</v>
      </c>
      <c r="E143" s="269">
        <v>412.30000000000007</v>
      </c>
      <c r="F143" s="269">
        <v>402.00000000000006</v>
      </c>
      <c r="G143" s="269">
        <v>395.15000000000009</v>
      </c>
      <c r="H143" s="269">
        <v>429.45000000000005</v>
      </c>
      <c r="I143" s="269">
        <v>436.30000000000007</v>
      </c>
      <c r="J143" s="269">
        <v>446.6</v>
      </c>
      <c r="K143" s="268">
        <v>426</v>
      </c>
      <c r="L143" s="268">
        <v>408.85</v>
      </c>
      <c r="M143" s="268">
        <v>16.993230000000001</v>
      </c>
      <c r="N143" s="1"/>
      <c r="O143" s="1"/>
    </row>
    <row r="144" spans="1:15" ht="12.75" customHeight="1">
      <c r="A144" s="53">
        <v>135</v>
      </c>
      <c r="B144" s="417" t="s">
        <v>155</v>
      </c>
      <c r="C144" s="268">
        <v>1465.9</v>
      </c>
      <c r="D144" s="269">
        <v>1469</v>
      </c>
      <c r="E144" s="269">
        <v>1443.05</v>
      </c>
      <c r="F144" s="269">
        <v>1420.2</v>
      </c>
      <c r="G144" s="269">
        <v>1394.25</v>
      </c>
      <c r="H144" s="269">
        <v>1491.85</v>
      </c>
      <c r="I144" s="269">
        <v>1517.7999999999997</v>
      </c>
      <c r="J144" s="269">
        <v>1540.6499999999999</v>
      </c>
      <c r="K144" s="268">
        <v>1494.95</v>
      </c>
      <c r="L144" s="268">
        <v>1446.15</v>
      </c>
      <c r="M144" s="268">
        <v>3.97194</v>
      </c>
      <c r="N144" s="1"/>
      <c r="O144" s="1"/>
    </row>
    <row r="145" spans="1:15" ht="12.75" customHeight="1">
      <c r="A145" s="53">
        <v>136</v>
      </c>
      <c r="B145" s="417" t="s">
        <v>158</v>
      </c>
      <c r="C145" s="268">
        <v>3276.5</v>
      </c>
      <c r="D145" s="269">
        <v>3256.1833333333329</v>
      </c>
      <c r="E145" s="269">
        <v>3224.3666666666659</v>
      </c>
      <c r="F145" s="269">
        <v>3172.2333333333331</v>
      </c>
      <c r="G145" s="269">
        <v>3140.4166666666661</v>
      </c>
      <c r="H145" s="269">
        <v>3308.3166666666657</v>
      </c>
      <c r="I145" s="269">
        <v>3340.1333333333323</v>
      </c>
      <c r="J145" s="269">
        <v>3392.2666666666655</v>
      </c>
      <c r="K145" s="268">
        <v>3288</v>
      </c>
      <c r="L145" s="268">
        <v>3204.05</v>
      </c>
      <c r="M145" s="268">
        <v>7.1547299999999998</v>
      </c>
      <c r="N145" s="1"/>
      <c r="O145" s="1"/>
    </row>
    <row r="146" spans="1:15" ht="12.75" customHeight="1">
      <c r="A146" s="53">
        <v>137</v>
      </c>
      <c r="B146" s="417" t="s">
        <v>159</v>
      </c>
      <c r="C146" s="268">
        <v>2089.65</v>
      </c>
      <c r="D146" s="269">
        <v>2089.5666666666666</v>
      </c>
      <c r="E146" s="269">
        <v>2075.3833333333332</v>
      </c>
      <c r="F146" s="269">
        <v>2061.1166666666668</v>
      </c>
      <c r="G146" s="269">
        <v>2046.9333333333334</v>
      </c>
      <c r="H146" s="269">
        <v>2103.833333333333</v>
      </c>
      <c r="I146" s="269">
        <v>2118.0166666666664</v>
      </c>
      <c r="J146" s="269">
        <v>2132.2833333333328</v>
      </c>
      <c r="K146" s="268">
        <v>2103.75</v>
      </c>
      <c r="L146" s="268">
        <v>2075.3000000000002</v>
      </c>
      <c r="M146" s="268">
        <v>6.8726000000000003</v>
      </c>
      <c r="N146" s="1"/>
      <c r="O146" s="1"/>
    </row>
    <row r="147" spans="1:15" ht="12.75" customHeight="1">
      <c r="A147" s="53">
        <v>138</v>
      </c>
      <c r="B147" s="417" t="s">
        <v>161</v>
      </c>
      <c r="C147" s="268">
        <v>1041.5999999999999</v>
      </c>
      <c r="D147" s="269">
        <v>1041.55</v>
      </c>
      <c r="E147" s="269">
        <v>1030.75</v>
      </c>
      <c r="F147" s="269">
        <v>1019.9000000000001</v>
      </c>
      <c r="G147" s="269">
        <v>1009.1000000000001</v>
      </c>
      <c r="H147" s="269">
        <v>1052.3999999999999</v>
      </c>
      <c r="I147" s="269">
        <v>1063.1999999999996</v>
      </c>
      <c r="J147" s="269">
        <v>1074.0499999999997</v>
      </c>
      <c r="K147" s="268">
        <v>1052.3499999999999</v>
      </c>
      <c r="L147" s="268">
        <v>1030.7</v>
      </c>
      <c r="M147" s="268">
        <v>6.0267400000000002</v>
      </c>
      <c r="N147" s="1"/>
      <c r="O147" s="1"/>
    </row>
    <row r="148" spans="1:15" ht="12.75" customHeight="1">
      <c r="A148" s="53">
        <v>139</v>
      </c>
      <c r="B148" s="417" t="s">
        <v>167</v>
      </c>
      <c r="C148" s="268">
        <v>127.1</v>
      </c>
      <c r="D148" s="269">
        <v>126.55000000000001</v>
      </c>
      <c r="E148" s="269">
        <v>124.10000000000002</v>
      </c>
      <c r="F148" s="269">
        <v>121.10000000000001</v>
      </c>
      <c r="G148" s="269">
        <v>118.65000000000002</v>
      </c>
      <c r="H148" s="269">
        <v>129.55000000000001</v>
      </c>
      <c r="I148" s="269">
        <v>132</v>
      </c>
      <c r="J148" s="269">
        <v>135.00000000000003</v>
      </c>
      <c r="K148" s="268">
        <v>129</v>
      </c>
      <c r="L148" s="268">
        <v>123.55</v>
      </c>
      <c r="M148" s="268">
        <v>121.62109</v>
      </c>
      <c r="N148" s="1"/>
      <c r="O148" s="1"/>
    </row>
    <row r="149" spans="1:15" ht="12.75" customHeight="1">
      <c r="A149" s="53">
        <v>140</v>
      </c>
      <c r="B149" s="417" t="s">
        <v>169</v>
      </c>
      <c r="C149" s="268">
        <v>172.35</v>
      </c>
      <c r="D149" s="269">
        <v>170.13333333333333</v>
      </c>
      <c r="E149" s="269">
        <v>167.21666666666664</v>
      </c>
      <c r="F149" s="269">
        <v>162.08333333333331</v>
      </c>
      <c r="G149" s="269">
        <v>159.16666666666663</v>
      </c>
      <c r="H149" s="269">
        <v>175.26666666666665</v>
      </c>
      <c r="I149" s="269">
        <v>178.18333333333334</v>
      </c>
      <c r="J149" s="269">
        <v>183.31666666666666</v>
      </c>
      <c r="K149" s="268">
        <v>173.05</v>
      </c>
      <c r="L149" s="268">
        <v>165</v>
      </c>
      <c r="M149" s="268">
        <v>387.51148000000001</v>
      </c>
      <c r="N149" s="1"/>
      <c r="O149" s="1"/>
    </row>
    <row r="150" spans="1:15" ht="12.75" customHeight="1">
      <c r="A150" s="53">
        <v>141</v>
      </c>
      <c r="B150" s="417" t="s">
        <v>163</v>
      </c>
      <c r="C150" s="268">
        <v>82.65</v>
      </c>
      <c r="D150" s="269">
        <v>82.05</v>
      </c>
      <c r="E150" s="269">
        <v>80.3</v>
      </c>
      <c r="F150" s="269">
        <v>77.95</v>
      </c>
      <c r="G150" s="269">
        <v>76.2</v>
      </c>
      <c r="H150" s="269">
        <v>84.399999999999991</v>
      </c>
      <c r="I150" s="269">
        <v>86.149999999999991</v>
      </c>
      <c r="J150" s="269">
        <v>88.499999999999986</v>
      </c>
      <c r="K150" s="268">
        <v>83.8</v>
      </c>
      <c r="L150" s="268">
        <v>79.7</v>
      </c>
      <c r="M150" s="268">
        <v>193.96977000000001</v>
      </c>
      <c r="N150" s="1"/>
      <c r="O150" s="1"/>
    </row>
    <row r="151" spans="1:15" ht="12.75" customHeight="1">
      <c r="A151" s="53">
        <v>142</v>
      </c>
      <c r="B151" s="417" t="s">
        <v>165</v>
      </c>
      <c r="C151" s="268">
        <v>4753.8500000000004</v>
      </c>
      <c r="D151" s="269">
        <v>4734.0999999999995</v>
      </c>
      <c r="E151" s="269">
        <v>4674.7499999999991</v>
      </c>
      <c r="F151" s="269">
        <v>4595.6499999999996</v>
      </c>
      <c r="G151" s="269">
        <v>4536.2999999999993</v>
      </c>
      <c r="H151" s="269">
        <v>4813.1999999999989</v>
      </c>
      <c r="I151" s="269">
        <v>4872.5499999999993</v>
      </c>
      <c r="J151" s="269">
        <v>4951.6499999999987</v>
      </c>
      <c r="K151" s="268">
        <v>4793.45</v>
      </c>
      <c r="L151" s="268">
        <v>4655</v>
      </c>
      <c r="M151" s="268">
        <v>1.8064100000000001</v>
      </c>
      <c r="N151" s="1"/>
      <c r="O151" s="1"/>
    </row>
    <row r="152" spans="1:15" ht="12.75" customHeight="1">
      <c r="A152" s="53">
        <v>143</v>
      </c>
      <c r="B152" s="417" t="s">
        <v>166</v>
      </c>
      <c r="C152" s="268">
        <v>19108.75</v>
      </c>
      <c r="D152" s="269">
        <v>19071.350000000002</v>
      </c>
      <c r="E152" s="269">
        <v>18908.350000000006</v>
      </c>
      <c r="F152" s="269">
        <v>18707.950000000004</v>
      </c>
      <c r="G152" s="269">
        <v>18544.950000000008</v>
      </c>
      <c r="H152" s="269">
        <v>19271.750000000004</v>
      </c>
      <c r="I152" s="269">
        <v>19434.749999999996</v>
      </c>
      <c r="J152" s="269">
        <v>19635.150000000001</v>
      </c>
      <c r="K152" s="268">
        <v>19234.349999999999</v>
      </c>
      <c r="L152" s="268">
        <v>18870.95</v>
      </c>
      <c r="M152" s="268">
        <v>0.61600999999999995</v>
      </c>
      <c r="N152" s="1"/>
      <c r="O152" s="1"/>
    </row>
    <row r="153" spans="1:15" ht="12.75" customHeight="1">
      <c r="A153" s="53">
        <v>144</v>
      </c>
      <c r="B153" s="417" t="s">
        <v>162</v>
      </c>
      <c r="C153" s="268">
        <v>295.05</v>
      </c>
      <c r="D153" s="269">
        <v>295.61666666666667</v>
      </c>
      <c r="E153" s="269">
        <v>292.68333333333334</v>
      </c>
      <c r="F153" s="269">
        <v>290.31666666666666</v>
      </c>
      <c r="G153" s="269">
        <v>287.38333333333333</v>
      </c>
      <c r="H153" s="269">
        <v>297.98333333333335</v>
      </c>
      <c r="I153" s="269">
        <v>300.91666666666674</v>
      </c>
      <c r="J153" s="269">
        <v>303.28333333333336</v>
      </c>
      <c r="K153" s="268">
        <v>298.55</v>
      </c>
      <c r="L153" s="268">
        <v>293.25</v>
      </c>
      <c r="M153" s="268">
        <v>2.6257000000000001</v>
      </c>
      <c r="N153" s="1"/>
      <c r="O153" s="1"/>
    </row>
    <row r="154" spans="1:15" ht="12.75" customHeight="1">
      <c r="A154" s="53">
        <v>145</v>
      </c>
      <c r="B154" s="417" t="s">
        <v>268</v>
      </c>
      <c r="C154" s="268">
        <v>1070.8</v>
      </c>
      <c r="D154" s="269">
        <v>1061.8666666666666</v>
      </c>
      <c r="E154" s="269">
        <v>1043.9333333333332</v>
      </c>
      <c r="F154" s="269">
        <v>1017.0666666666666</v>
      </c>
      <c r="G154" s="269">
        <v>999.13333333333321</v>
      </c>
      <c r="H154" s="269">
        <v>1088.7333333333331</v>
      </c>
      <c r="I154" s="269">
        <v>1106.6666666666665</v>
      </c>
      <c r="J154" s="269">
        <v>1133.5333333333331</v>
      </c>
      <c r="K154" s="268">
        <v>1079.8</v>
      </c>
      <c r="L154" s="268">
        <v>1035</v>
      </c>
      <c r="M154" s="268">
        <v>13.34953</v>
      </c>
      <c r="N154" s="1"/>
      <c r="O154" s="1"/>
    </row>
    <row r="155" spans="1:15" ht="12.75" customHeight="1">
      <c r="A155" s="53">
        <v>146</v>
      </c>
      <c r="B155" s="417" t="s">
        <v>170</v>
      </c>
      <c r="C155" s="268">
        <v>133.19999999999999</v>
      </c>
      <c r="D155" s="269">
        <v>133.1</v>
      </c>
      <c r="E155" s="269">
        <v>132.1</v>
      </c>
      <c r="F155" s="269">
        <v>131</v>
      </c>
      <c r="G155" s="269">
        <v>130</v>
      </c>
      <c r="H155" s="269">
        <v>134.19999999999999</v>
      </c>
      <c r="I155" s="269">
        <v>135.19999999999999</v>
      </c>
      <c r="J155" s="269">
        <v>136.29999999999998</v>
      </c>
      <c r="K155" s="268">
        <v>134.1</v>
      </c>
      <c r="L155" s="268">
        <v>132</v>
      </c>
      <c r="M155" s="268">
        <v>85.979560000000006</v>
      </c>
      <c r="N155" s="1"/>
      <c r="O155" s="1"/>
    </row>
    <row r="156" spans="1:15" ht="12.75" customHeight="1">
      <c r="A156" s="53">
        <v>147</v>
      </c>
      <c r="B156" s="417" t="s">
        <v>269</v>
      </c>
      <c r="C156" s="268">
        <v>192.9</v>
      </c>
      <c r="D156" s="269">
        <v>193.6</v>
      </c>
      <c r="E156" s="269">
        <v>191.79999999999998</v>
      </c>
      <c r="F156" s="269">
        <v>190.7</v>
      </c>
      <c r="G156" s="269">
        <v>188.89999999999998</v>
      </c>
      <c r="H156" s="269">
        <v>194.7</v>
      </c>
      <c r="I156" s="269">
        <v>196.5</v>
      </c>
      <c r="J156" s="269">
        <v>197.6</v>
      </c>
      <c r="K156" s="268">
        <v>195.4</v>
      </c>
      <c r="L156" s="268">
        <v>192.5</v>
      </c>
      <c r="M156" s="268">
        <v>11.8611</v>
      </c>
      <c r="N156" s="1"/>
      <c r="O156" s="1"/>
    </row>
    <row r="157" spans="1:15" ht="12.75" customHeight="1">
      <c r="A157" s="53">
        <v>148</v>
      </c>
      <c r="B157" s="417" t="s">
        <v>832</v>
      </c>
      <c r="C157" s="268">
        <v>725.65</v>
      </c>
      <c r="D157" s="269">
        <v>723.51666666666677</v>
      </c>
      <c r="E157" s="269">
        <v>714.08333333333348</v>
      </c>
      <c r="F157" s="269">
        <v>702.51666666666677</v>
      </c>
      <c r="G157" s="269">
        <v>693.08333333333348</v>
      </c>
      <c r="H157" s="269">
        <v>735.08333333333348</v>
      </c>
      <c r="I157" s="269">
        <v>744.51666666666665</v>
      </c>
      <c r="J157" s="269">
        <v>756.08333333333348</v>
      </c>
      <c r="K157" s="268">
        <v>732.95</v>
      </c>
      <c r="L157" s="268">
        <v>711.95</v>
      </c>
      <c r="M157" s="268">
        <v>13.8589</v>
      </c>
      <c r="N157" s="1"/>
      <c r="O157" s="1"/>
    </row>
    <row r="158" spans="1:15" ht="12.75" customHeight="1">
      <c r="A158" s="53">
        <v>149</v>
      </c>
      <c r="B158" s="417" t="s">
        <v>442</v>
      </c>
      <c r="C158" s="268">
        <v>3140.2</v>
      </c>
      <c r="D158" s="269">
        <v>3146.7333333333336</v>
      </c>
      <c r="E158" s="269">
        <v>3118.4666666666672</v>
      </c>
      <c r="F158" s="269">
        <v>3096.7333333333336</v>
      </c>
      <c r="G158" s="269">
        <v>3068.4666666666672</v>
      </c>
      <c r="H158" s="269">
        <v>3168.4666666666672</v>
      </c>
      <c r="I158" s="269">
        <v>3196.7333333333336</v>
      </c>
      <c r="J158" s="269">
        <v>3218.4666666666672</v>
      </c>
      <c r="K158" s="268">
        <v>3175</v>
      </c>
      <c r="L158" s="268">
        <v>3125</v>
      </c>
      <c r="M158" s="268">
        <v>0.92284999999999995</v>
      </c>
      <c r="N158" s="1"/>
      <c r="O158" s="1"/>
    </row>
    <row r="159" spans="1:15" ht="12.75" customHeight="1">
      <c r="A159" s="53">
        <v>150</v>
      </c>
      <c r="B159" s="417" t="s">
        <v>833</v>
      </c>
      <c r="C159" s="268">
        <v>546.65</v>
      </c>
      <c r="D159" s="269">
        <v>548.36666666666667</v>
      </c>
      <c r="E159" s="269">
        <v>538.38333333333333</v>
      </c>
      <c r="F159" s="269">
        <v>530.11666666666667</v>
      </c>
      <c r="G159" s="269">
        <v>520.13333333333333</v>
      </c>
      <c r="H159" s="269">
        <v>556.63333333333333</v>
      </c>
      <c r="I159" s="269">
        <v>566.61666666666667</v>
      </c>
      <c r="J159" s="269">
        <v>574.88333333333333</v>
      </c>
      <c r="K159" s="268">
        <v>558.35</v>
      </c>
      <c r="L159" s="268">
        <v>540.1</v>
      </c>
      <c r="M159" s="268">
        <v>22.01491</v>
      </c>
      <c r="N159" s="1"/>
      <c r="O159" s="1"/>
    </row>
    <row r="160" spans="1:15" ht="12.75" customHeight="1">
      <c r="A160" s="53">
        <v>151</v>
      </c>
      <c r="B160" s="417" t="s">
        <v>177</v>
      </c>
      <c r="C160" s="268">
        <v>3294.95</v>
      </c>
      <c r="D160" s="269">
        <v>3279.3000000000006</v>
      </c>
      <c r="E160" s="269">
        <v>3220.7000000000012</v>
      </c>
      <c r="F160" s="269">
        <v>3146.4500000000007</v>
      </c>
      <c r="G160" s="269">
        <v>3087.8500000000013</v>
      </c>
      <c r="H160" s="269">
        <v>3353.5500000000011</v>
      </c>
      <c r="I160" s="269">
        <v>3412.1500000000005</v>
      </c>
      <c r="J160" s="269">
        <v>3486.400000000001</v>
      </c>
      <c r="K160" s="268">
        <v>3337.9</v>
      </c>
      <c r="L160" s="268">
        <v>3205.05</v>
      </c>
      <c r="M160" s="268">
        <v>2.7867999999999999</v>
      </c>
      <c r="N160" s="1"/>
      <c r="O160" s="1"/>
    </row>
    <row r="161" spans="1:15" ht="12.75" customHeight="1">
      <c r="A161" s="53">
        <v>152</v>
      </c>
      <c r="B161" s="417" t="s">
        <v>171</v>
      </c>
      <c r="C161" s="268">
        <v>48311.9</v>
      </c>
      <c r="D161" s="269">
        <v>48152.950000000004</v>
      </c>
      <c r="E161" s="269">
        <v>47610.600000000006</v>
      </c>
      <c r="F161" s="269">
        <v>46909.3</v>
      </c>
      <c r="G161" s="269">
        <v>46366.950000000004</v>
      </c>
      <c r="H161" s="269">
        <v>48854.250000000007</v>
      </c>
      <c r="I161" s="269">
        <v>49396.6</v>
      </c>
      <c r="J161" s="269">
        <v>50097.900000000009</v>
      </c>
      <c r="K161" s="268">
        <v>48695.3</v>
      </c>
      <c r="L161" s="268">
        <v>47451.65</v>
      </c>
      <c r="M161" s="268">
        <v>0.41249999999999998</v>
      </c>
      <c r="N161" s="1"/>
      <c r="O161" s="1"/>
    </row>
    <row r="162" spans="1:15" ht="12.75" customHeight="1">
      <c r="A162" s="53">
        <v>153</v>
      </c>
      <c r="B162" s="417" t="s">
        <v>447</v>
      </c>
      <c r="C162" s="268">
        <v>3300.3</v>
      </c>
      <c r="D162" s="269">
        <v>3294.7666666666664</v>
      </c>
      <c r="E162" s="269">
        <v>3255.4833333333327</v>
      </c>
      <c r="F162" s="269">
        <v>3210.6666666666661</v>
      </c>
      <c r="G162" s="269">
        <v>3171.3833333333323</v>
      </c>
      <c r="H162" s="269">
        <v>3339.583333333333</v>
      </c>
      <c r="I162" s="269">
        <v>3378.8666666666668</v>
      </c>
      <c r="J162" s="269">
        <v>3423.6833333333334</v>
      </c>
      <c r="K162" s="268">
        <v>3334.05</v>
      </c>
      <c r="L162" s="268">
        <v>3249.95</v>
      </c>
      <c r="M162" s="268">
        <v>3.6058400000000002</v>
      </c>
      <c r="N162" s="1"/>
      <c r="O162" s="1"/>
    </row>
    <row r="163" spans="1:15" ht="12.75" customHeight="1">
      <c r="A163" s="53">
        <v>154</v>
      </c>
      <c r="B163" s="417" t="s">
        <v>173</v>
      </c>
      <c r="C163" s="268">
        <v>215.3</v>
      </c>
      <c r="D163" s="269">
        <v>216.08333333333334</v>
      </c>
      <c r="E163" s="269">
        <v>214.26666666666668</v>
      </c>
      <c r="F163" s="269">
        <v>213.23333333333335</v>
      </c>
      <c r="G163" s="269">
        <v>211.41666666666669</v>
      </c>
      <c r="H163" s="269">
        <v>217.11666666666667</v>
      </c>
      <c r="I163" s="269">
        <v>218.93333333333334</v>
      </c>
      <c r="J163" s="269">
        <v>219.96666666666667</v>
      </c>
      <c r="K163" s="268">
        <v>217.9</v>
      </c>
      <c r="L163" s="268">
        <v>215.05</v>
      </c>
      <c r="M163" s="268">
        <v>8.6547900000000002</v>
      </c>
      <c r="N163" s="1"/>
      <c r="O163" s="1"/>
    </row>
    <row r="164" spans="1:15" ht="12.75" customHeight="1">
      <c r="A164" s="53">
        <v>155</v>
      </c>
      <c r="B164" s="417" t="s">
        <v>176</v>
      </c>
      <c r="C164" s="268">
        <v>2869.15</v>
      </c>
      <c r="D164" s="269">
        <v>2855.3833333333332</v>
      </c>
      <c r="E164" s="269">
        <v>2818.7666666666664</v>
      </c>
      <c r="F164" s="269">
        <v>2768.3833333333332</v>
      </c>
      <c r="G164" s="269">
        <v>2731.7666666666664</v>
      </c>
      <c r="H164" s="269">
        <v>2905.7666666666664</v>
      </c>
      <c r="I164" s="269">
        <v>2942.3833333333332</v>
      </c>
      <c r="J164" s="269">
        <v>2992.7666666666664</v>
      </c>
      <c r="K164" s="268">
        <v>2892</v>
      </c>
      <c r="L164" s="268">
        <v>2805</v>
      </c>
      <c r="M164" s="268">
        <v>4.6782700000000004</v>
      </c>
      <c r="N164" s="1"/>
      <c r="O164" s="1"/>
    </row>
    <row r="165" spans="1:15" ht="12.75" customHeight="1">
      <c r="A165" s="53">
        <v>156</v>
      </c>
      <c r="B165" s="417" t="s">
        <v>172</v>
      </c>
      <c r="C165" s="268">
        <v>990.4</v>
      </c>
      <c r="D165" s="269">
        <v>996.1</v>
      </c>
      <c r="E165" s="269">
        <v>980.30000000000007</v>
      </c>
      <c r="F165" s="269">
        <v>970.2</v>
      </c>
      <c r="G165" s="269">
        <v>954.40000000000009</v>
      </c>
      <c r="H165" s="269">
        <v>1006.2</v>
      </c>
      <c r="I165" s="269">
        <v>1022</v>
      </c>
      <c r="J165" s="269">
        <v>1032.0999999999999</v>
      </c>
      <c r="K165" s="268">
        <v>1011.9</v>
      </c>
      <c r="L165" s="268">
        <v>986</v>
      </c>
      <c r="M165" s="268">
        <v>18.389299999999999</v>
      </c>
      <c r="N165" s="1"/>
      <c r="O165" s="1"/>
    </row>
    <row r="166" spans="1:15" ht="12.75" customHeight="1">
      <c r="A166" s="53">
        <v>157</v>
      </c>
      <c r="B166" s="417" t="s">
        <v>270</v>
      </c>
      <c r="C166" s="268">
        <v>2645.25</v>
      </c>
      <c r="D166" s="269">
        <v>2634.4166666666665</v>
      </c>
      <c r="E166" s="269">
        <v>2615.833333333333</v>
      </c>
      <c r="F166" s="269">
        <v>2586.4166666666665</v>
      </c>
      <c r="G166" s="269">
        <v>2567.833333333333</v>
      </c>
      <c r="H166" s="269">
        <v>2663.833333333333</v>
      </c>
      <c r="I166" s="269">
        <v>2682.4166666666661</v>
      </c>
      <c r="J166" s="269">
        <v>2711.833333333333</v>
      </c>
      <c r="K166" s="268">
        <v>2653</v>
      </c>
      <c r="L166" s="268">
        <v>2605</v>
      </c>
      <c r="M166" s="268">
        <v>3.2471700000000001</v>
      </c>
      <c r="N166" s="1"/>
      <c r="O166" s="1"/>
    </row>
    <row r="167" spans="1:15" ht="12.75" customHeight="1">
      <c r="A167" s="53">
        <v>158</v>
      </c>
      <c r="B167" s="417" t="s">
        <v>174</v>
      </c>
      <c r="C167" s="268">
        <v>115</v>
      </c>
      <c r="D167" s="269">
        <v>115.06666666666666</v>
      </c>
      <c r="E167" s="269">
        <v>114.28333333333333</v>
      </c>
      <c r="F167" s="269">
        <v>113.56666666666666</v>
      </c>
      <c r="G167" s="269">
        <v>112.78333333333333</v>
      </c>
      <c r="H167" s="269">
        <v>115.78333333333333</v>
      </c>
      <c r="I167" s="269">
        <v>116.56666666666666</v>
      </c>
      <c r="J167" s="269">
        <v>117.28333333333333</v>
      </c>
      <c r="K167" s="268">
        <v>115.85</v>
      </c>
      <c r="L167" s="268">
        <v>114.35</v>
      </c>
      <c r="M167" s="268">
        <v>66.783760000000001</v>
      </c>
      <c r="N167" s="1"/>
      <c r="O167" s="1"/>
    </row>
    <row r="168" spans="1:15" ht="12.75" customHeight="1">
      <c r="A168" s="53">
        <v>159</v>
      </c>
      <c r="B168" s="417" t="s">
        <v>179</v>
      </c>
      <c r="C168" s="268">
        <v>232.55</v>
      </c>
      <c r="D168" s="269">
        <v>230.15</v>
      </c>
      <c r="E168" s="269">
        <v>227.10000000000002</v>
      </c>
      <c r="F168" s="269">
        <v>221.65</v>
      </c>
      <c r="G168" s="269">
        <v>218.60000000000002</v>
      </c>
      <c r="H168" s="269">
        <v>235.60000000000002</v>
      </c>
      <c r="I168" s="269">
        <v>238.65000000000003</v>
      </c>
      <c r="J168" s="269">
        <v>244.10000000000002</v>
      </c>
      <c r="K168" s="268">
        <v>233.2</v>
      </c>
      <c r="L168" s="268">
        <v>224.7</v>
      </c>
      <c r="M168" s="268">
        <v>188.04719</v>
      </c>
      <c r="N168" s="1"/>
      <c r="O168" s="1"/>
    </row>
    <row r="169" spans="1:15" ht="12.75" customHeight="1">
      <c r="A169" s="53">
        <v>160</v>
      </c>
      <c r="B169" s="417" t="s">
        <v>271</v>
      </c>
      <c r="C169" s="268">
        <v>483.25</v>
      </c>
      <c r="D169" s="269">
        <v>482.31666666666666</v>
      </c>
      <c r="E169" s="269">
        <v>478.93333333333334</v>
      </c>
      <c r="F169" s="269">
        <v>474.61666666666667</v>
      </c>
      <c r="G169" s="269">
        <v>471.23333333333335</v>
      </c>
      <c r="H169" s="269">
        <v>486.63333333333333</v>
      </c>
      <c r="I169" s="269">
        <v>490.01666666666665</v>
      </c>
      <c r="J169" s="269">
        <v>494.33333333333331</v>
      </c>
      <c r="K169" s="268">
        <v>485.7</v>
      </c>
      <c r="L169" s="268">
        <v>478</v>
      </c>
      <c r="M169" s="268">
        <v>3.9201100000000002</v>
      </c>
      <c r="N169" s="1"/>
      <c r="O169" s="1"/>
    </row>
    <row r="170" spans="1:15" ht="12.75" customHeight="1">
      <c r="A170" s="53">
        <v>161</v>
      </c>
      <c r="B170" s="417" t="s">
        <v>272</v>
      </c>
      <c r="C170" s="268">
        <v>14607.3</v>
      </c>
      <c r="D170" s="269">
        <v>14572.416666666666</v>
      </c>
      <c r="E170" s="269">
        <v>14470.833333333332</v>
      </c>
      <c r="F170" s="269">
        <v>14334.366666666667</v>
      </c>
      <c r="G170" s="269">
        <v>14232.783333333333</v>
      </c>
      <c r="H170" s="269">
        <v>14708.883333333331</v>
      </c>
      <c r="I170" s="269">
        <v>14810.466666666664</v>
      </c>
      <c r="J170" s="269">
        <v>14946.933333333331</v>
      </c>
      <c r="K170" s="268">
        <v>14674</v>
      </c>
      <c r="L170" s="268">
        <v>14435.95</v>
      </c>
      <c r="M170" s="268">
        <v>4.3060000000000001E-2</v>
      </c>
      <c r="N170" s="1"/>
      <c r="O170" s="1"/>
    </row>
    <row r="171" spans="1:15" ht="12.75" customHeight="1">
      <c r="A171" s="53">
        <v>162</v>
      </c>
      <c r="B171" s="417" t="s">
        <v>178</v>
      </c>
      <c r="C171" s="268">
        <v>40.1</v>
      </c>
      <c r="D171" s="269">
        <v>39.733333333333334</v>
      </c>
      <c r="E171" s="269">
        <v>39.06666666666667</v>
      </c>
      <c r="F171" s="269">
        <v>38.033333333333339</v>
      </c>
      <c r="G171" s="269">
        <v>37.366666666666674</v>
      </c>
      <c r="H171" s="269">
        <v>40.766666666666666</v>
      </c>
      <c r="I171" s="269">
        <v>41.433333333333323</v>
      </c>
      <c r="J171" s="269">
        <v>42.466666666666661</v>
      </c>
      <c r="K171" s="268">
        <v>40.4</v>
      </c>
      <c r="L171" s="268">
        <v>38.700000000000003</v>
      </c>
      <c r="M171" s="268">
        <v>657.60109999999997</v>
      </c>
      <c r="N171" s="1"/>
      <c r="O171" s="1"/>
    </row>
    <row r="172" spans="1:15" ht="12.75" customHeight="1">
      <c r="A172" s="53">
        <v>163</v>
      </c>
      <c r="B172" s="417" t="s">
        <v>184</v>
      </c>
      <c r="C172" s="268">
        <v>105.15</v>
      </c>
      <c r="D172" s="269">
        <v>105.33333333333333</v>
      </c>
      <c r="E172" s="269">
        <v>104.56666666666666</v>
      </c>
      <c r="F172" s="269">
        <v>103.98333333333333</v>
      </c>
      <c r="G172" s="269">
        <v>103.21666666666667</v>
      </c>
      <c r="H172" s="269">
        <v>105.91666666666666</v>
      </c>
      <c r="I172" s="269">
        <v>106.68333333333334</v>
      </c>
      <c r="J172" s="269">
        <v>107.26666666666665</v>
      </c>
      <c r="K172" s="268">
        <v>106.1</v>
      </c>
      <c r="L172" s="268">
        <v>104.75</v>
      </c>
      <c r="M172" s="268">
        <v>31.848790000000001</v>
      </c>
      <c r="N172" s="1"/>
      <c r="O172" s="1"/>
    </row>
    <row r="173" spans="1:15" ht="12.75" customHeight="1">
      <c r="A173" s="53">
        <v>164</v>
      </c>
      <c r="B173" s="417" t="s">
        <v>185</v>
      </c>
      <c r="C173" s="268">
        <v>2588.35</v>
      </c>
      <c r="D173" s="269">
        <v>2590.3666666666668</v>
      </c>
      <c r="E173" s="269">
        <v>2570.7333333333336</v>
      </c>
      <c r="F173" s="269">
        <v>2553.1166666666668</v>
      </c>
      <c r="G173" s="269">
        <v>2533.4833333333336</v>
      </c>
      <c r="H173" s="269">
        <v>2607.9833333333336</v>
      </c>
      <c r="I173" s="269">
        <v>2627.6166666666668</v>
      </c>
      <c r="J173" s="269">
        <v>2645.2333333333336</v>
      </c>
      <c r="K173" s="268">
        <v>2610</v>
      </c>
      <c r="L173" s="268">
        <v>2572.75</v>
      </c>
      <c r="M173" s="268">
        <v>40.049970000000002</v>
      </c>
      <c r="N173" s="1"/>
      <c r="O173" s="1"/>
    </row>
    <row r="174" spans="1:15" ht="12.75" customHeight="1">
      <c r="A174" s="53">
        <v>165</v>
      </c>
      <c r="B174" s="417" t="s">
        <v>273</v>
      </c>
      <c r="C174" s="268">
        <v>957.85</v>
      </c>
      <c r="D174" s="269">
        <v>953.53333333333342</v>
      </c>
      <c r="E174" s="269">
        <v>942.61666666666679</v>
      </c>
      <c r="F174" s="269">
        <v>927.38333333333333</v>
      </c>
      <c r="G174" s="269">
        <v>916.4666666666667</v>
      </c>
      <c r="H174" s="269">
        <v>968.76666666666688</v>
      </c>
      <c r="I174" s="269">
        <v>979.68333333333362</v>
      </c>
      <c r="J174" s="269">
        <v>994.91666666666697</v>
      </c>
      <c r="K174" s="268">
        <v>964.45</v>
      </c>
      <c r="L174" s="268">
        <v>938.3</v>
      </c>
      <c r="M174" s="268">
        <v>9.8187899999999999</v>
      </c>
      <c r="N174" s="1"/>
      <c r="O174" s="1"/>
    </row>
    <row r="175" spans="1:15" ht="12.75" customHeight="1">
      <c r="A175" s="53">
        <v>166</v>
      </c>
      <c r="B175" s="417" t="s">
        <v>187</v>
      </c>
      <c r="C175" s="268">
        <v>1303.3</v>
      </c>
      <c r="D175" s="269">
        <v>1307.7666666666667</v>
      </c>
      <c r="E175" s="269">
        <v>1295.5333333333333</v>
      </c>
      <c r="F175" s="269">
        <v>1287.7666666666667</v>
      </c>
      <c r="G175" s="269">
        <v>1275.5333333333333</v>
      </c>
      <c r="H175" s="269">
        <v>1315.5333333333333</v>
      </c>
      <c r="I175" s="269">
        <v>1327.7666666666664</v>
      </c>
      <c r="J175" s="269">
        <v>1335.5333333333333</v>
      </c>
      <c r="K175" s="268">
        <v>1320</v>
      </c>
      <c r="L175" s="268">
        <v>1300</v>
      </c>
      <c r="M175" s="268">
        <v>8.0085200000000007</v>
      </c>
      <c r="N175" s="1"/>
      <c r="O175" s="1"/>
    </row>
    <row r="176" spans="1:15" ht="12.75" customHeight="1">
      <c r="A176" s="53">
        <v>167</v>
      </c>
      <c r="B176" s="417" t="s">
        <v>191</v>
      </c>
      <c r="C176" s="268">
        <v>2822.4</v>
      </c>
      <c r="D176" s="269">
        <v>2819.8833333333332</v>
      </c>
      <c r="E176" s="269">
        <v>2774.7666666666664</v>
      </c>
      <c r="F176" s="269">
        <v>2727.1333333333332</v>
      </c>
      <c r="G176" s="269">
        <v>2682.0166666666664</v>
      </c>
      <c r="H176" s="269">
        <v>2867.5166666666664</v>
      </c>
      <c r="I176" s="269">
        <v>2912.6333333333332</v>
      </c>
      <c r="J176" s="269">
        <v>2960.2666666666664</v>
      </c>
      <c r="K176" s="268">
        <v>2865</v>
      </c>
      <c r="L176" s="268">
        <v>2772.25</v>
      </c>
      <c r="M176" s="268">
        <v>11.59487</v>
      </c>
      <c r="N176" s="1"/>
      <c r="O176" s="1"/>
    </row>
    <row r="177" spans="1:15" ht="12.75" customHeight="1">
      <c r="A177" s="53">
        <v>168</v>
      </c>
      <c r="B177" s="417" t="s">
        <v>189</v>
      </c>
      <c r="C177" s="268">
        <v>24131.35</v>
      </c>
      <c r="D177" s="269">
        <v>23978.483333333334</v>
      </c>
      <c r="E177" s="269">
        <v>23657.966666666667</v>
      </c>
      <c r="F177" s="269">
        <v>23184.583333333332</v>
      </c>
      <c r="G177" s="269">
        <v>22864.066666666666</v>
      </c>
      <c r="H177" s="269">
        <v>24451.866666666669</v>
      </c>
      <c r="I177" s="269">
        <v>24772.383333333339</v>
      </c>
      <c r="J177" s="269">
        <v>25245.76666666667</v>
      </c>
      <c r="K177" s="268">
        <v>24299</v>
      </c>
      <c r="L177" s="268">
        <v>23505.1</v>
      </c>
      <c r="M177" s="268">
        <v>1.61087</v>
      </c>
      <c r="N177" s="1"/>
      <c r="O177" s="1"/>
    </row>
    <row r="178" spans="1:15" ht="12.75" customHeight="1">
      <c r="A178" s="53">
        <v>169</v>
      </c>
      <c r="B178" s="417" t="s">
        <v>192</v>
      </c>
      <c r="C178" s="268">
        <v>1334.65</v>
      </c>
      <c r="D178" s="269">
        <v>1334.7333333333333</v>
      </c>
      <c r="E178" s="269">
        <v>1315.0166666666667</v>
      </c>
      <c r="F178" s="269">
        <v>1295.3833333333332</v>
      </c>
      <c r="G178" s="269">
        <v>1275.6666666666665</v>
      </c>
      <c r="H178" s="269">
        <v>1354.3666666666668</v>
      </c>
      <c r="I178" s="269">
        <v>1374.0833333333335</v>
      </c>
      <c r="J178" s="269">
        <v>1393.7166666666669</v>
      </c>
      <c r="K178" s="268">
        <v>1354.45</v>
      </c>
      <c r="L178" s="268">
        <v>1315.1</v>
      </c>
      <c r="M178" s="268">
        <v>7.3783200000000004</v>
      </c>
      <c r="N178" s="1"/>
      <c r="O178" s="1"/>
    </row>
    <row r="179" spans="1:15" ht="12.75" customHeight="1">
      <c r="A179" s="53">
        <v>170</v>
      </c>
      <c r="B179" s="417" t="s">
        <v>190</v>
      </c>
      <c r="C179" s="268">
        <v>3108.6</v>
      </c>
      <c r="D179" s="269">
        <v>3079.2666666666664</v>
      </c>
      <c r="E179" s="269">
        <v>3040.583333333333</v>
      </c>
      <c r="F179" s="269">
        <v>2972.5666666666666</v>
      </c>
      <c r="G179" s="269">
        <v>2933.8833333333332</v>
      </c>
      <c r="H179" s="269">
        <v>3147.2833333333328</v>
      </c>
      <c r="I179" s="269">
        <v>3185.9666666666662</v>
      </c>
      <c r="J179" s="269">
        <v>3253.9833333333327</v>
      </c>
      <c r="K179" s="268">
        <v>3117.95</v>
      </c>
      <c r="L179" s="268">
        <v>3011.25</v>
      </c>
      <c r="M179" s="268">
        <v>6.3164100000000003</v>
      </c>
      <c r="N179" s="1"/>
      <c r="O179" s="1"/>
    </row>
    <row r="180" spans="1:15" ht="12.75" customHeight="1">
      <c r="A180" s="53">
        <v>171</v>
      </c>
      <c r="B180" s="417" t="s">
        <v>824</v>
      </c>
      <c r="C180" s="268">
        <v>529</v>
      </c>
      <c r="D180" s="269">
        <v>531.93333333333328</v>
      </c>
      <c r="E180" s="269">
        <v>525.06666666666661</v>
      </c>
      <c r="F180" s="269">
        <v>521.13333333333333</v>
      </c>
      <c r="G180" s="269">
        <v>514.26666666666665</v>
      </c>
      <c r="H180" s="269">
        <v>535.86666666666656</v>
      </c>
      <c r="I180" s="269">
        <v>542.73333333333312</v>
      </c>
      <c r="J180" s="269">
        <v>546.66666666666652</v>
      </c>
      <c r="K180" s="268">
        <v>538.79999999999995</v>
      </c>
      <c r="L180" s="268">
        <v>528</v>
      </c>
      <c r="M180" s="268">
        <v>20.338560000000001</v>
      </c>
      <c r="N180" s="1"/>
      <c r="O180" s="1"/>
    </row>
    <row r="181" spans="1:15" ht="12.75" customHeight="1">
      <c r="A181" s="53">
        <v>172</v>
      </c>
      <c r="B181" s="417" t="s">
        <v>188</v>
      </c>
      <c r="C181" s="268">
        <v>571.75</v>
      </c>
      <c r="D181" s="269">
        <v>565.2833333333333</v>
      </c>
      <c r="E181" s="269">
        <v>555.71666666666658</v>
      </c>
      <c r="F181" s="269">
        <v>539.68333333333328</v>
      </c>
      <c r="G181" s="269">
        <v>530.11666666666656</v>
      </c>
      <c r="H181" s="269">
        <v>581.31666666666661</v>
      </c>
      <c r="I181" s="269">
        <v>590.88333333333321</v>
      </c>
      <c r="J181" s="269">
        <v>606.91666666666663</v>
      </c>
      <c r="K181" s="268">
        <v>574.85</v>
      </c>
      <c r="L181" s="268">
        <v>549.25</v>
      </c>
      <c r="M181" s="268">
        <v>216.32641000000001</v>
      </c>
      <c r="N181" s="1"/>
      <c r="O181" s="1"/>
    </row>
    <row r="182" spans="1:15" ht="12.75" customHeight="1">
      <c r="A182" s="53">
        <v>173</v>
      </c>
      <c r="B182" s="417" t="s">
        <v>186</v>
      </c>
      <c r="C182" s="268">
        <v>84.05</v>
      </c>
      <c r="D182" s="269">
        <v>83.666666666666671</v>
      </c>
      <c r="E182" s="269">
        <v>82.333333333333343</v>
      </c>
      <c r="F182" s="269">
        <v>80.616666666666674</v>
      </c>
      <c r="G182" s="269">
        <v>79.283333333333346</v>
      </c>
      <c r="H182" s="269">
        <v>85.38333333333334</v>
      </c>
      <c r="I182" s="269">
        <v>86.716666666666683</v>
      </c>
      <c r="J182" s="269">
        <v>88.433333333333337</v>
      </c>
      <c r="K182" s="268">
        <v>85</v>
      </c>
      <c r="L182" s="268">
        <v>81.95</v>
      </c>
      <c r="M182" s="268">
        <v>225.82789</v>
      </c>
      <c r="N182" s="1"/>
      <c r="O182" s="1"/>
    </row>
    <row r="183" spans="1:15" ht="12.75" customHeight="1">
      <c r="A183" s="53">
        <v>174</v>
      </c>
      <c r="B183" s="417" t="s">
        <v>193</v>
      </c>
      <c r="C183" s="268">
        <v>883.75</v>
      </c>
      <c r="D183" s="269">
        <v>887.16666666666663</v>
      </c>
      <c r="E183" s="269">
        <v>876.63333333333321</v>
      </c>
      <c r="F183" s="269">
        <v>869.51666666666654</v>
      </c>
      <c r="G183" s="269">
        <v>858.98333333333312</v>
      </c>
      <c r="H183" s="269">
        <v>894.2833333333333</v>
      </c>
      <c r="I183" s="269">
        <v>904.81666666666683</v>
      </c>
      <c r="J183" s="269">
        <v>911.93333333333339</v>
      </c>
      <c r="K183" s="268">
        <v>897.7</v>
      </c>
      <c r="L183" s="268">
        <v>880.05</v>
      </c>
      <c r="M183" s="268">
        <v>18.893219999999999</v>
      </c>
      <c r="N183" s="1"/>
      <c r="O183" s="1"/>
    </row>
    <row r="184" spans="1:15" ht="12.75" customHeight="1">
      <c r="A184" s="53">
        <v>175</v>
      </c>
      <c r="B184" s="417" t="s">
        <v>194</v>
      </c>
      <c r="C184" s="268">
        <v>526.95000000000005</v>
      </c>
      <c r="D184" s="269">
        <v>526.44999999999993</v>
      </c>
      <c r="E184" s="269">
        <v>520.09999999999991</v>
      </c>
      <c r="F184" s="269">
        <v>513.25</v>
      </c>
      <c r="G184" s="269">
        <v>506.9</v>
      </c>
      <c r="H184" s="269">
        <v>533.29999999999984</v>
      </c>
      <c r="I184" s="269">
        <v>539.65</v>
      </c>
      <c r="J184" s="269">
        <v>546.49999999999977</v>
      </c>
      <c r="K184" s="268">
        <v>532.79999999999995</v>
      </c>
      <c r="L184" s="268">
        <v>519.6</v>
      </c>
      <c r="M184" s="268">
        <v>12.68455</v>
      </c>
      <c r="N184" s="1"/>
      <c r="O184" s="1"/>
    </row>
    <row r="185" spans="1:15" ht="12.75" customHeight="1">
      <c r="A185" s="53">
        <v>176</v>
      </c>
      <c r="B185" s="417" t="s">
        <v>275</v>
      </c>
      <c r="C185" s="268">
        <v>568.6</v>
      </c>
      <c r="D185" s="269">
        <v>570.48333333333323</v>
      </c>
      <c r="E185" s="269">
        <v>563.96666666666647</v>
      </c>
      <c r="F185" s="269">
        <v>559.33333333333326</v>
      </c>
      <c r="G185" s="269">
        <v>552.81666666666649</v>
      </c>
      <c r="H185" s="269">
        <v>575.11666666666645</v>
      </c>
      <c r="I185" s="269">
        <v>581.6333333333331</v>
      </c>
      <c r="J185" s="269">
        <v>586.26666666666642</v>
      </c>
      <c r="K185" s="268">
        <v>577</v>
      </c>
      <c r="L185" s="268">
        <v>565.85</v>
      </c>
      <c r="M185" s="268">
        <v>5.2169499999999998</v>
      </c>
      <c r="N185" s="1"/>
      <c r="O185" s="1"/>
    </row>
    <row r="186" spans="1:15" ht="12.75" customHeight="1">
      <c r="A186" s="53">
        <v>177</v>
      </c>
      <c r="B186" s="417" t="s">
        <v>206</v>
      </c>
      <c r="C186" s="268">
        <v>1037.8499999999999</v>
      </c>
      <c r="D186" s="269">
        <v>1037.3</v>
      </c>
      <c r="E186" s="269">
        <v>1025.0999999999999</v>
      </c>
      <c r="F186" s="269">
        <v>1012.3499999999999</v>
      </c>
      <c r="G186" s="269">
        <v>1000.1499999999999</v>
      </c>
      <c r="H186" s="269">
        <v>1050.05</v>
      </c>
      <c r="I186" s="269">
        <v>1062.2500000000002</v>
      </c>
      <c r="J186" s="269">
        <v>1075</v>
      </c>
      <c r="K186" s="268">
        <v>1049.5</v>
      </c>
      <c r="L186" s="268">
        <v>1024.55</v>
      </c>
      <c r="M186" s="268">
        <v>8.9390699999999992</v>
      </c>
      <c r="N186" s="1"/>
      <c r="O186" s="1"/>
    </row>
    <row r="187" spans="1:15" ht="12.75" customHeight="1">
      <c r="A187" s="53">
        <v>178</v>
      </c>
      <c r="B187" s="417" t="s">
        <v>195</v>
      </c>
      <c r="C187" s="268">
        <v>1155.9000000000001</v>
      </c>
      <c r="D187" s="269">
        <v>1155.2166666666669</v>
      </c>
      <c r="E187" s="269">
        <v>1141.4833333333338</v>
      </c>
      <c r="F187" s="269">
        <v>1127.0666666666668</v>
      </c>
      <c r="G187" s="269">
        <v>1113.3333333333337</v>
      </c>
      <c r="H187" s="269">
        <v>1169.6333333333339</v>
      </c>
      <c r="I187" s="269">
        <v>1183.366666666667</v>
      </c>
      <c r="J187" s="269">
        <v>1197.783333333334</v>
      </c>
      <c r="K187" s="268">
        <v>1168.95</v>
      </c>
      <c r="L187" s="268">
        <v>1140.8</v>
      </c>
      <c r="M187" s="268">
        <v>14.35793</v>
      </c>
      <c r="N187" s="1"/>
      <c r="O187" s="1"/>
    </row>
    <row r="188" spans="1:15" ht="12.75" customHeight="1">
      <c r="A188" s="53">
        <v>179</v>
      </c>
      <c r="B188" s="417" t="s">
        <v>502</v>
      </c>
      <c r="C188" s="268">
        <v>1230.4000000000001</v>
      </c>
      <c r="D188" s="269">
        <v>1231.8</v>
      </c>
      <c r="E188" s="269">
        <v>1213.5999999999999</v>
      </c>
      <c r="F188" s="269">
        <v>1196.8</v>
      </c>
      <c r="G188" s="269">
        <v>1178.5999999999999</v>
      </c>
      <c r="H188" s="269">
        <v>1248.5999999999999</v>
      </c>
      <c r="I188" s="269">
        <v>1266.8000000000002</v>
      </c>
      <c r="J188" s="269">
        <v>1283.5999999999999</v>
      </c>
      <c r="K188" s="268">
        <v>1250</v>
      </c>
      <c r="L188" s="268">
        <v>1215</v>
      </c>
      <c r="M188" s="268">
        <v>3.9935800000000001</v>
      </c>
      <c r="N188" s="1"/>
      <c r="O188" s="1"/>
    </row>
    <row r="189" spans="1:15" ht="12.75" customHeight="1">
      <c r="A189" s="53">
        <v>180</v>
      </c>
      <c r="B189" s="417" t="s">
        <v>200</v>
      </c>
      <c r="C189" s="268">
        <v>3120.4</v>
      </c>
      <c r="D189" s="269">
        <v>3125.2000000000003</v>
      </c>
      <c r="E189" s="269">
        <v>3109.0000000000005</v>
      </c>
      <c r="F189" s="269">
        <v>3097.6000000000004</v>
      </c>
      <c r="G189" s="269">
        <v>3081.4000000000005</v>
      </c>
      <c r="H189" s="269">
        <v>3136.6000000000004</v>
      </c>
      <c r="I189" s="269">
        <v>3152.8</v>
      </c>
      <c r="J189" s="269">
        <v>3164.2000000000003</v>
      </c>
      <c r="K189" s="268">
        <v>3141.4</v>
      </c>
      <c r="L189" s="268">
        <v>3113.8</v>
      </c>
      <c r="M189" s="268">
        <v>50.90269</v>
      </c>
      <c r="N189" s="1"/>
      <c r="O189" s="1"/>
    </row>
    <row r="190" spans="1:15" ht="12.75" customHeight="1">
      <c r="A190" s="53">
        <v>181</v>
      </c>
      <c r="B190" s="417" t="s">
        <v>196</v>
      </c>
      <c r="C190" s="268">
        <v>840.25</v>
      </c>
      <c r="D190" s="269">
        <v>846.65</v>
      </c>
      <c r="E190" s="269">
        <v>832.15</v>
      </c>
      <c r="F190" s="269">
        <v>824.05</v>
      </c>
      <c r="G190" s="269">
        <v>809.55</v>
      </c>
      <c r="H190" s="269">
        <v>854.75</v>
      </c>
      <c r="I190" s="269">
        <v>869.25</v>
      </c>
      <c r="J190" s="269">
        <v>877.35</v>
      </c>
      <c r="K190" s="268">
        <v>861.15</v>
      </c>
      <c r="L190" s="268">
        <v>838.55</v>
      </c>
      <c r="M190" s="268">
        <v>38.189259999999997</v>
      </c>
      <c r="N190" s="1"/>
      <c r="O190" s="1"/>
    </row>
    <row r="191" spans="1:15" ht="12.75" customHeight="1">
      <c r="A191" s="53">
        <v>182</v>
      </c>
      <c r="B191" s="417" t="s">
        <v>276</v>
      </c>
      <c r="C191" s="268">
        <v>8914.7000000000007</v>
      </c>
      <c r="D191" s="269">
        <v>8945.7333333333336</v>
      </c>
      <c r="E191" s="269">
        <v>8833.9666666666672</v>
      </c>
      <c r="F191" s="269">
        <v>8753.2333333333336</v>
      </c>
      <c r="G191" s="269">
        <v>8641.4666666666672</v>
      </c>
      <c r="H191" s="269">
        <v>9026.4666666666672</v>
      </c>
      <c r="I191" s="269">
        <v>9138.2333333333336</v>
      </c>
      <c r="J191" s="269">
        <v>9218.9666666666672</v>
      </c>
      <c r="K191" s="268">
        <v>9057.5</v>
      </c>
      <c r="L191" s="268">
        <v>8865</v>
      </c>
      <c r="M191" s="268">
        <v>2.6798899999999999</v>
      </c>
      <c r="N191" s="1"/>
      <c r="O191" s="1"/>
    </row>
    <row r="192" spans="1:15" ht="12.75" customHeight="1">
      <c r="A192" s="53">
        <v>183</v>
      </c>
      <c r="B192" s="417" t="s">
        <v>197</v>
      </c>
      <c r="C192" s="268">
        <v>450.2</v>
      </c>
      <c r="D192" s="269">
        <v>450.63333333333338</v>
      </c>
      <c r="E192" s="269">
        <v>446.56666666666678</v>
      </c>
      <c r="F192" s="269">
        <v>442.93333333333339</v>
      </c>
      <c r="G192" s="269">
        <v>438.86666666666679</v>
      </c>
      <c r="H192" s="269">
        <v>454.26666666666677</v>
      </c>
      <c r="I192" s="269">
        <v>458.33333333333337</v>
      </c>
      <c r="J192" s="269">
        <v>461.96666666666675</v>
      </c>
      <c r="K192" s="268">
        <v>454.7</v>
      </c>
      <c r="L192" s="268">
        <v>447</v>
      </c>
      <c r="M192" s="268">
        <v>103.60460999999999</v>
      </c>
      <c r="N192" s="1"/>
      <c r="O192" s="1"/>
    </row>
    <row r="193" spans="1:15" ht="12.75" customHeight="1">
      <c r="A193" s="53">
        <v>184</v>
      </c>
      <c r="B193" s="417" t="s">
        <v>198</v>
      </c>
      <c r="C193" s="268">
        <v>241.5</v>
      </c>
      <c r="D193" s="269">
        <v>240.76666666666665</v>
      </c>
      <c r="E193" s="269">
        <v>237.3833333333333</v>
      </c>
      <c r="F193" s="269">
        <v>233.26666666666665</v>
      </c>
      <c r="G193" s="269">
        <v>229.8833333333333</v>
      </c>
      <c r="H193" s="269">
        <v>244.8833333333333</v>
      </c>
      <c r="I193" s="269">
        <v>248.26666666666662</v>
      </c>
      <c r="J193" s="269">
        <v>252.3833333333333</v>
      </c>
      <c r="K193" s="268">
        <v>244.15</v>
      </c>
      <c r="L193" s="268">
        <v>236.65</v>
      </c>
      <c r="M193" s="268">
        <v>242.28695999999999</v>
      </c>
      <c r="N193" s="1"/>
      <c r="O193" s="1"/>
    </row>
    <row r="194" spans="1:15" ht="12.75" customHeight="1">
      <c r="A194" s="53">
        <v>185</v>
      </c>
      <c r="B194" s="417" t="s">
        <v>199</v>
      </c>
      <c r="C194" s="268">
        <v>109.15</v>
      </c>
      <c r="D194" s="269">
        <v>108.45</v>
      </c>
      <c r="E194" s="269">
        <v>106.5</v>
      </c>
      <c r="F194" s="269">
        <v>103.85</v>
      </c>
      <c r="G194" s="269">
        <v>101.89999999999999</v>
      </c>
      <c r="H194" s="269">
        <v>111.10000000000001</v>
      </c>
      <c r="I194" s="269">
        <v>113.05000000000003</v>
      </c>
      <c r="J194" s="269">
        <v>115.70000000000002</v>
      </c>
      <c r="K194" s="268">
        <v>110.4</v>
      </c>
      <c r="L194" s="268">
        <v>105.8</v>
      </c>
      <c r="M194" s="268">
        <v>863.79872</v>
      </c>
      <c r="N194" s="1"/>
      <c r="O194" s="1"/>
    </row>
    <row r="195" spans="1:15" ht="12.75" customHeight="1">
      <c r="A195" s="53">
        <v>186</v>
      </c>
      <c r="B195" s="417" t="s">
        <v>201</v>
      </c>
      <c r="C195" s="268">
        <v>1114.7</v>
      </c>
      <c r="D195" s="269">
        <v>1110.5166666666667</v>
      </c>
      <c r="E195" s="269">
        <v>1099.1833333333334</v>
      </c>
      <c r="F195" s="269">
        <v>1083.6666666666667</v>
      </c>
      <c r="G195" s="269">
        <v>1072.3333333333335</v>
      </c>
      <c r="H195" s="269">
        <v>1126.0333333333333</v>
      </c>
      <c r="I195" s="269">
        <v>1137.3666666666668</v>
      </c>
      <c r="J195" s="269">
        <v>1152.8833333333332</v>
      </c>
      <c r="K195" s="268">
        <v>1121.8499999999999</v>
      </c>
      <c r="L195" s="268">
        <v>1095</v>
      </c>
      <c r="M195" s="268">
        <v>51.795389999999998</v>
      </c>
      <c r="N195" s="1"/>
      <c r="O195" s="1"/>
    </row>
    <row r="196" spans="1:15" ht="12.75" customHeight="1">
      <c r="A196" s="53">
        <v>187</v>
      </c>
      <c r="B196" s="417" t="s">
        <v>182</v>
      </c>
      <c r="C196" s="268">
        <v>798.25</v>
      </c>
      <c r="D196" s="269">
        <v>796.05000000000007</v>
      </c>
      <c r="E196" s="269">
        <v>785.60000000000014</v>
      </c>
      <c r="F196" s="269">
        <v>772.95</v>
      </c>
      <c r="G196" s="269">
        <v>762.50000000000011</v>
      </c>
      <c r="H196" s="269">
        <v>808.70000000000016</v>
      </c>
      <c r="I196" s="269">
        <v>819.1500000000002</v>
      </c>
      <c r="J196" s="269">
        <v>831.80000000000018</v>
      </c>
      <c r="K196" s="268">
        <v>806.5</v>
      </c>
      <c r="L196" s="268">
        <v>783.4</v>
      </c>
      <c r="M196" s="268">
        <v>11.308149999999999</v>
      </c>
      <c r="N196" s="1"/>
      <c r="O196" s="1"/>
    </row>
    <row r="197" spans="1:15" ht="12.75" customHeight="1">
      <c r="A197" s="53">
        <v>188</v>
      </c>
      <c r="B197" s="417" t="s">
        <v>202</v>
      </c>
      <c r="C197" s="268">
        <v>2700.6</v>
      </c>
      <c r="D197" s="269">
        <v>2685.8666666666668</v>
      </c>
      <c r="E197" s="269">
        <v>2659.7333333333336</v>
      </c>
      <c r="F197" s="269">
        <v>2618.8666666666668</v>
      </c>
      <c r="G197" s="269">
        <v>2592.7333333333336</v>
      </c>
      <c r="H197" s="269">
        <v>2726.7333333333336</v>
      </c>
      <c r="I197" s="269">
        <v>2752.8666666666668</v>
      </c>
      <c r="J197" s="269">
        <v>2793.7333333333336</v>
      </c>
      <c r="K197" s="268">
        <v>2712</v>
      </c>
      <c r="L197" s="268">
        <v>2645</v>
      </c>
      <c r="M197" s="268">
        <v>9.1528100000000006</v>
      </c>
      <c r="N197" s="1"/>
      <c r="O197" s="1"/>
    </row>
    <row r="198" spans="1:15" ht="12.75" customHeight="1">
      <c r="A198" s="53">
        <v>189</v>
      </c>
      <c r="B198" s="417" t="s">
        <v>203</v>
      </c>
      <c r="C198" s="268">
        <v>1502.05</v>
      </c>
      <c r="D198" s="269">
        <v>1507.6499999999999</v>
      </c>
      <c r="E198" s="269">
        <v>1487.3499999999997</v>
      </c>
      <c r="F198" s="269">
        <v>1472.6499999999999</v>
      </c>
      <c r="G198" s="269">
        <v>1452.3499999999997</v>
      </c>
      <c r="H198" s="269">
        <v>1522.3499999999997</v>
      </c>
      <c r="I198" s="269">
        <v>1542.6499999999999</v>
      </c>
      <c r="J198" s="269">
        <v>1557.3499999999997</v>
      </c>
      <c r="K198" s="268">
        <v>1527.95</v>
      </c>
      <c r="L198" s="268">
        <v>1492.95</v>
      </c>
      <c r="M198" s="268">
        <v>1.3207899999999999</v>
      </c>
      <c r="N198" s="1"/>
      <c r="O198" s="1"/>
    </row>
    <row r="199" spans="1:15" ht="12.75" customHeight="1">
      <c r="A199" s="53">
        <v>190</v>
      </c>
      <c r="B199" s="417" t="s">
        <v>204</v>
      </c>
      <c r="C199" s="268">
        <v>546.54999999999995</v>
      </c>
      <c r="D199" s="269">
        <v>549.66666666666663</v>
      </c>
      <c r="E199" s="269">
        <v>542.08333333333326</v>
      </c>
      <c r="F199" s="269">
        <v>537.61666666666667</v>
      </c>
      <c r="G199" s="269">
        <v>530.0333333333333</v>
      </c>
      <c r="H199" s="269">
        <v>554.13333333333321</v>
      </c>
      <c r="I199" s="269">
        <v>561.71666666666647</v>
      </c>
      <c r="J199" s="269">
        <v>566.18333333333317</v>
      </c>
      <c r="K199" s="268">
        <v>557.25</v>
      </c>
      <c r="L199" s="268">
        <v>545.20000000000005</v>
      </c>
      <c r="M199" s="268">
        <v>5.1890999999999998</v>
      </c>
      <c r="N199" s="1"/>
      <c r="O199" s="1"/>
    </row>
    <row r="200" spans="1:15" ht="12.75" customHeight="1">
      <c r="A200" s="53">
        <v>191</v>
      </c>
      <c r="B200" s="417" t="s">
        <v>205</v>
      </c>
      <c r="C200" s="268">
        <v>1430.6</v>
      </c>
      <c r="D200" s="269">
        <v>1444.3</v>
      </c>
      <c r="E200" s="269">
        <v>1414.25</v>
      </c>
      <c r="F200" s="269">
        <v>1397.9</v>
      </c>
      <c r="G200" s="269">
        <v>1367.8500000000001</v>
      </c>
      <c r="H200" s="269">
        <v>1460.6499999999999</v>
      </c>
      <c r="I200" s="269">
        <v>1490.6999999999996</v>
      </c>
      <c r="J200" s="269">
        <v>1507.0499999999997</v>
      </c>
      <c r="K200" s="268">
        <v>1474.35</v>
      </c>
      <c r="L200" s="268">
        <v>1427.95</v>
      </c>
      <c r="M200" s="268">
        <v>7.8623799999999999</v>
      </c>
      <c r="N200" s="1"/>
      <c r="O200" s="1"/>
    </row>
    <row r="201" spans="1:15" ht="12.75" customHeight="1">
      <c r="A201" s="53">
        <v>192</v>
      </c>
      <c r="B201" s="417" t="s">
        <v>509</v>
      </c>
      <c r="C201" s="268">
        <v>39.4</v>
      </c>
      <c r="D201" s="269">
        <v>39.516666666666673</v>
      </c>
      <c r="E201" s="269">
        <v>39.033333333333346</v>
      </c>
      <c r="F201" s="269">
        <v>38.666666666666671</v>
      </c>
      <c r="G201" s="269">
        <v>38.183333333333344</v>
      </c>
      <c r="H201" s="269">
        <v>39.883333333333347</v>
      </c>
      <c r="I201" s="269">
        <v>40.366666666666681</v>
      </c>
      <c r="J201" s="269">
        <v>40.733333333333348</v>
      </c>
      <c r="K201" s="268">
        <v>40</v>
      </c>
      <c r="L201" s="268">
        <v>39.15</v>
      </c>
      <c r="M201" s="268">
        <v>83.210629999999995</v>
      </c>
      <c r="N201" s="1"/>
      <c r="O201" s="1"/>
    </row>
    <row r="202" spans="1:15" ht="12.75" customHeight="1">
      <c r="A202" s="53">
        <v>193</v>
      </c>
      <c r="B202" s="417" t="s">
        <v>209</v>
      </c>
      <c r="C202" s="268">
        <v>748.3</v>
      </c>
      <c r="D202" s="269">
        <v>750.75</v>
      </c>
      <c r="E202" s="269">
        <v>741.35</v>
      </c>
      <c r="F202" s="269">
        <v>734.4</v>
      </c>
      <c r="G202" s="269">
        <v>725</v>
      </c>
      <c r="H202" s="269">
        <v>757.7</v>
      </c>
      <c r="I202" s="269">
        <v>767.10000000000014</v>
      </c>
      <c r="J202" s="269">
        <v>774.05000000000007</v>
      </c>
      <c r="K202" s="268">
        <v>760.15</v>
      </c>
      <c r="L202" s="268">
        <v>743.8</v>
      </c>
      <c r="M202" s="268">
        <v>20.44162</v>
      </c>
      <c r="N202" s="1"/>
      <c r="O202" s="1"/>
    </row>
    <row r="203" spans="1:15" ht="12.75" customHeight="1">
      <c r="A203" s="53">
        <v>194</v>
      </c>
      <c r="B203" s="417" t="s">
        <v>208</v>
      </c>
      <c r="C203" s="268">
        <v>6875.75</v>
      </c>
      <c r="D203" s="269">
        <v>6866.75</v>
      </c>
      <c r="E203" s="269">
        <v>6769.1</v>
      </c>
      <c r="F203" s="269">
        <v>6662.4500000000007</v>
      </c>
      <c r="G203" s="269">
        <v>6564.8000000000011</v>
      </c>
      <c r="H203" s="269">
        <v>6973.4</v>
      </c>
      <c r="I203" s="269">
        <v>7071.0499999999993</v>
      </c>
      <c r="J203" s="269">
        <v>7177.6999999999989</v>
      </c>
      <c r="K203" s="268">
        <v>6964.4</v>
      </c>
      <c r="L203" s="268">
        <v>6760.1</v>
      </c>
      <c r="M203" s="268">
        <v>5.4394799999999996</v>
      </c>
      <c r="N203" s="1"/>
      <c r="O203" s="1"/>
    </row>
    <row r="204" spans="1:15" ht="12.75" customHeight="1">
      <c r="A204" s="53">
        <v>195</v>
      </c>
      <c r="B204" s="417" t="s">
        <v>277</v>
      </c>
      <c r="C204" s="268">
        <v>46</v>
      </c>
      <c r="D204" s="269">
        <v>45.816666666666663</v>
      </c>
      <c r="E204" s="269">
        <v>45.183333333333323</v>
      </c>
      <c r="F204" s="269">
        <v>44.36666666666666</v>
      </c>
      <c r="G204" s="269">
        <v>43.73333333333332</v>
      </c>
      <c r="H204" s="269">
        <v>46.633333333333326</v>
      </c>
      <c r="I204" s="269">
        <v>47.266666666666666</v>
      </c>
      <c r="J204" s="269">
        <v>48.083333333333329</v>
      </c>
      <c r="K204" s="268">
        <v>46.45</v>
      </c>
      <c r="L204" s="268">
        <v>45</v>
      </c>
      <c r="M204" s="268">
        <v>156.90298000000001</v>
      </c>
      <c r="N204" s="1"/>
      <c r="O204" s="1"/>
    </row>
    <row r="205" spans="1:15" ht="12.75" customHeight="1">
      <c r="A205" s="53">
        <v>196</v>
      </c>
      <c r="B205" s="417" t="s">
        <v>207</v>
      </c>
      <c r="C205" s="268">
        <v>1680.95</v>
      </c>
      <c r="D205" s="269">
        <v>1688.3833333333332</v>
      </c>
      <c r="E205" s="269">
        <v>1668.1666666666665</v>
      </c>
      <c r="F205" s="269">
        <v>1655.3833333333332</v>
      </c>
      <c r="G205" s="269">
        <v>1635.1666666666665</v>
      </c>
      <c r="H205" s="269">
        <v>1701.1666666666665</v>
      </c>
      <c r="I205" s="269">
        <v>1721.3833333333332</v>
      </c>
      <c r="J205" s="269">
        <v>1734.1666666666665</v>
      </c>
      <c r="K205" s="268">
        <v>1708.6</v>
      </c>
      <c r="L205" s="268">
        <v>1675.6</v>
      </c>
      <c r="M205" s="268">
        <v>0.88693999999999995</v>
      </c>
      <c r="N205" s="1"/>
      <c r="O205" s="1"/>
    </row>
    <row r="206" spans="1:15" ht="12.75" customHeight="1">
      <c r="A206" s="53">
        <v>197</v>
      </c>
      <c r="B206" s="417" t="s">
        <v>154</v>
      </c>
      <c r="C206" s="268">
        <v>852.8</v>
      </c>
      <c r="D206" s="269">
        <v>846.93333333333339</v>
      </c>
      <c r="E206" s="269">
        <v>827.86666666666679</v>
      </c>
      <c r="F206" s="269">
        <v>802.93333333333339</v>
      </c>
      <c r="G206" s="269">
        <v>783.86666666666679</v>
      </c>
      <c r="H206" s="269">
        <v>871.86666666666679</v>
      </c>
      <c r="I206" s="269">
        <v>890.93333333333339</v>
      </c>
      <c r="J206" s="269">
        <v>915.86666666666679</v>
      </c>
      <c r="K206" s="268">
        <v>866</v>
      </c>
      <c r="L206" s="268">
        <v>822</v>
      </c>
      <c r="M206" s="268">
        <v>28.326650000000001</v>
      </c>
      <c r="N206" s="1"/>
      <c r="O206" s="1"/>
    </row>
    <row r="207" spans="1:15" ht="12.75" customHeight="1">
      <c r="A207" s="53">
        <v>198</v>
      </c>
      <c r="B207" s="417" t="s">
        <v>279</v>
      </c>
      <c r="C207" s="268">
        <v>1072.2</v>
      </c>
      <c r="D207" s="269">
        <v>1072.95</v>
      </c>
      <c r="E207" s="269">
        <v>1065.25</v>
      </c>
      <c r="F207" s="269">
        <v>1058.3</v>
      </c>
      <c r="G207" s="269">
        <v>1050.5999999999999</v>
      </c>
      <c r="H207" s="269">
        <v>1079.9000000000001</v>
      </c>
      <c r="I207" s="269">
        <v>1087.6000000000004</v>
      </c>
      <c r="J207" s="269">
        <v>1094.5500000000002</v>
      </c>
      <c r="K207" s="268">
        <v>1080.6500000000001</v>
      </c>
      <c r="L207" s="268">
        <v>1066</v>
      </c>
      <c r="M207" s="268">
        <v>13.656940000000001</v>
      </c>
      <c r="N207" s="1"/>
      <c r="O207" s="1"/>
    </row>
    <row r="208" spans="1:15" ht="12.75" customHeight="1">
      <c r="A208" s="53">
        <v>199</v>
      </c>
      <c r="B208" s="417" t="s">
        <v>210</v>
      </c>
      <c r="C208" s="268">
        <v>305.60000000000002</v>
      </c>
      <c r="D208" s="269">
        <v>297.93333333333334</v>
      </c>
      <c r="E208" s="269">
        <v>281.01666666666665</v>
      </c>
      <c r="F208" s="269">
        <v>256.43333333333334</v>
      </c>
      <c r="G208" s="269">
        <v>239.51666666666665</v>
      </c>
      <c r="H208" s="269">
        <v>322.51666666666665</v>
      </c>
      <c r="I208" s="269">
        <v>339.43333333333328</v>
      </c>
      <c r="J208" s="269">
        <v>364.01666666666665</v>
      </c>
      <c r="K208" s="268">
        <v>314.85000000000002</v>
      </c>
      <c r="L208" s="268">
        <v>273.35000000000002</v>
      </c>
      <c r="M208" s="268">
        <v>619.91651000000002</v>
      </c>
      <c r="N208" s="1"/>
      <c r="O208" s="1"/>
    </row>
    <row r="209" spans="1:15" ht="12.75" customHeight="1">
      <c r="A209" s="53">
        <v>200</v>
      </c>
      <c r="B209" s="417" t="s">
        <v>127</v>
      </c>
      <c r="C209" s="268">
        <v>9.75</v>
      </c>
      <c r="D209" s="269">
        <v>9.7166666666666668</v>
      </c>
      <c r="E209" s="269">
        <v>9.5833333333333339</v>
      </c>
      <c r="F209" s="269">
        <v>9.4166666666666679</v>
      </c>
      <c r="G209" s="269">
        <v>9.283333333333335</v>
      </c>
      <c r="H209" s="269">
        <v>9.8833333333333329</v>
      </c>
      <c r="I209" s="269">
        <v>10.016666666666666</v>
      </c>
      <c r="J209" s="269">
        <v>10.183333333333332</v>
      </c>
      <c r="K209" s="268">
        <v>9.85</v>
      </c>
      <c r="L209" s="268">
        <v>9.5500000000000007</v>
      </c>
      <c r="M209" s="268">
        <v>1243.4128599999999</v>
      </c>
      <c r="N209" s="1"/>
      <c r="O209" s="1"/>
    </row>
    <row r="210" spans="1:15" ht="12.75" customHeight="1">
      <c r="A210" s="53">
        <v>201</v>
      </c>
      <c r="B210" s="417" t="s">
        <v>211</v>
      </c>
      <c r="C210" s="268">
        <v>955.35</v>
      </c>
      <c r="D210" s="269">
        <v>956.79999999999984</v>
      </c>
      <c r="E210" s="269">
        <v>948.59999999999968</v>
      </c>
      <c r="F210" s="269">
        <v>941.8499999999998</v>
      </c>
      <c r="G210" s="269">
        <v>933.64999999999964</v>
      </c>
      <c r="H210" s="269">
        <v>963.54999999999973</v>
      </c>
      <c r="I210" s="269">
        <v>971.74999999999977</v>
      </c>
      <c r="J210" s="269">
        <v>978.49999999999977</v>
      </c>
      <c r="K210" s="268">
        <v>965</v>
      </c>
      <c r="L210" s="268">
        <v>950.05</v>
      </c>
      <c r="M210" s="268">
        <v>14.04466</v>
      </c>
      <c r="N210" s="1"/>
      <c r="O210" s="1"/>
    </row>
    <row r="211" spans="1:15" ht="12.75" customHeight="1">
      <c r="A211" s="53">
        <v>202</v>
      </c>
      <c r="B211" s="417" t="s">
        <v>280</v>
      </c>
      <c r="C211" s="268">
        <v>1759.55</v>
      </c>
      <c r="D211" s="269">
        <v>1760.5833333333333</v>
      </c>
      <c r="E211" s="269">
        <v>1748.9666666666665</v>
      </c>
      <c r="F211" s="269">
        <v>1738.3833333333332</v>
      </c>
      <c r="G211" s="269">
        <v>1726.7666666666664</v>
      </c>
      <c r="H211" s="269">
        <v>1771.1666666666665</v>
      </c>
      <c r="I211" s="269">
        <v>1782.7833333333333</v>
      </c>
      <c r="J211" s="269">
        <v>1793.3666666666666</v>
      </c>
      <c r="K211" s="268">
        <v>1772.2</v>
      </c>
      <c r="L211" s="268">
        <v>1750</v>
      </c>
      <c r="M211" s="268">
        <v>0.63763999999999998</v>
      </c>
      <c r="N211" s="1"/>
      <c r="O211" s="1"/>
    </row>
    <row r="212" spans="1:15" ht="12.75" customHeight="1">
      <c r="A212" s="53">
        <v>203</v>
      </c>
      <c r="B212" s="417" t="s">
        <v>212</v>
      </c>
      <c r="C212" s="268">
        <v>416.3</v>
      </c>
      <c r="D212" s="269">
        <v>416</v>
      </c>
      <c r="E212" s="269">
        <v>409.3</v>
      </c>
      <c r="F212" s="269">
        <v>402.3</v>
      </c>
      <c r="G212" s="269">
        <v>395.6</v>
      </c>
      <c r="H212" s="269">
        <v>423</v>
      </c>
      <c r="I212" s="269">
        <v>429.70000000000005</v>
      </c>
      <c r="J212" s="269">
        <v>436.7</v>
      </c>
      <c r="K212" s="268">
        <v>422.7</v>
      </c>
      <c r="L212" s="268">
        <v>409</v>
      </c>
      <c r="M212" s="268">
        <v>87.919820000000001</v>
      </c>
      <c r="N212" s="1"/>
      <c r="O212" s="1"/>
    </row>
    <row r="213" spans="1:15" ht="12.75" customHeight="1">
      <c r="A213" s="53">
        <v>204</v>
      </c>
      <c r="B213" s="417" t="s">
        <v>281</v>
      </c>
      <c r="C213" s="268">
        <v>17.25</v>
      </c>
      <c r="D213" s="269">
        <v>17.283333333333335</v>
      </c>
      <c r="E213" s="269">
        <v>17.06666666666667</v>
      </c>
      <c r="F213" s="269">
        <v>16.883333333333336</v>
      </c>
      <c r="G213" s="269">
        <v>16.666666666666671</v>
      </c>
      <c r="H213" s="269">
        <v>17.466666666666669</v>
      </c>
      <c r="I213" s="269">
        <v>17.68333333333333</v>
      </c>
      <c r="J213" s="269">
        <v>17.866666666666667</v>
      </c>
      <c r="K213" s="268">
        <v>17.5</v>
      </c>
      <c r="L213" s="268">
        <v>17.100000000000001</v>
      </c>
      <c r="M213" s="268">
        <v>1370.8103799999999</v>
      </c>
      <c r="N213" s="1"/>
      <c r="O213" s="1"/>
    </row>
    <row r="214" spans="1:15" ht="12.75" customHeight="1">
      <c r="A214" s="53">
        <v>205</v>
      </c>
      <c r="B214" s="417" t="s">
        <v>213</v>
      </c>
      <c r="C214" s="268">
        <v>278.55</v>
      </c>
      <c r="D214" s="269">
        <v>275.46666666666664</v>
      </c>
      <c r="E214" s="269">
        <v>270.43333333333328</v>
      </c>
      <c r="F214" s="269">
        <v>262.31666666666666</v>
      </c>
      <c r="G214" s="269">
        <v>257.2833333333333</v>
      </c>
      <c r="H214" s="269">
        <v>283.58333333333326</v>
      </c>
      <c r="I214" s="269">
        <v>288.61666666666667</v>
      </c>
      <c r="J214" s="269">
        <v>296.73333333333323</v>
      </c>
      <c r="K214" s="268">
        <v>280.5</v>
      </c>
      <c r="L214" s="268">
        <v>267.35000000000002</v>
      </c>
      <c r="M214" s="268">
        <v>187.13458</v>
      </c>
      <c r="N214" s="1"/>
      <c r="O214" s="1"/>
    </row>
    <row r="215" spans="1:15" ht="12.75" customHeight="1">
      <c r="A215" s="53">
        <v>206</v>
      </c>
      <c r="B215" s="417" t="s">
        <v>834</v>
      </c>
      <c r="C215" s="268">
        <v>63.3</v>
      </c>
      <c r="D215" s="269">
        <v>63.733333333333327</v>
      </c>
      <c r="E215" s="269">
        <v>62.316666666666649</v>
      </c>
      <c r="F215" s="269">
        <v>61.333333333333321</v>
      </c>
      <c r="G215" s="269">
        <v>59.916666666666643</v>
      </c>
      <c r="H215" s="269">
        <v>64.716666666666654</v>
      </c>
      <c r="I215" s="269">
        <v>66.133333333333326</v>
      </c>
      <c r="J215" s="269">
        <v>67.11666666666666</v>
      </c>
      <c r="K215" s="268">
        <v>65.150000000000006</v>
      </c>
      <c r="L215" s="268">
        <v>62.75</v>
      </c>
      <c r="M215" s="268">
        <v>1198.24317</v>
      </c>
      <c r="N215" s="1"/>
      <c r="O215" s="1"/>
    </row>
    <row r="216" spans="1:15" ht="12.75" customHeight="1">
      <c r="A216" s="53">
        <v>207</v>
      </c>
      <c r="B216" s="417" t="s">
        <v>825</v>
      </c>
      <c r="C216" s="268">
        <v>375.4</v>
      </c>
      <c r="D216" s="269">
        <v>374.48333333333335</v>
      </c>
      <c r="E216" s="269">
        <v>370.9666666666667</v>
      </c>
      <c r="F216" s="269">
        <v>366.53333333333336</v>
      </c>
      <c r="G216" s="269">
        <v>363.01666666666671</v>
      </c>
      <c r="H216" s="269">
        <v>378.91666666666669</v>
      </c>
      <c r="I216" s="269">
        <v>382.43333333333334</v>
      </c>
      <c r="J216" s="269">
        <v>386.86666666666667</v>
      </c>
      <c r="K216" s="268">
        <v>378</v>
      </c>
      <c r="L216" s="268">
        <v>370.05</v>
      </c>
      <c r="M216" s="268">
        <v>10.04026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22811.15</v>
      </c>
      <c r="D11" s="269">
        <v>22734.366666666669</v>
      </c>
      <c r="E11" s="269">
        <v>22633.733333333337</v>
      </c>
      <c r="F11" s="269">
        <v>22456.316666666669</v>
      </c>
      <c r="G11" s="269">
        <v>22355.683333333338</v>
      </c>
      <c r="H11" s="269">
        <v>22911.783333333336</v>
      </c>
      <c r="I11" s="269">
        <v>23012.416666666668</v>
      </c>
      <c r="J11" s="269">
        <v>23189.833333333336</v>
      </c>
      <c r="K11" s="268">
        <v>22835</v>
      </c>
      <c r="L11" s="268">
        <v>22556.95</v>
      </c>
      <c r="M11" s="268">
        <v>1.179E-2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3288.65</v>
      </c>
      <c r="D12" s="269">
        <v>3305.2000000000003</v>
      </c>
      <c r="E12" s="269">
        <v>3254.4500000000007</v>
      </c>
      <c r="F12" s="269">
        <v>3220.2500000000005</v>
      </c>
      <c r="G12" s="269">
        <v>3169.5000000000009</v>
      </c>
      <c r="H12" s="269">
        <v>3339.4000000000005</v>
      </c>
      <c r="I12" s="269">
        <v>3390.1499999999996</v>
      </c>
      <c r="J12" s="269">
        <v>3424.3500000000004</v>
      </c>
      <c r="K12" s="268">
        <v>3355.95</v>
      </c>
      <c r="L12" s="268">
        <v>3271</v>
      </c>
      <c r="M12" s="268">
        <v>2.99457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2743.2</v>
      </c>
      <c r="D13" s="269">
        <v>2689.7666666666664</v>
      </c>
      <c r="E13" s="269">
        <v>2594.5333333333328</v>
      </c>
      <c r="F13" s="269">
        <v>2445.8666666666663</v>
      </c>
      <c r="G13" s="269">
        <v>2350.6333333333328</v>
      </c>
      <c r="H13" s="269">
        <v>2838.4333333333329</v>
      </c>
      <c r="I13" s="269">
        <v>2933.6666666666665</v>
      </c>
      <c r="J13" s="269">
        <v>3082.333333333333</v>
      </c>
      <c r="K13" s="268">
        <v>2785</v>
      </c>
      <c r="L13" s="268">
        <v>2541.1</v>
      </c>
      <c r="M13" s="268">
        <v>44.561680000000003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2578.6</v>
      </c>
      <c r="D14" s="269">
        <v>2566.9833333333331</v>
      </c>
      <c r="E14" s="269">
        <v>2541.9166666666661</v>
      </c>
      <c r="F14" s="269">
        <v>2505.2333333333331</v>
      </c>
      <c r="G14" s="269">
        <v>2480.1666666666661</v>
      </c>
      <c r="H14" s="269">
        <v>2603.6666666666661</v>
      </c>
      <c r="I14" s="269">
        <v>2628.7333333333327</v>
      </c>
      <c r="J14" s="269">
        <v>2665.4166666666661</v>
      </c>
      <c r="K14" s="268">
        <v>2592.0500000000002</v>
      </c>
      <c r="L14" s="268">
        <v>2530.3000000000002</v>
      </c>
      <c r="M14" s="268">
        <v>0.13436999999999999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1056.25</v>
      </c>
      <c r="D15" s="269">
        <v>1043.8833333333334</v>
      </c>
      <c r="E15" s="269">
        <v>1023.7666666666669</v>
      </c>
      <c r="F15" s="269">
        <v>991.28333333333342</v>
      </c>
      <c r="G15" s="269">
        <v>971.16666666666686</v>
      </c>
      <c r="H15" s="269">
        <v>1076.3666666666668</v>
      </c>
      <c r="I15" s="269">
        <v>1096.4833333333331</v>
      </c>
      <c r="J15" s="269">
        <v>1128.9666666666669</v>
      </c>
      <c r="K15" s="268">
        <v>1064</v>
      </c>
      <c r="L15" s="268">
        <v>1011.4</v>
      </c>
      <c r="M15" s="268">
        <v>4.5246500000000003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677.6</v>
      </c>
      <c r="D16" s="269">
        <v>675.1</v>
      </c>
      <c r="E16" s="269">
        <v>667.5</v>
      </c>
      <c r="F16" s="269">
        <v>657.4</v>
      </c>
      <c r="G16" s="269">
        <v>649.79999999999995</v>
      </c>
      <c r="H16" s="269">
        <v>685.2</v>
      </c>
      <c r="I16" s="269">
        <v>692.80000000000018</v>
      </c>
      <c r="J16" s="269">
        <v>702.90000000000009</v>
      </c>
      <c r="K16" s="268">
        <v>682.7</v>
      </c>
      <c r="L16" s="268">
        <v>665</v>
      </c>
      <c r="M16" s="268">
        <v>14.74192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458.3</v>
      </c>
      <c r="D17" s="269">
        <v>457.93333333333334</v>
      </c>
      <c r="E17" s="269">
        <v>455.06666666666666</v>
      </c>
      <c r="F17" s="269">
        <v>451.83333333333331</v>
      </c>
      <c r="G17" s="269">
        <v>448.96666666666664</v>
      </c>
      <c r="H17" s="269">
        <v>461.16666666666669</v>
      </c>
      <c r="I17" s="269">
        <v>464.03333333333336</v>
      </c>
      <c r="J17" s="269">
        <v>467.26666666666671</v>
      </c>
      <c r="K17" s="268">
        <v>460.8</v>
      </c>
      <c r="L17" s="268">
        <v>454.7</v>
      </c>
      <c r="M17" s="268">
        <v>0.90227000000000002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2264.4</v>
      </c>
      <c r="D18" s="269">
        <v>2273.7999999999997</v>
      </c>
      <c r="E18" s="269">
        <v>2248.5999999999995</v>
      </c>
      <c r="F18" s="269">
        <v>2232.7999999999997</v>
      </c>
      <c r="G18" s="269">
        <v>2207.5999999999995</v>
      </c>
      <c r="H18" s="269">
        <v>2289.5999999999995</v>
      </c>
      <c r="I18" s="269">
        <v>2314.7999999999993</v>
      </c>
      <c r="J18" s="269">
        <v>2330.5999999999995</v>
      </c>
      <c r="K18" s="268">
        <v>2299</v>
      </c>
      <c r="L18" s="268">
        <v>2258</v>
      </c>
      <c r="M18" s="268">
        <v>0.64280999999999999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17981.25</v>
      </c>
      <c r="D19" s="269">
        <v>18020.416666666668</v>
      </c>
      <c r="E19" s="269">
        <v>17790.833333333336</v>
      </c>
      <c r="F19" s="269">
        <v>17600.416666666668</v>
      </c>
      <c r="G19" s="269">
        <v>17370.833333333336</v>
      </c>
      <c r="H19" s="269">
        <v>18210.833333333336</v>
      </c>
      <c r="I19" s="269">
        <v>18440.416666666672</v>
      </c>
      <c r="J19" s="269">
        <v>18630.833333333336</v>
      </c>
      <c r="K19" s="268">
        <v>18250</v>
      </c>
      <c r="L19" s="268">
        <v>17830</v>
      </c>
      <c r="M19" s="268">
        <v>0.20974000000000001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3572.1</v>
      </c>
      <c r="D20" s="269">
        <v>3563.7000000000003</v>
      </c>
      <c r="E20" s="269">
        <v>3519.4000000000005</v>
      </c>
      <c r="F20" s="269">
        <v>3466.7000000000003</v>
      </c>
      <c r="G20" s="269">
        <v>3422.4000000000005</v>
      </c>
      <c r="H20" s="269">
        <v>3616.4000000000005</v>
      </c>
      <c r="I20" s="269">
        <v>3660.7000000000007</v>
      </c>
      <c r="J20" s="269">
        <v>3713.4000000000005</v>
      </c>
      <c r="K20" s="268">
        <v>3608</v>
      </c>
      <c r="L20" s="268">
        <v>3511</v>
      </c>
      <c r="M20" s="268">
        <v>27.403369999999999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2293.6</v>
      </c>
      <c r="D21" s="269">
        <v>2275.5333333333333</v>
      </c>
      <c r="E21" s="269">
        <v>2218.0666666666666</v>
      </c>
      <c r="F21" s="269">
        <v>2142.5333333333333</v>
      </c>
      <c r="G21" s="269">
        <v>2085.0666666666666</v>
      </c>
      <c r="H21" s="269">
        <v>2351.0666666666666</v>
      </c>
      <c r="I21" s="269">
        <v>2408.5333333333328</v>
      </c>
      <c r="J21" s="269">
        <v>2484.0666666666666</v>
      </c>
      <c r="K21" s="268">
        <v>2333</v>
      </c>
      <c r="L21" s="268">
        <v>2200</v>
      </c>
      <c r="M21" s="268">
        <v>13.428140000000001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947.85</v>
      </c>
      <c r="D22" s="269">
        <v>948.55000000000007</v>
      </c>
      <c r="E22" s="269">
        <v>938.30000000000018</v>
      </c>
      <c r="F22" s="269">
        <v>928.75000000000011</v>
      </c>
      <c r="G22" s="269">
        <v>918.50000000000023</v>
      </c>
      <c r="H22" s="269">
        <v>958.10000000000014</v>
      </c>
      <c r="I22" s="269">
        <v>968.34999999999991</v>
      </c>
      <c r="J22" s="269">
        <v>977.90000000000009</v>
      </c>
      <c r="K22" s="268">
        <v>958.8</v>
      </c>
      <c r="L22" s="268">
        <v>939</v>
      </c>
      <c r="M22" s="268">
        <v>85.003550000000004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3564.4</v>
      </c>
      <c r="D23" s="269">
        <v>3578.3166666666671</v>
      </c>
      <c r="E23" s="269">
        <v>3536.6333333333341</v>
      </c>
      <c r="F23" s="269">
        <v>3508.8666666666672</v>
      </c>
      <c r="G23" s="269">
        <v>3467.1833333333343</v>
      </c>
      <c r="H23" s="269">
        <v>3606.0833333333339</v>
      </c>
      <c r="I23" s="269">
        <v>3647.7666666666673</v>
      </c>
      <c r="J23" s="269">
        <v>3675.5333333333338</v>
      </c>
      <c r="K23" s="268">
        <v>3620</v>
      </c>
      <c r="L23" s="268">
        <v>3550.55</v>
      </c>
      <c r="M23" s="268">
        <v>1.79827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3978.15</v>
      </c>
      <c r="D24" s="269">
        <v>3973.7999999999997</v>
      </c>
      <c r="E24" s="269">
        <v>3887.4999999999995</v>
      </c>
      <c r="F24" s="269">
        <v>3796.85</v>
      </c>
      <c r="G24" s="269">
        <v>3710.5499999999997</v>
      </c>
      <c r="H24" s="269">
        <v>4064.4499999999994</v>
      </c>
      <c r="I24" s="269">
        <v>4150.75</v>
      </c>
      <c r="J24" s="269">
        <v>4241.3999999999996</v>
      </c>
      <c r="K24" s="268">
        <v>4060.1</v>
      </c>
      <c r="L24" s="268">
        <v>3883.15</v>
      </c>
      <c r="M24" s="268">
        <v>2.48319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117.95</v>
      </c>
      <c r="D25" s="269">
        <v>117.46666666666665</v>
      </c>
      <c r="E25" s="269">
        <v>115.38333333333331</v>
      </c>
      <c r="F25" s="269">
        <v>112.81666666666666</v>
      </c>
      <c r="G25" s="269">
        <v>110.73333333333332</v>
      </c>
      <c r="H25" s="269">
        <v>120.0333333333333</v>
      </c>
      <c r="I25" s="269">
        <v>122.11666666666665</v>
      </c>
      <c r="J25" s="269">
        <v>124.68333333333329</v>
      </c>
      <c r="K25" s="268">
        <v>119.55</v>
      </c>
      <c r="L25" s="268">
        <v>114.9</v>
      </c>
      <c r="M25" s="268">
        <v>43.585059999999999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334.55</v>
      </c>
      <c r="D26" s="269">
        <v>331.91666666666669</v>
      </c>
      <c r="E26" s="269">
        <v>327.63333333333338</v>
      </c>
      <c r="F26" s="269">
        <v>320.7166666666667</v>
      </c>
      <c r="G26" s="269">
        <v>316.43333333333339</v>
      </c>
      <c r="H26" s="269">
        <v>338.83333333333337</v>
      </c>
      <c r="I26" s="269">
        <v>343.11666666666667</v>
      </c>
      <c r="J26" s="269">
        <v>350.03333333333336</v>
      </c>
      <c r="K26" s="268">
        <v>336.2</v>
      </c>
      <c r="L26" s="268">
        <v>325</v>
      </c>
      <c r="M26" s="268">
        <v>22.792680000000001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489.15</v>
      </c>
      <c r="D27" s="269">
        <v>489.55</v>
      </c>
      <c r="E27" s="269">
        <v>487.20000000000005</v>
      </c>
      <c r="F27" s="269">
        <v>485.25000000000006</v>
      </c>
      <c r="G27" s="269">
        <v>482.90000000000009</v>
      </c>
      <c r="H27" s="269">
        <v>491.5</v>
      </c>
      <c r="I27" s="269">
        <v>493.85</v>
      </c>
      <c r="J27" s="269">
        <v>495.79999999999995</v>
      </c>
      <c r="K27" s="268">
        <v>491.9</v>
      </c>
      <c r="L27" s="268">
        <v>487.6</v>
      </c>
      <c r="M27" s="268">
        <v>0.54057999999999995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273.3</v>
      </c>
      <c r="D28" s="269">
        <v>275.06666666666666</v>
      </c>
      <c r="E28" s="269">
        <v>270.33333333333331</v>
      </c>
      <c r="F28" s="269">
        <v>267.36666666666667</v>
      </c>
      <c r="G28" s="269">
        <v>262.63333333333333</v>
      </c>
      <c r="H28" s="269">
        <v>278.0333333333333</v>
      </c>
      <c r="I28" s="269">
        <v>282.76666666666665</v>
      </c>
      <c r="J28" s="269">
        <v>285.73333333333329</v>
      </c>
      <c r="K28" s="268">
        <v>279.8</v>
      </c>
      <c r="L28" s="268">
        <v>272.10000000000002</v>
      </c>
      <c r="M28" s="268">
        <v>0.91108999999999996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295.64999999999998</v>
      </c>
      <c r="D29" s="269">
        <v>288.86666666666667</v>
      </c>
      <c r="E29" s="269">
        <v>278.43333333333334</v>
      </c>
      <c r="F29" s="269">
        <v>261.21666666666664</v>
      </c>
      <c r="G29" s="269">
        <v>250.7833333333333</v>
      </c>
      <c r="H29" s="269">
        <v>306.08333333333337</v>
      </c>
      <c r="I29" s="269">
        <v>316.51666666666677</v>
      </c>
      <c r="J29" s="269">
        <v>333.73333333333341</v>
      </c>
      <c r="K29" s="268">
        <v>299.3</v>
      </c>
      <c r="L29" s="268">
        <v>271.64999999999998</v>
      </c>
      <c r="M29" s="268">
        <v>50.359580000000001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1326.5</v>
      </c>
      <c r="D30" s="269">
        <v>1328.45</v>
      </c>
      <c r="E30" s="269">
        <v>1312.95</v>
      </c>
      <c r="F30" s="269">
        <v>1299.4000000000001</v>
      </c>
      <c r="G30" s="269">
        <v>1283.9000000000001</v>
      </c>
      <c r="H30" s="269">
        <v>1342</v>
      </c>
      <c r="I30" s="269">
        <v>1357.5</v>
      </c>
      <c r="J30" s="269">
        <v>1371.05</v>
      </c>
      <c r="K30" s="268">
        <v>1343.95</v>
      </c>
      <c r="L30" s="268">
        <v>1314.9</v>
      </c>
      <c r="M30" s="268">
        <v>2.1674799999999999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1357.35</v>
      </c>
      <c r="D31" s="269">
        <v>1365.5</v>
      </c>
      <c r="E31" s="269">
        <v>1335.85</v>
      </c>
      <c r="F31" s="269">
        <v>1314.35</v>
      </c>
      <c r="G31" s="269">
        <v>1284.6999999999998</v>
      </c>
      <c r="H31" s="269">
        <v>1387</v>
      </c>
      <c r="I31" s="269">
        <v>1416.65</v>
      </c>
      <c r="J31" s="269">
        <v>1438.15</v>
      </c>
      <c r="K31" s="268">
        <v>1395.15</v>
      </c>
      <c r="L31" s="268">
        <v>1344</v>
      </c>
      <c r="M31" s="268">
        <v>0.4919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626.85</v>
      </c>
      <c r="D32" s="269">
        <v>628.43333333333339</v>
      </c>
      <c r="E32" s="269">
        <v>623.41666666666674</v>
      </c>
      <c r="F32" s="269">
        <v>619.98333333333335</v>
      </c>
      <c r="G32" s="269">
        <v>614.9666666666667</v>
      </c>
      <c r="H32" s="269">
        <v>631.86666666666679</v>
      </c>
      <c r="I32" s="269">
        <v>636.88333333333344</v>
      </c>
      <c r="J32" s="269">
        <v>640.31666666666683</v>
      </c>
      <c r="K32" s="268">
        <v>633.45000000000005</v>
      </c>
      <c r="L32" s="268">
        <v>625</v>
      </c>
      <c r="M32" s="268">
        <v>2.6047899999999999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3210.85</v>
      </c>
      <c r="D33" s="269">
        <v>3209.2833333333333</v>
      </c>
      <c r="E33" s="269">
        <v>3159.5666666666666</v>
      </c>
      <c r="F33" s="269">
        <v>3108.2833333333333</v>
      </c>
      <c r="G33" s="269">
        <v>3058.5666666666666</v>
      </c>
      <c r="H33" s="269">
        <v>3260.5666666666666</v>
      </c>
      <c r="I33" s="269">
        <v>3310.2833333333328</v>
      </c>
      <c r="J33" s="269">
        <v>3361.5666666666666</v>
      </c>
      <c r="K33" s="268">
        <v>3259</v>
      </c>
      <c r="L33" s="268">
        <v>3158</v>
      </c>
      <c r="M33" s="268">
        <v>2.0386899999999999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3120.35</v>
      </c>
      <c r="D34" s="269">
        <v>3131.2000000000003</v>
      </c>
      <c r="E34" s="269">
        <v>3063.4000000000005</v>
      </c>
      <c r="F34" s="269">
        <v>3006.4500000000003</v>
      </c>
      <c r="G34" s="269">
        <v>2938.6500000000005</v>
      </c>
      <c r="H34" s="269">
        <v>3188.1500000000005</v>
      </c>
      <c r="I34" s="269">
        <v>3255.9500000000007</v>
      </c>
      <c r="J34" s="269">
        <v>3312.9000000000005</v>
      </c>
      <c r="K34" s="268">
        <v>3199</v>
      </c>
      <c r="L34" s="268">
        <v>3074.25</v>
      </c>
      <c r="M34" s="268">
        <v>0.96943000000000001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438</v>
      </c>
      <c r="D35" s="269">
        <v>430.36666666666662</v>
      </c>
      <c r="E35" s="269">
        <v>415.93333333333322</v>
      </c>
      <c r="F35" s="269">
        <v>393.86666666666662</v>
      </c>
      <c r="G35" s="269">
        <v>379.43333333333322</v>
      </c>
      <c r="H35" s="269">
        <v>452.43333333333322</v>
      </c>
      <c r="I35" s="269">
        <v>466.86666666666662</v>
      </c>
      <c r="J35" s="269">
        <v>488.93333333333322</v>
      </c>
      <c r="K35" s="268">
        <v>444.8</v>
      </c>
      <c r="L35" s="268">
        <v>408.3</v>
      </c>
      <c r="M35" s="268">
        <v>77.754649999999998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20.3</v>
      </c>
      <c r="D36" s="269">
        <v>20.25</v>
      </c>
      <c r="E36" s="269">
        <v>20</v>
      </c>
      <c r="F36" s="269">
        <v>19.7</v>
      </c>
      <c r="G36" s="269">
        <v>19.45</v>
      </c>
      <c r="H36" s="269">
        <v>20.55</v>
      </c>
      <c r="I36" s="269">
        <v>20.8</v>
      </c>
      <c r="J36" s="269">
        <v>21.1</v>
      </c>
      <c r="K36" s="268">
        <v>20.5</v>
      </c>
      <c r="L36" s="268">
        <v>19.95</v>
      </c>
      <c r="M36" s="268">
        <v>28.74194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538.4</v>
      </c>
      <c r="D37" s="269">
        <v>538.08333333333337</v>
      </c>
      <c r="E37" s="269">
        <v>534.31666666666672</v>
      </c>
      <c r="F37" s="269">
        <v>530.23333333333335</v>
      </c>
      <c r="G37" s="269">
        <v>526.4666666666667</v>
      </c>
      <c r="H37" s="269">
        <v>542.16666666666674</v>
      </c>
      <c r="I37" s="269">
        <v>545.93333333333339</v>
      </c>
      <c r="J37" s="269">
        <v>550.01666666666677</v>
      </c>
      <c r="K37" s="268">
        <v>541.85</v>
      </c>
      <c r="L37" s="268">
        <v>534</v>
      </c>
      <c r="M37" s="268">
        <v>2.97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2318.5500000000002</v>
      </c>
      <c r="D38" s="269">
        <v>2317.8333333333335</v>
      </c>
      <c r="E38" s="269">
        <v>2300.9666666666672</v>
      </c>
      <c r="F38" s="269">
        <v>2283.3833333333337</v>
      </c>
      <c r="G38" s="269">
        <v>2266.5166666666673</v>
      </c>
      <c r="H38" s="269">
        <v>2335.416666666667</v>
      </c>
      <c r="I38" s="269">
        <v>2352.2833333333328</v>
      </c>
      <c r="J38" s="269">
        <v>2369.8666666666668</v>
      </c>
      <c r="K38" s="268">
        <v>2334.6999999999998</v>
      </c>
      <c r="L38" s="268">
        <v>2300.25</v>
      </c>
      <c r="M38" s="268">
        <v>2.2165400000000002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524.6</v>
      </c>
      <c r="D39" s="269">
        <v>513.43333333333339</v>
      </c>
      <c r="E39" s="269">
        <v>493.16666666666674</v>
      </c>
      <c r="F39" s="269">
        <v>461.73333333333335</v>
      </c>
      <c r="G39" s="269">
        <v>441.4666666666667</v>
      </c>
      <c r="H39" s="269">
        <v>544.86666666666679</v>
      </c>
      <c r="I39" s="269">
        <v>565.13333333333344</v>
      </c>
      <c r="J39" s="269">
        <v>596.56666666666683</v>
      </c>
      <c r="K39" s="268">
        <v>533.70000000000005</v>
      </c>
      <c r="L39" s="268">
        <v>482</v>
      </c>
      <c r="M39" s="268">
        <v>572.36617000000001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1563.05</v>
      </c>
      <c r="D40" s="269">
        <v>1551.3166666666666</v>
      </c>
      <c r="E40" s="269">
        <v>1518.7333333333331</v>
      </c>
      <c r="F40" s="269">
        <v>1474.4166666666665</v>
      </c>
      <c r="G40" s="269">
        <v>1441.833333333333</v>
      </c>
      <c r="H40" s="269">
        <v>1595.6333333333332</v>
      </c>
      <c r="I40" s="269">
        <v>1628.2166666666667</v>
      </c>
      <c r="J40" s="269">
        <v>1672.5333333333333</v>
      </c>
      <c r="K40" s="268">
        <v>1583.9</v>
      </c>
      <c r="L40" s="268">
        <v>1507</v>
      </c>
      <c r="M40" s="268">
        <v>3.7742300000000002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770.45</v>
      </c>
      <c r="D41" s="269">
        <v>770.61666666666667</v>
      </c>
      <c r="E41" s="269">
        <v>763.83333333333337</v>
      </c>
      <c r="F41" s="269">
        <v>757.2166666666667</v>
      </c>
      <c r="G41" s="269">
        <v>750.43333333333339</v>
      </c>
      <c r="H41" s="269">
        <v>777.23333333333335</v>
      </c>
      <c r="I41" s="269">
        <v>784.01666666666665</v>
      </c>
      <c r="J41" s="269">
        <v>790.63333333333333</v>
      </c>
      <c r="K41" s="268">
        <v>777.4</v>
      </c>
      <c r="L41" s="268">
        <v>764</v>
      </c>
      <c r="M41" s="268">
        <v>0.68608000000000002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4427.6000000000004</v>
      </c>
      <c r="D42" s="269">
        <v>4437.6500000000005</v>
      </c>
      <c r="E42" s="269">
        <v>4395.3000000000011</v>
      </c>
      <c r="F42" s="269">
        <v>4363.0000000000009</v>
      </c>
      <c r="G42" s="269">
        <v>4320.6500000000015</v>
      </c>
      <c r="H42" s="269">
        <v>4469.9500000000007</v>
      </c>
      <c r="I42" s="269">
        <v>4512.3000000000011</v>
      </c>
      <c r="J42" s="269">
        <v>4544.6000000000004</v>
      </c>
      <c r="K42" s="268">
        <v>4480</v>
      </c>
      <c r="L42" s="268">
        <v>4405.3500000000004</v>
      </c>
      <c r="M42" s="268">
        <v>3.62669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281.2</v>
      </c>
      <c r="D43" s="269">
        <v>279.33333333333331</v>
      </c>
      <c r="E43" s="269">
        <v>275.81666666666661</v>
      </c>
      <c r="F43" s="269">
        <v>270.43333333333328</v>
      </c>
      <c r="G43" s="269">
        <v>266.91666666666657</v>
      </c>
      <c r="H43" s="269">
        <v>284.71666666666664</v>
      </c>
      <c r="I43" s="269">
        <v>288.23333333333341</v>
      </c>
      <c r="J43" s="269">
        <v>293.61666666666667</v>
      </c>
      <c r="K43" s="268">
        <v>282.85000000000002</v>
      </c>
      <c r="L43" s="268">
        <v>273.95</v>
      </c>
      <c r="M43" s="268">
        <v>24.973020000000002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349.8</v>
      </c>
      <c r="D44" s="269">
        <v>350.4666666666667</v>
      </c>
      <c r="E44" s="269">
        <v>345.33333333333337</v>
      </c>
      <c r="F44" s="269">
        <v>340.86666666666667</v>
      </c>
      <c r="G44" s="269">
        <v>335.73333333333335</v>
      </c>
      <c r="H44" s="269">
        <v>354.93333333333339</v>
      </c>
      <c r="I44" s="269">
        <v>360.06666666666672</v>
      </c>
      <c r="J44" s="269">
        <v>364.53333333333342</v>
      </c>
      <c r="K44" s="268">
        <v>355.6</v>
      </c>
      <c r="L44" s="268">
        <v>346</v>
      </c>
      <c r="M44" s="268">
        <v>7.9145200000000004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644.85</v>
      </c>
      <c r="D45" s="269">
        <v>649.93333333333339</v>
      </c>
      <c r="E45" s="269">
        <v>634.91666666666674</v>
      </c>
      <c r="F45" s="269">
        <v>624.98333333333335</v>
      </c>
      <c r="G45" s="269">
        <v>609.9666666666667</v>
      </c>
      <c r="H45" s="269">
        <v>659.86666666666679</v>
      </c>
      <c r="I45" s="269">
        <v>674.88333333333344</v>
      </c>
      <c r="J45" s="269">
        <v>684.81666666666683</v>
      </c>
      <c r="K45" s="268">
        <v>664.95</v>
      </c>
      <c r="L45" s="268">
        <v>640</v>
      </c>
      <c r="M45" s="268">
        <v>5.9797700000000003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163</v>
      </c>
      <c r="D46" s="269">
        <v>163.13333333333333</v>
      </c>
      <c r="E46" s="269">
        <v>161.36666666666665</v>
      </c>
      <c r="F46" s="269">
        <v>159.73333333333332</v>
      </c>
      <c r="G46" s="269">
        <v>157.96666666666664</v>
      </c>
      <c r="H46" s="269">
        <v>164.76666666666665</v>
      </c>
      <c r="I46" s="269">
        <v>166.5333333333333</v>
      </c>
      <c r="J46" s="269">
        <v>168.16666666666666</v>
      </c>
      <c r="K46" s="268">
        <v>164.9</v>
      </c>
      <c r="L46" s="268">
        <v>161.5</v>
      </c>
      <c r="M46" s="268">
        <v>157.48893000000001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3438.95</v>
      </c>
      <c r="D47" s="269">
        <v>3422.4833333333336</v>
      </c>
      <c r="E47" s="269">
        <v>3396.4666666666672</v>
      </c>
      <c r="F47" s="269">
        <v>3353.9833333333336</v>
      </c>
      <c r="G47" s="269">
        <v>3327.9666666666672</v>
      </c>
      <c r="H47" s="269">
        <v>3464.9666666666672</v>
      </c>
      <c r="I47" s="269">
        <v>3490.9833333333336</v>
      </c>
      <c r="J47" s="269">
        <v>3533.4666666666672</v>
      </c>
      <c r="K47" s="268">
        <v>3448.5</v>
      </c>
      <c r="L47" s="268">
        <v>3380</v>
      </c>
      <c r="M47" s="268">
        <v>8.1667799999999993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244.8</v>
      </c>
      <c r="D48" s="269">
        <v>245.95000000000002</v>
      </c>
      <c r="E48" s="269">
        <v>240.95000000000005</v>
      </c>
      <c r="F48" s="269">
        <v>237.10000000000002</v>
      </c>
      <c r="G48" s="269">
        <v>232.10000000000005</v>
      </c>
      <c r="H48" s="269">
        <v>249.80000000000004</v>
      </c>
      <c r="I48" s="269">
        <v>254.79999999999998</v>
      </c>
      <c r="J48" s="269">
        <v>258.65000000000003</v>
      </c>
      <c r="K48" s="268">
        <v>250.95</v>
      </c>
      <c r="L48" s="268">
        <v>242.1</v>
      </c>
      <c r="M48" s="268">
        <v>4.0953400000000002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3307.15</v>
      </c>
      <c r="D49" s="269">
        <v>3288.4</v>
      </c>
      <c r="E49" s="269">
        <v>3230.8</v>
      </c>
      <c r="F49" s="269">
        <v>3154.4500000000003</v>
      </c>
      <c r="G49" s="269">
        <v>3096.8500000000004</v>
      </c>
      <c r="H49" s="269">
        <v>3364.75</v>
      </c>
      <c r="I49" s="269">
        <v>3422.3499999999995</v>
      </c>
      <c r="J49" s="269">
        <v>3498.7</v>
      </c>
      <c r="K49" s="268">
        <v>3346</v>
      </c>
      <c r="L49" s="268">
        <v>3212.05</v>
      </c>
      <c r="M49" s="268">
        <v>0.14076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2412.15</v>
      </c>
      <c r="D50" s="269">
        <v>2409.65</v>
      </c>
      <c r="E50" s="269">
        <v>2373.5</v>
      </c>
      <c r="F50" s="269">
        <v>2334.85</v>
      </c>
      <c r="G50" s="269">
        <v>2298.6999999999998</v>
      </c>
      <c r="H50" s="269">
        <v>2448.3000000000002</v>
      </c>
      <c r="I50" s="269">
        <v>2484.4500000000007</v>
      </c>
      <c r="J50" s="269">
        <v>2523.1000000000004</v>
      </c>
      <c r="K50" s="268">
        <v>2445.8000000000002</v>
      </c>
      <c r="L50" s="268">
        <v>2371</v>
      </c>
      <c r="M50" s="268">
        <v>10.72316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9628.0499999999993</v>
      </c>
      <c r="D51" s="269">
        <v>9640.65</v>
      </c>
      <c r="E51" s="269">
        <v>9557.4</v>
      </c>
      <c r="F51" s="269">
        <v>9486.75</v>
      </c>
      <c r="G51" s="269">
        <v>9403.5</v>
      </c>
      <c r="H51" s="269">
        <v>9711.2999999999993</v>
      </c>
      <c r="I51" s="269">
        <v>9794.5499999999993</v>
      </c>
      <c r="J51" s="269">
        <v>9865.1999999999989</v>
      </c>
      <c r="K51" s="268">
        <v>9723.9</v>
      </c>
      <c r="L51" s="268">
        <v>9570</v>
      </c>
      <c r="M51" s="268">
        <v>0.26138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552.20000000000005</v>
      </c>
      <c r="D52" s="269">
        <v>550.19999999999993</v>
      </c>
      <c r="E52" s="269">
        <v>543.99999999999989</v>
      </c>
      <c r="F52" s="269">
        <v>535.79999999999995</v>
      </c>
      <c r="G52" s="269">
        <v>529.59999999999991</v>
      </c>
      <c r="H52" s="269">
        <v>558.39999999999986</v>
      </c>
      <c r="I52" s="269">
        <v>564.59999999999991</v>
      </c>
      <c r="J52" s="269">
        <v>572.79999999999984</v>
      </c>
      <c r="K52" s="268">
        <v>556.4</v>
      </c>
      <c r="L52" s="268">
        <v>542</v>
      </c>
      <c r="M52" s="268">
        <v>10.5159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496.95</v>
      </c>
      <c r="D53" s="269">
        <v>501.13333333333327</v>
      </c>
      <c r="E53" s="269">
        <v>489.11666666666656</v>
      </c>
      <c r="F53" s="269">
        <v>481.2833333333333</v>
      </c>
      <c r="G53" s="269">
        <v>469.26666666666659</v>
      </c>
      <c r="H53" s="269">
        <v>508.96666666666653</v>
      </c>
      <c r="I53" s="269">
        <v>520.98333333333335</v>
      </c>
      <c r="J53" s="269">
        <v>528.81666666666649</v>
      </c>
      <c r="K53" s="268">
        <v>513.15</v>
      </c>
      <c r="L53" s="268">
        <v>493.3</v>
      </c>
      <c r="M53" s="268">
        <v>3.1508500000000002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4478.25</v>
      </c>
      <c r="D54" s="269">
        <v>4474.1333333333332</v>
      </c>
      <c r="E54" s="269">
        <v>4430.2666666666664</v>
      </c>
      <c r="F54" s="269">
        <v>4382.2833333333328</v>
      </c>
      <c r="G54" s="269">
        <v>4338.4166666666661</v>
      </c>
      <c r="H54" s="269">
        <v>4522.1166666666668</v>
      </c>
      <c r="I54" s="269">
        <v>4565.9833333333336</v>
      </c>
      <c r="J54" s="269">
        <v>4613.9666666666672</v>
      </c>
      <c r="K54" s="268">
        <v>4518</v>
      </c>
      <c r="L54" s="268">
        <v>4426.1499999999996</v>
      </c>
      <c r="M54" s="268">
        <v>2.6851099999999999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803.05</v>
      </c>
      <c r="D55" s="269">
        <v>802.93333333333339</v>
      </c>
      <c r="E55" s="269">
        <v>794.51666666666677</v>
      </c>
      <c r="F55" s="269">
        <v>785.98333333333335</v>
      </c>
      <c r="G55" s="269">
        <v>777.56666666666672</v>
      </c>
      <c r="H55" s="269">
        <v>811.46666666666681</v>
      </c>
      <c r="I55" s="269">
        <v>819.88333333333333</v>
      </c>
      <c r="J55" s="269">
        <v>828.41666666666686</v>
      </c>
      <c r="K55" s="268">
        <v>811.35</v>
      </c>
      <c r="L55" s="268">
        <v>794.4</v>
      </c>
      <c r="M55" s="268">
        <v>104.94713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3171.55</v>
      </c>
      <c r="D56" s="269">
        <v>3192.9166666666665</v>
      </c>
      <c r="E56" s="269">
        <v>3141.8833333333332</v>
      </c>
      <c r="F56" s="269">
        <v>3112.2166666666667</v>
      </c>
      <c r="G56" s="269">
        <v>3061.1833333333334</v>
      </c>
      <c r="H56" s="269">
        <v>3222.583333333333</v>
      </c>
      <c r="I56" s="269">
        <v>3273.6166666666668</v>
      </c>
      <c r="J56" s="269">
        <v>3303.2833333333328</v>
      </c>
      <c r="K56" s="268">
        <v>3243.95</v>
      </c>
      <c r="L56" s="268">
        <v>3163.25</v>
      </c>
      <c r="M56" s="268">
        <v>0.27309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668.45</v>
      </c>
      <c r="D57" s="269">
        <v>669.26666666666677</v>
      </c>
      <c r="E57" s="269">
        <v>663.43333333333351</v>
      </c>
      <c r="F57" s="269">
        <v>658.41666666666674</v>
      </c>
      <c r="G57" s="269">
        <v>652.58333333333348</v>
      </c>
      <c r="H57" s="269">
        <v>674.28333333333353</v>
      </c>
      <c r="I57" s="269">
        <v>680.11666666666679</v>
      </c>
      <c r="J57" s="269">
        <v>685.13333333333355</v>
      </c>
      <c r="K57" s="268">
        <v>675.1</v>
      </c>
      <c r="L57" s="268">
        <v>664.25</v>
      </c>
      <c r="M57" s="268">
        <v>7.15625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3850.25</v>
      </c>
      <c r="D58" s="269">
        <v>3860.2666666666664</v>
      </c>
      <c r="E58" s="269">
        <v>3801.583333333333</v>
      </c>
      <c r="F58" s="269">
        <v>3752.9166666666665</v>
      </c>
      <c r="G58" s="269">
        <v>3694.2333333333331</v>
      </c>
      <c r="H58" s="269">
        <v>3908.9333333333329</v>
      </c>
      <c r="I58" s="269">
        <v>3967.6166666666663</v>
      </c>
      <c r="J58" s="269">
        <v>4016.2833333333328</v>
      </c>
      <c r="K58" s="268">
        <v>3918.95</v>
      </c>
      <c r="L58" s="268">
        <v>3811.6</v>
      </c>
      <c r="M58" s="268">
        <v>5.7631100000000002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1184.0999999999999</v>
      </c>
      <c r="D59" s="269">
        <v>1191.2833333333335</v>
      </c>
      <c r="E59" s="269">
        <v>1172.866666666667</v>
      </c>
      <c r="F59" s="269">
        <v>1161.6333333333334</v>
      </c>
      <c r="G59" s="269">
        <v>1143.2166666666669</v>
      </c>
      <c r="H59" s="269">
        <v>1202.5166666666671</v>
      </c>
      <c r="I59" s="269">
        <v>1220.9333333333336</v>
      </c>
      <c r="J59" s="269">
        <v>1232.1666666666672</v>
      </c>
      <c r="K59" s="268">
        <v>1209.7</v>
      </c>
      <c r="L59" s="268">
        <v>1180.05</v>
      </c>
      <c r="M59" s="268">
        <v>0.89190999999999998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7483.45</v>
      </c>
      <c r="D60" s="269">
        <v>7438.5333333333328</v>
      </c>
      <c r="E60" s="269">
        <v>7317.0666666666657</v>
      </c>
      <c r="F60" s="269">
        <v>7150.6833333333325</v>
      </c>
      <c r="G60" s="269">
        <v>7029.2166666666653</v>
      </c>
      <c r="H60" s="269">
        <v>7604.9166666666661</v>
      </c>
      <c r="I60" s="269">
        <v>7726.3833333333332</v>
      </c>
      <c r="J60" s="269">
        <v>7892.7666666666664</v>
      </c>
      <c r="K60" s="268">
        <v>7560</v>
      </c>
      <c r="L60" s="268">
        <v>7272.15</v>
      </c>
      <c r="M60" s="268">
        <v>14.93388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1805.35</v>
      </c>
      <c r="D61" s="269">
        <v>1790.2666666666667</v>
      </c>
      <c r="E61" s="269">
        <v>1767.0833333333333</v>
      </c>
      <c r="F61" s="269">
        <v>1728.8166666666666</v>
      </c>
      <c r="G61" s="269">
        <v>1705.6333333333332</v>
      </c>
      <c r="H61" s="269">
        <v>1828.5333333333333</v>
      </c>
      <c r="I61" s="269">
        <v>1851.7166666666667</v>
      </c>
      <c r="J61" s="269">
        <v>1889.9833333333333</v>
      </c>
      <c r="K61" s="268">
        <v>1813.45</v>
      </c>
      <c r="L61" s="268">
        <v>1752</v>
      </c>
      <c r="M61" s="268">
        <v>37.843089999999997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7144.35</v>
      </c>
      <c r="D62" s="269">
        <v>7009.3</v>
      </c>
      <c r="E62" s="269">
        <v>6718.6</v>
      </c>
      <c r="F62" s="269">
        <v>6292.85</v>
      </c>
      <c r="G62" s="269">
        <v>6002.1500000000005</v>
      </c>
      <c r="H62" s="269">
        <v>7435.05</v>
      </c>
      <c r="I62" s="269">
        <v>7725.7499999999991</v>
      </c>
      <c r="J62" s="269">
        <v>8151.5</v>
      </c>
      <c r="K62" s="268">
        <v>7300</v>
      </c>
      <c r="L62" s="268">
        <v>6583.55</v>
      </c>
      <c r="M62" s="268">
        <v>5.2763499999999999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3680.15</v>
      </c>
      <c r="D63" s="269">
        <v>3665.15</v>
      </c>
      <c r="E63" s="269">
        <v>3608.3</v>
      </c>
      <c r="F63" s="269">
        <v>3536.4500000000003</v>
      </c>
      <c r="G63" s="269">
        <v>3479.6000000000004</v>
      </c>
      <c r="H63" s="269">
        <v>3737</v>
      </c>
      <c r="I63" s="269">
        <v>3793.8499999999995</v>
      </c>
      <c r="J63" s="269">
        <v>3865.7</v>
      </c>
      <c r="K63" s="268">
        <v>3722</v>
      </c>
      <c r="L63" s="268">
        <v>3593.3</v>
      </c>
      <c r="M63" s="268">
        <v>1.3387199999999999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1960.85</v>
      </c>
      <c r="D64" s="269">
        <v>1967.05</v>
      </c>
      <c r="E64" s="269">
        <v>1946.8</v>
      </c>
      <c r="F64" s="269">
        <v>1932.75</v>
      </c>
      <c r="G64" s="269">
        <v>1912.5</v>
      </c>
      <c r="H64" s="269">
        <v>1981.1</v>
      </c>
      <c r="I64" s="269">
        <v>2001.35</v>
      </c>
      <c r="J64" s="269">
        <v>2015.3999999999999</v>
      </c>
      <c r="K64" s="268">
        <v>1987.3</v>
      </c>
      <c r="L64" s="268">
        <v>1953</v>
      </c>
      <c r="M64" s="268">
        <v>4.3568899999999999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370</v>
      </c>
      <c r="D65" s="269">
        <v>371.43333333333334</v>
      </c>
      <c r="E65" s="269">
        <v>367.36666666666667</v>
      </c>
      <c r="F65" s="269">
        <v>364.73333333333335</v>
      </c>
      <c r="G65" s="269">
        <v>360.66666666666669</v>
      </c>
      <c r="H65" s="269">
        <v>374.06666666666666</v>
      </c>
      <c r="I65" s="269">
        <v>378.13333333333338</v>
      </c>
      <c r="J65" s="269">
        <v>380.76666666666665</v>
      </c>
      <c r="K65" s="268">
        <v>375.5</v>
      </c>
      <c r="L65" s="268">
        <v>368.8</v>
      </c>
      <c r="M65" s="268">
        <v>18.037780000000001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306.55</v>
      </c>
      <c r="D66" s="269">
        <v>301.86666666666662</v>
      </c>
      <c r="E66" s="269">
        <v>294.98333333333323</v>
      </c>
      <c r="F66" s="269">
        <v>283.41666666666663</v>
      </c>
      <c r="G66" s="269">
        <v>276.53333333333325</v>
      </c>
      <c r="H66" s="269">
        <v>313.43333333333322</v>
      </c>
      <c r="I66" s="269">
        <v>320.31666666666655</v>
      </c>
      <c r="J66" s="269">
        <v>331.88333333333321</v>
      </c>
      <c r="K66" s="268">
        <v>308.75</v>
      </c>
      <c r="L66" s="268">
        <v>290.3</v>
      </c>
      <c r="M66" s="268">
        <v>163.27291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140.44999999999999</v>
      </c>
      <c r="D67" s="269">
        <v>139.26666666666665</v>
      </c>
      <c r="E67" s="269">
        <v>136.68333333333331</v>
      </c>
      <c r="F67" s="269">
        <v>132.91666666666666</v>
      </c>
      <c r="G67" s="269">
        <v>130.33333333333331</v>
      </c>
      <c r="H67" s="269">
        <v>143.0333333333333</v>
      </c>
      <c r="I67" s="269">
        <v>145.61666666666667</v>
      </c>
      <c r="J67" s="269">
        <v>149.3833333333333</v>
      </c>
      <c r="K67" s="268">
        <v>141.85</v>
      </c>
      <c r="L67" s="268">
        <v>135.5</v>
      </c>
      <c r="M67" s="268">
        <v>204.71796000000001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53.05</v>
      </c>
      <c r="D68" s="269">
        <v>52.550000000000004</v>
      </c>
      <c r="E68" s="269">
        <v>51.600000000000009</v>
      </c>
      <c r="F68" s="269">
        <v>50.150000000000006</v>
      </c>
      <c r="G68" s="269">
        <v>49.20000000000001</v>
      </c>
      <c r="H68" s="269">
        <v>54.000000000000007</v>
      </c>
      <c r="I68" s="269">
        <v>54.95000000000001</v>
      </c>
      <c r="J68" s="269">
        <v>56.400000000000006</v>
      </c>
      <c r="K68" s="268">
        <v>53.5</v>
      </c>
      <c r="L68" s="268">
        <v>51.1</v>
      </c>
      <c r="M68" s="268">
        <v>68.008260000000007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19.45</v>
      </c>
      <c r="D69" s="269">
        <v>19.233333333333334</v>
      </c>
      <c r="E69" s="269">
        <v>18.716666666666669</v>
      </c>
      <c r="F69" s="269">
        <v>17.983333333333334</v>
      </c>
      <c r="G69" s="269">
        <v>17.466666666666669</v>
      </c>
      <c r="H69" s="269">
        <v>19.966666666666669</v>
      </c>
      <c r="I69" s="269">
        <v>20.483333333333334</v>
      </c>
      <c r="J69" s="269">
        <v>21.216666666666669</v>
      </c>
      <c r="K69" s="268">
        <v>19.75</v>
      </c>
      <c r="L69" s="268">
        <v>18.5</v>
      </c>
      <c r="M69" s="268">
        <v>151.78278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1900.4</v>
      </c>
      <c r="D70" s="269">
        <v>1905.8</v>
      </c>
      <c r="E70" s="269">
        <v>1876.6</v>
      </c>
      <c r="F70" s="269">
        <v>1852.8</v>
      </c>
      <c r="G70" s="269">
        <v>1823.6</v>
      </c>
      <c r="H70" s="269">
        <v>1929.6</v>
      </c>
      <c r="I70" s="269">
        <v>1958.8000000000002</v>
      </c>
      <c r="J70" s="269">
        <v>1982.6</v>
      </c>
      <c r="K70" s="268">
        <v>1935</v>
      </c>
      <c r="L70" s="268">
        <v>1882</v>
      </c>
      <c r="M70" s="268">
        <v>4.1501000000000001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5175.5</v>
      </c>
      <c r="D71" s="269">
        <v>5185.5</v>
      </c>
      <c r="E71" s="269">
        <v>5141</v>
      </c>
      <c r="F71" s="269">
        <v>5106.5</v>
      </c>
      <c r="G71" s="269">
        <v>5062</v>
      </c>
      <c r="H71" s="269">
        <v>5220</v>
      </c>
      <c r="I71" s="269">
        <v>5264.5</v>
      </c>
      <c r="J71" s="269">
        <v>5299</v>
      </c>
      <c r="K71" s="268">
        <v>5230</v>
      </c>
      <c r="L71" s="268">
        <v>5151</v>
      </c>
      <c r="M71" s="268">
        <v>5.2409999999999998E-2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657.85</v>
      </c>
      <c r="D72" s="269">
        <v>659.5333333333333</v>
      </c>
      <c r="E72" s="269">
        <v>654.31666666666661</v>
      </c>
      <c r="F72" s="269">
        <v>650.7833333333333</v>
      </c>
      <c r="G72" s="269">
        <v>645.56666666666661</v>
      </c>
      <c r="H72" s="269">
        <v>663.06666666666661</v>
      </c>
      <c r="I72" s="269">
        <v>668.2833333333333</v>
      </c>
      <c r="J72" s="269">
        <v>671.81666666666661</v>
      </c>
      <c r="K72" s="268">
        <v>664.75</v>
      </c>
      <c r="L72" s="268">
        <v>656</v>
      </c>
      <c r="M72" s="268">
        <v>6.7335099999999999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865</v>
      </c>
      <c r="D73" s="269">
        <v>860.9</v>
      </c>
      <c r="E73" s="269">
        <v>844.19999999999993</v>
      </c>
      <c r="F73" s="269">
        <v>823.4</v>
      </c>
      <c r="G73" s="269">
        <v>806.69999999999993</v>
      </c>
      <c r="H73" s="269">
        <v>881.69999999999993</v>
      </c>
      <c r="I73" s="269">
        <v>898.4</v>
      </c>
      <c r="J73" s="269">
        <v>919.19999999999993</v>
      </c>
      <c r="K73" s="268">
        <v>877.6</v>
      </c>
      <c r="L73" s="268">
        <v>840.1</v>
      </c>
      <c r="M73" s="268">
        <v>20.110150000000001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335.9</v>
      </c>
      <c r="D74" s="269">
        <v>336.13333333333327</v>
      </c>
      <c r="E74" s="269">
        <v>332.81666666666655</v>
      </c>
      <c r="F74" s="269">
        <v>329.73333333333329</v>
      </c>
      <c r="G74" s="269">
        <v>326.41666666666657</v>
      </c>
      <c r="H74" s="269">
        <v>339.21666666666653</v>
      </c>
      <c r="I74" s="269">
        <v>342.53333333333325</v>
      </c>
      <c r="J74" s="269">
        <v>345.6166666666665</v>
      </c>
      <c r="K74" s="268">
        <v>339.45</v>
      </c>
      <c r="L74" s="268">
        <v>333.05</v>
      </c>
      <c r="M74" s="268">
        <v>162.79486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778.45</v>
      </c>
      <c r="D75" s="269">
        <v>777.98333333333323</v>
      </c>
      <c r="E75" s="269">
        <v>768.46666666666647</v>
      </c>
      <c r="F75" s="269">
        <v>758.48333333333323</v>
      </c>
      <c r="G75" s="269">
        <v>748.96666666666647</v>
      </c>
      <c r="H75" s="269">
        <v>787.96666666666647</v>
      </c>
      <c r="I75" s="269">
        <v>797.48333333333312</v>
      </c>
      <c r="J75" s="269">
        <v>807.46666666666647</v>
      </c>
      <c r="K75" s="268">
        <v>787.5</v>
      </c>
      <c r="L75" s="268">
        <v>768</v>
      </c>
      <c r="M75" s="268">
        <v>7.3936599999999997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63.1</v>
      </c>
      <c r="D76" s="269">
        <v>62.699999999999996</v>
      </c>
      <c r="E76" s="269">
        <v>61.79999999999999</v>
      </c>
      <c r="F76" s="269">
        <v>60.499999999999993</v>
      </c>
      <c r="G76" s="269">
        <v>59.599999999999987</v>
      </c>
      <c r="H76" s="269">
        <v>63.999999999999993</v>
      </c>
      <c r="I76" s="269">
        <v>64.900000000000006</v>
      </c>
      <c r="J76" s="269">
        <v>66.199999999999989</v>
      </c>
      <c r="K76" s="268">
        <v>63.6</v>
      </c>
      <c r="L76" s="268">
        <v>61.4</v>
      </c>
      <c r="M76" s="268">
        <v>216.10596000000001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336.15</v>
      </c>
      <c r="D77" s="269">
        <v>337.43333333333334</v>
      </c>
      <c r="E77" s="269">
        <v>334.06666666666666</v>
      </c>
      <c r="F77" s="269">
        <v>331.98333333333335</v>
      </c>
      <c r="G77" s="269">
        <v>328.61666666666667</v>
      </c>
      <c r="H77" s="269">
        <v>339.51666666666665</v>
      </c>
      <c r="I77" s="269">
        <v>342.88333333333333</v>
      </c>
      <c r="J77" s="269">
        <v>344.96666666666664</v>
      </c>
      <c r="K77" s="268">
        <v>340.8</v>
      </c>
      <c r="L77" s="268">
        <v>335.35</v>
      </c>
      <c r="M77" s="268">
        <v>34.315570000000001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783.35</v>
      </c>
      <c r="D78" s="269">
        <v>782.5</v>
      </c>
      <c r="E78" s="269">
        <v>776.6</v>
      </c>
      <c r="F78" s="269">
        <v>769.85</v>
      </c>
      <c r="G78" s="269">
        <v>763.95</v>
      </c>
      <c r="H78" s="269">
        <v>789.25</v>
      </c>
      <c r="I78" s="269">
        <v>795.15000000000009</v>
      </c>
      <c r="J78" s="269">
        <v>801.9</v>
      </c>
      <c r="K78" s="268">
        <v>788.4</v>
      </c>
      <c r="L78" s="268">
        <v>775.75</v>
      </c>
      <c r="M78" s="268">
        <v>66.453919999999997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305.25</v>
      </c>
      <c r="D79" s="269">
        <v>304.2166666666667</v>
      </c>
      <c r="E79" s="269">
        <v>301.08333333333337</v>
      </c>
      <c r="F79" s="269">
        <v>296.91666666666669</v>
      </c>
      <c r="G79" s="269">
        <v>293.78333333333336</v>
      </c>
      <c r="H79" s="269">
        <v>308.38333333333338</v>
      </c>
      <c r="I79" s="269">
        <v>311.51666666666671</v>
      </c>
      <c r="J79" s="269">
        <v>315.68333333333339</v>
      </c>
      <c r="K79" s="268">
        <v>307.35000000000002</v>
      </c>
      <c r="L79" s="268">
        <v>300.05</v>
      </c>
      <c r="M79" s="268">
        <v>25.004449999999999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1098.55</v>
      </c>
      <c r="D80" s="269">
        <v>1103.2666666666667</v>
      </c>
      <c r="E80" s="269">
        <v>1066.4833333333333</v>
      </c>
      <c r="F80" s="269">
        <v>1034.4166666666667</v>
      </c>
      <c r="G80" s="269">
        <v>997.63333333333344</v>
      </c>
      <c r="H80" s="269">
        <v>1135.3333333333333</v>
      </c>
      <c r="I80" s="269">
        <v>1172.1166666666666</v>
      </c>
      <c r="J80" s="269">
        <v>1204.1833333333332</v>
      </c>
      <c r="K80" s="268">
        <v>1140.05</v>
      </c>
      <c r="L80" s="268">
        <v>1071.2</v>
      </c>
      <c r="M80" s="268">
        <v>2.8500899999999998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324.5</v>
      </c>
      <c r="D81" s="269">
        <v>325.73333333333335</v>
      </c>
      <c r="E81" s="269">
        <v>321.76666666666671</v>
      </c>
      <c r="F81" s="269">
        <v>319.03333333333336</v>
      </c>
      <c r="G81" s="269">
        <v>315.06666666666672</v>
      </c>
      <c r="H81" s="269">
        <v>328.4666666666667</v>
      </c>
      <c r="I81" s="269">
        <v>332.43333333333339</v>
      </c>
      <c r="J81" s="269">
        <v>335.16666666666669</v>
      </c>
      <c r="K81" s="268">
        <v>329.7</v>
      </c>
      <c r="L81" s="268">
        <v>323</v>
      </c>
      <c r="M81" s="268">
        <v>27.100770000000001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8596.5499999999993</v>
      </c>
      <c r="D82" s="269">
        <v>8688.85</v>
      </c>
      <c r="E82" s="269">
        <v>8487.7000000000007</v>
      </c>
      <c r="F82" s="269">
        <v>8378.85</v>
      </c>
      <c r="G82" s="269">
        <v>8177.7000000000007</v>
      </c>
      <c r="H82" s="269">
        <v>8797.7000000000007</v>
      </c>
      <c r="I82" s="269">
        <v>8998.8499999999985</v>
      </c>
      <c r="J82" s="269">
        <v>9107.7000000000007</v>
      </c>
      <c r="K82" s="268">
        <v>8890</v>
      </c>
      <c r="L82" s="268">
        <v>8580</v>
      </c>
      <c r="M82" s="268">
        <v>0.42634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1135.3</v>
      </c>
      <c r="D83" s="269">
        <v>1126.4333333333334</v>
      </c>
      <c r="E83" s="269">
        <v>1109.8666666666668</v>
      </c>
      <c r="F83" s="269">
        <v>1084.4333333333334</v>
      </c>
      <c r="G83" s="269">
        <v>1067.8666666666668</v>
      </c>
      <c r="H83" s="269">
        <v>1151.8666666666668</v>
      </c>
      <c r="I83" s="269">
        <v>1168.4333333333334</v>
      </c>
      <c r="J83" s="269">
        <v>1193.8666666666668</v>
      </c>
      <c r="K83" s="268">
        <v>1143</v>
      </c>
      <c r="L83" s="268">
        <v>1101</v>
      </c>
      <c r="M83" s="268">
        <v>1.04582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967.8</v>
      </c>
      <c r="D84" s="269">
        <v>958.76666666666677</v>
      </c>
      <c r="E84" s="269">
        <v>927.58333333333348</v>
      </c>
      <c r="F84" s="269">
        <v>887.36666666666667</v>
      </c>
      <c r="G84" s="269">
        <v>856.18333333333339</v>
      </c>
      <c r="H84" s="269">
        <v>998.98333333333358</v>
      </c>
      <c r="I84" s="269">
        <v>1030.1666666666667</v>
      </c>
      <c r="J84" s="269">
        <v>1070.3833333333337</v>
      </c>
      <c r="K84" s="268">
        <v>989.95</v>
      </c>
      <c r="L84" s="268">
        <v>918.55</v>
      </c>
      <c r="M84" s="268">
        <v>3.3930899999999999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576.4</v>
      </c>
      <c r="D85" s="269">
        <v>577.63333333333333</v>
      </c>
      <c r="E85" s="269">
        <v>573.76666666666665</v>
      </c>
      <c r="F85" s="269">
        <v>571.13333333333333</v>
      </c>
      <c r="G85" s="269">
        <v>567.26666666666665</v>
      </c>
      <c r="H85" s="269">
        <v>580.26666666666665</v>
      </c>
      <c r="I85" s="269">
        <v>584.13333333333321</v>
      </c>
      <c r="J85" s="269">
        <v>586.76666666666665</v>
      </c>
      <c r="K85" s="268">
        <v>581.5</v>
      </c>
      <c r="L85" s="268">
        <v>575</v>
      </c>
      <c r="M85" s="268">
        <v>2.7006800000000002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17519.400000000001</v>
      </c>
      <c r="D86" s="269">
        <v>17426.766666666666</v>
      </c>
      <c r="E86" s="269">
        <v>17256.633333333331</v>
      </c>
      <c r="F86" s="269">
        <v>16993.866666666665</v>
      </c>
      <c r="G86" s="269">
        <v>16823.73333333333</v>
      </c>
      <c r="H86" s="269">
        <v>17689.533333333333</v>
      </c>
      <c r="I86" s="269">
        <v>17859.666666666672</v>
      </c>
      <c r="J86" s="269">
        <v>18122.433333333334</v>
      </c>
      <c r="K86" s="268">
        <v>17596.900000000001</v>
      </c>
      <c r="L86" s="268">
        <v>17164</v>
      </c>
      <c r="M86" s="268">
        <v>0.32140000000000002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580.5</v>
      </c>
      <c r="D87" s="269">
        <v>576.31666666666672</v>
      </c>
      <c r="E87" s="269">
        <v>568.23333333333346</v>
      </c>
      <c r="F87" s="269">
        <v>555.9666666666667</v>
      </c>
      <c r="G87" s="269">
        <v>547.88333333333344</v>
      </c>
      <c r="H87" s="269">
        <v>588.58333333333348</v>
      </c>
      <c r="I87" s="269">
        <v>596.66666666666674</v>
      </c>
      <c r="J87" s="269">
        <v>608.93333333333351</v>
      </c>
      <c r="K87" s="268">
        <v>584.4</v>
      </c>
      <c r="L87" s="268">
        <v>564.04999999999995</v>
      </c>
      <c r="M87" s="268">
        <v>3.17008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40.799999999999997</v>
      </c>
      <c r="D88" s="269">
        <v>41.066666666666663</v>
      </c>
      <c r="E88" s="269">
        <v>40.233333333333327</v>
      </c>
      <c r="F88" s="269">
        <v>39.666666666666664</v>
      </c>
      <c r="G88" s="269">
        <v>38.833333333333329</v>
      </c>
      <c r="H88" s="269">
        <v>41.633333333333326</v>
      </c>
      <c r="I88" s="269">
        <v>42.466666666666669</v>
      </c>
      <c r="J88" s="269">
        <v>43.033333333333324</v>
      </c>
      <c r="K88" s="268">
        <v>41.9</v>
      </c>
      <c r="L88" s="268">
        <v>40.5</v>
      </c>
      <c r="M88" s="268">
        <v>82.522379999999998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3747</v>
      </c>
      <c r="D89" s="269">
        <v>3738.9</v>
      </c>
      <c r="E89" s="269">
        <v>3716.1000000000004</v>
      </c>
      <c r="F89" s="269">
        <v>3685.2000000000003</v>
      </c>
      <c r="G89" s="269">
        <v>3662.4000000000005</v>
      </c>
      <c r="H89" s="269">
        <v>3769.8</v>
      </c>
      <c r="I89" s="269">
        <v>3792.6000000000004</v>
      </c>
      <c r="J89" s="269">
        <v>3823.5</v>
      </c>
      <c r="K89" s="268">
        <v>3761.7</v>
      </c>
      <c r="L89" s="268">
        <v>3708</v>
      </c>
      <c r="M89" s="268">
        <v>3.8925299999999998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1383.7</v>
      </c>
      <c r="D90" s="269">
        <v>1390.6166666666668</v>
      </c>
      <c r="E90" s="269">
        <v>1373.2333333333336</v>
      </c>
      <c r="F90" s="269">
        <v>1362.7666666666669</v>
      </c>
      <c r="G90" s="269">
        <v>1345.3833333333337</v>
      </c>
      <c r="H90" s="269">
        <v>1401.0833333333335</v>
      </c>
      <c r="I90" s="269">
        <v>1418.4666666666667</v>
      </c>
      <c r="J90" s="269">
        <v>1428.9333333333334</v>
      </c>
      <c r="K90" s="268">
        <v>1408</v>
      </c>
      <c r="L90" s="268">
        <v>1380.15</v>
      </c>
      <c r="M90" s="268">
        <v>1.12426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518.70000000000005</v>
      </c>
      <c r="D91" s="269">
        <v>516.01666666666665</v>
      </c>
      <c r="E91" s="269">
        <v>502.63333333333333</v>
      </c>
      <c r="F91" s="269">
        <v>486.56666666666666</v>
      </c>
      <c r="G91" s="269">
        <v>473.18333333333334</v>
      </c>
      <c r="H91" s="269">
        <v>532.08333333333326</v>
      </c>
      <c r="I91" s="269">
        <v>545.46666666666647</v>
      </c>
      <c r="J91" s="269">
        <v>561.5333333333333</v>
      </c>
      <c r="K91" s="268">
        <v>529.4</v>
      </c>
      <c r="L91" s="268">
        <v>499.95</v>
      </c>
      <c r="M91" s="268">
        <v>8.0863999999999994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83.8</v>
      </c>
      <c r="D92" s="269">
        <v>83.95</v>
      </c>
      <c r="E92" s="269">
        <v>82.45</v>
      </c>
      <c r="F92" s="269">
        <v>81.099999999999994</v>
      </c>
      <c r="G92" s="269">
        <v>79.599999999999994</v>
      </c>
      <c r="H92" s="269">
        <v>85.300000000000011</v>
      </c>
      <c r="I92" s="269">
        <v>86.800000000000011</v>
      </c>
      <c r="J92" s="269">
        <v>88.15000000000002</v>
      </c>
      <c r="K92" s="268">
        <v>85.45</v>
      </c>
      <c r="L92" s="268">
        <v>82.6</v>
      </c>
      <c r="M92" s="268">
        <v>25.113050000000001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234.6</v>
      </c>
      <c r="D93" s="269">
        <v>232.04999999999998</v>
      </c>
      <c r="E93" s="269">
        <v>227.54999999999995</v>
      </c>
      <c r="F93" s="269">
        <v>220.49999999999997</v>
      </c>
      <c r="G93" s="269">
        <v>215.99999999999994</v>
      </c>
      <c r="H93" s="269">
        <v>239.09999999999997</v>
      </c>
      <c r="I93" s="269">
        <v>243.60000000000002</v>
      </c>
      <c r="J93" s="269">
        <v>250.64999999999998</v>
      </c>
      <c r="K93" s="268">
        <v>236.55</v>
      </c>
      <c r="L93" s="268">
        <v>225</v>
      </c>
      <c r="M93" s="268">
        <v>50.165599999999998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3197.75</v>
      </c>
      <c r="D94" s="269">
        <v>3194.8666666666668</v>
      </c>
      <c r="E94" s="269">
        <v>3183.3833333333337</v>
      </c>
      <c r="F94" s="269">
        <v>3169.0166666666669</v>
      </c>
      <c r="G94" s="269">
        <v>3157.5333333333338</v>
      </c>
      <c r="H94" s="269">
        <v>3209.2333333333336</v>
      </c>
      <c r="I94" s="269">
        <v>3220.7166666666672</v>
      </c>
      <c r="J94" s="269">
        <v>3235.0833333333335</v>
      </c>
      <c r="K94" s="268">
        <v>3206.35</v>
      </c>
      <c r="L94" s="268">
        <v>3180.5</v>
      </c>
      <c r="M94" s="268">
        <v>0.42294999999999999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225.65</v>
      </c>
      <c r="D95" s="269">
        <v>224.25</v>
      </c>
      <c r="E95" s="269">
        <v>216.25</v>
      </c>
      <c r="F95" s="269">
        <v>206.85</v>
      </c>
      <c r="G95" s="269">
        <v>198.85</v>
      </c>
      <c r="H95" s="269">
        <v>233.65</v>
      </c>
      <c r="I95" s="269">
        <v>241.65</v>
      </c>
      <c r="J95" s="269">
        <v>251.05</v>
      </c>
      <c r="K95" s="268">
        <v>232.25</v>
      </c>
      <c r="L95" s="268">
        <v>214.85</v>
      </c>
      <c r="M95" s="268">
        <v>7.4037699999999997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653.5</v>
      </c>
      <c r="D96" s="269">
        <v>651.69999999999993</v>
      </c>
      <c r="E96" s="269">
        <v>642.79999999999984</v>
      </c>
      <c r="F96" s="269">
        <v>632.09999999999991</v>
      </c>
      <c r="G96" s="269">
        <v>623.19999999999982</v>
      </c>
      <c r="H96" s="269">
        <v>662.39999999999986</v>
      </c>
      <c r="I96" s="269">
        <v>671.3</v>
      </c>
      <c r="J96" s="269">
        <v>681.99999999999989</v>
      </c>
      <c r="K96" s="268">
        <v>660.6</v>
      </c>
      <c r="L96" s="268">
        <v>641</v>
      </c>
      <c r="M96" s="268">
        <v>3.0859399999999999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255.3</v>
      </c>
      <c r="D97" s="269">
        <v>251.68333333333331</v>
      </c>
      <c r="E97" s="269">
        <v>245.81666666666661</v>
      </c>
      <c r="F97" s="269">
        <v>236.33333333333329</v>
      </c>
      <c r="G97" s="269">
        <v>230.46666666666658</v>
      </c>
      <c r="H97" s="269">
        <v>261.16666666666663</v>
      </c>
      <c r="I97" s="269">
        <v>267.03333333333336</v>
      </c>
      <c r="J97" s="269">
        <v>276.51666666666665</v>
      </c>
      <c r="K97" s="268">
        <v>257.55</v>
      </c>
      <c r="L97" s="268">
        <v>242.2</v>
      </c>
      <c r="M97" s="268">
        <v>154.13811000000001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763.5</v>
      </c>
      <c r="D98" s="269">
        <v>762.44999999999993</v>
      </c>
      <c r="E98" s="269">
        <v>757.64999999999986</v>
      </c>
      <c r="F98" s="269">
        <v>751.8</v>
      </c>
      <c r="G98" s="269">
        <v>746.99999999999989</v>
      </c>
      <c r="H98" s="269">
        <v>768.29999999999984</v>
      </c>
      <c r="I98" s="269">
        <v>773.0999999999998</v>
      </c>
      <c r="J98" s="269">
        <v>778.94999999999982</v>
      </c>
      <c r="K98" s="268">
        <v>767.25</v>
      </c>
      <c r="L98" s="268">
        <v>756.6</v>
      </c>
      <c r="M98" s="268">
        <v>0.37863000000000002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723</v>
      </c>
      <c r="D99" s="269">
        <v>727</v>
      </c>
      <c r="E99" s="269">
        <v>718</v>
      </c>
      <c r="F99" s="269">
        <v>713</v>
      </c>
      <c r="G99" s="269">
        <v>704</v>
      </c>
      <c r="H99" s="269">
        <v>732</v>
      </c>
      <c r="I99" s="269">
        <v>741</v>
      </c>
      <c r="J99" s="269">
        <v>746</v>
      </c>
      <c r="K99" s="268">
        <v>736</v>
      </c>
      <c r="L99" s="268">
        <v>722</v>
      </c>
      <c r="M99" s="268">
        <v>0.97818000000000005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931.3</v>
      </c>
      <c r="D100" s="269">
        <v>931.7833333333333</v>
      </c>
      <c r="E100" s="269">
        <v>908.56666666666661</v>
      </c>
      <c r="F100" s="269">
        <v>885.83333333333326</v>
      </c>
      <c r="G100" s="269">
        <v>862.61666666666656</v>
      </c>
      <c r="H100" s="269">
        <v>954.51666666666665</v>
      </c>
      <c r="I100" s="269">
        <v>977.73333333333335</v>
      </c>
      <c r="J100" s="269">
        <v>1000.4666666666667</v>
      </c>
      <c r="K100" s="268">
        <v>955</v>
      </c>
      <c r="L100" s="268">
        <v>909.05</v>
      </c>
      <c r="M100" s="268">
        <v>5.0525000000000002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118.25</v>
      </c>
      <c r="D101" s="269">
        <v>118.95</v>
      </c>
      <c r="E101" s="269">
        <v>115.9</v>
      </c>
      <c r="F101" s="269">
        <v>113.55</v>
      </c>
      <c r="G101" s="269">
        <v>110.5</v>
      </c>
      <c r="H101" s="269">
        <v>121.30000000000001</v>
      </c>
      <c r="I101" s="269">
        <v>124.35</v>
      </c>
      <c r="J101" s="269">
        <v>126.70000000000002</v>
      </c>
      <c r="K101" s="268">
        <v>122</v>
      </c>
      <c r="L101" s="268">
        <v>116.6</v>
      </c>
      <c r="M101" s="268">
        <v>35.81832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1384.7</v>
      </c>
      <c r="D102" s="269">
        <v>1383.3500000000001</v>
      </c>
      <c r="E102" s="269">
        <v>1372.3500000000004</v>
      </c>
      <c r="F102" s="269">
        <v>1360.0000000000002</v>
      </c>
      <c r="G102" s="269">
        <v>1349.0000000000005</v>
      </c>
      <c r="H102" s="269">
        <v>1395.7000000000003</v>
      </c>
      <c r="I102" s="269">
        <v>1406.6999999999998</v>
      </c>
      <c r="J102" s="269">
        <v>1419.0500000000002</v>
      </c>
      <c r="K102" s="268">
        <v>1394.35</v>
      </c>
      <c r="L102" s="268">
        <v>1371</v>
      </c>
      <c r="M102" s="268">
        <v>0.59699000000000002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21.05</v>
      </c>
      <c r="D103" s="269">
        <v>20.85</v>
      </c>
      <c r="E103" s="269">
        <v>20.300000000000004</v>
      </c>
      <c r="F103" s="269">
        <v>19.550000000000004</v>
      </c>
      <c r="G103" s="269">
        <v>19.000000000000007</v>
      </c>
      <c r="H103" s="269">
        <v>21.6</v>
      </c>
      <c r="I103" s="269">
        <v>22.15</v>
      </c>
      <c r="J103" s="269">
        <v>22.9</v>
      </c>
      <c r="K103" s="268">
        <v>21.4</v>
      </c>
      <c r="L103" s="268">
        <v>20.100000000000001</v>
      </c>
      <c r="M103" s="268">
        <v>118.7466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1380.15</v>
      </c>
      <c r="D104" s="269">
        <v>1378.8166666666666</v>
      </c>
      <c r="E104" s="269">
        <v>1367.3833333333332</v>
      </c>
      <c r="F104" s="269">
        <v>1354.6166666666666</v>
      </c>
      <c r="G104" s="269">
        <v>1343.1833333333332</v>
      </c>
      <c r="H104" s="269">
        <v>1391.5833333333333</v>
      </c>
      <c r="I104" s="269">
        <v>1403.0166666666667</v>
      </c>
      <c r="J104" s="269">
        <v>1415.7833333333333</v>
      </c>
      <c r="K104" s="268">
        <v>1390.25</v>
      </c>
      <c r="L104" s="268">
        <v>1366.05</v>
      </c>
      <c r="M104" s="268">
        <v>5.7902300000000002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689.9</v>
      </c>
      <c r="D105" s="269">
        <v>693.9666666666667</v>
      </c>
      <c r="E105" s="269">
        <v>677.93333333333339</v>
      </c>
      <c r="F105" s="269">
        <v>665.9666666666667</v>
      </c>
      <c r="G105" s="269">
        <v>649.93333333333339</v>
      </c>
      <c r="H105" s="269">
        <v>705.93333333333339</v>
      </c>
      <c r="I105" s="269">
        <v>721.9666666666667</v>
      </c>
      <c r="J105" s="269">
        <v>733.93333333333339</v>
      </c>
      <c r="K105" s="268">
        <v>710</v>
      </c>
      <c r="L105" s="268">
        <v>682</v>
      </c>
      <c r="M105" s="268">
        <v>3.6633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915.25</v>
      </c>
      <c r="D106" s="269">
        <v>923.38333333333333</v>
      </c>
      <c r="E106" s="269">
        <v>902.86666666666667</v>
      </c>
      <c r="F106" s="269">
        <v>890.48333333333335</v>
      </c>
      <c r="G106" s="269">
        <v>869.9666666666667</v>
      </c>
      <c r="H106" s="269">
        <v>935.76666666666665</v>
      </c>
      <c r="I106" s="269">
        <v>956.2833333333333</v>
      </c>
      <c r="J106" s="269">
        <v>968.66666666666663</v>
      </c>
      <c r="K106" s="268">
        <v>943.9</v>
      </c>
      <c r="L106" s="268">
        <v>911</v>
      </c>
      <c r="M106" s="268">
        <v>2.5178600000000002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5655.5</v>
      </c>
      <c r="D107" s="269">
        <v>5662.1500000000005</v>
      </c>
      <c r="E107" s="269">
        <v>5575.3500000000013</v>
      </c>
      <c r="F107" s="269">
        <v>5495.2000000000007</v>
      </c>
      <c r="G107" s="269">
        <v>5408.4000000000015</v>
      </c>
      <c r="H107" s="269">
        <v>5742.3000000000011</v>
      </c>
      <c r="I107" s="269">
        <v>5829.1</v>
      </c>
      <c r="J107" s="269">
        <v>5909.2500000000009</v>
      </c>
      <c r="K107" s="268">
        <v>5748.95</v>
      </c>
      <c r="L107" s="268">
        <v>5582</v>
      </c>
      <c r="M107" s="268">
        <v>0.30840000000000001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336.6</v>
      </c>
      <c r="D108" s="269">
        <v>334.06666666666666</v>
      </c>
      <c r="E108" s="269">
        <v>329.13333333333333</v>
      </c>
      <c r="F108" s="269">
        <v>321.66666666666669</v>
      </c>
      <c r="G108" s="269">
        <v>316.73333333333335</v>
      </c>
      <c r="H108" s="269">
        <v>341.5333333333333</v>
      </c>
      <c r="I108" s="269">
        <v>346.46666666666658</v>
      </c>
      <c r="J108" s="269">
        <v>353.93333333333328</v>
      </c>
      <c r="K108" s="268">
        <v>339</v>
      </c>
      <c r="L108" s="268">
        <v>326.60000000000002</v>
      </c>
      <c r="M108" s="268">
        <v>1.59091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355.5</v>
      </c>
      <c r="D109" s="269">
        <v>357.16666666666669</v>
      </c>
      <c r="E109" s="269">
        <v>352.43333333333339</v>
      </c>
      <c r="F109" s="269">
        <v>349.36666666666673</v>
      </c>
      <c r="G109" s="269">
        <v>344.63333333333344</v>
      </c>
      <c r="H109" s="269">
        <v>360.23333333333335</v>
      </c>
      <c r="I109" s="269">
        <v>364.96666666666658</v>
      </c>
      <c r="J109" s="269">
        <v>368.0333333333333</v>
      </c>
      <c r="K109" s="268">
        <v>361.9</v>
      </c>
      <c r="L109" s="268">
        <v>354.1</v>
      </c>
      <c r="M109" s="268">
        <v>16.063099999999999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426.9</v>
      </c>
      <c r="D110" s="269">
        <v>427.08333333333331</v>
      </c>
      <c r="E110" s="269">
        <v>422.01666666666665</v>
      </c>
      <c r="F110" s="269">
        <v>417.13333333333333</v>
      </c>
      <c r="G110" s="269">
        <v>412.06666666666666</v>
      </c>
      <c r="H110" s="269">
        <v>431.96666666666664</v>
      </c>
      <c r="I110" s="269">
        <v>437.03333333333336</v>
      </c>
      <c r="J110" s="269">
        <v>441.91666666666663</v>
      </c>
      <c r="K110" s="268">
        <v>432.15</v>
      </c>
      <c r="L110" s="268">
        <v>422.2</v>
      </c>
      <c r="M110" s="268">
        <v>0.99212999999999996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680.15</v>
      </c>
      <c r="D111" s="269">
        <v>673.26666666666665</v>
      </c>
      <c r="E111" s="269">
        <v>657.83333333333326</v>
      </c>
      <c r="F111" s="269">
        <v>635.51666666666665</v>
      </c>
      <c r="G111" s="269">
        <v>620.08333333333326</v>
      </c>
      <c r="H111" s="269">
        <v>695.58333333333326</v>
      </c>
      <c r="I111" s="269">
        <v>711.01666666666665</v>
      </c>
      <c r="J111" s="269">
        <v>733.33333333333326</v>
      </c>
      <c r="K111" s="268">
        <v>688.7</v>
      </c>
      <c r="L111" s="268">
        <v>650.95000000000005</v>
      </c>
      <c r="M111" s="268">
        <v>2.4841000000000002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794.85</v>
      </c>
      <c r="D112" s="269">
        <v>792.94999999999993</v>
      </c>
      <c r="E112" s="269">
        <v>782.99999999999989</v>
      </c>
      <c r="F112" s="269">
        <v>771.15</v>
      </c>
      <c r="G112" s="269">
        <v>761.19999999999993</v>
      </c>
      <c r="H112" s="269">
        <v>804.79999999999984</v>
      </c>
      <c r="I112" s="269">
        <v>814.74999999999989</v>
      </c>
      <c r="J112" s="269">
        <v>826.5999999999998</v>
      </c>
      <c r="K112" s="268">
        <v>802.9</v>
      </c>
      <c r="L112" s="268">
        <v>781.1</v>
      </c>
      <c r="M112" s="268">
        <v>12.68116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1059.95</v>
      </c>
      <c r="D113" s="269">
        <v>1055.9833333333333</v>
      </c>
      <c r="E113" s="269">
        <v>1043.9666666666667</v>
      </c>
      <c r="F113" s="269">
        <v>1027.9833333333333</v>
      </c>
      <c r="G113" s="269">
        <v>1015.9666666666667</v>
      </c>
      <c r="H113" s="269">
        <v>1071.9666666666667</v>
      </c>
      <c r="I113" s="269">
        <v>1083.9833333333336</v>
      </c>
      <c r="J113" s="269">
        <v>1099.9666666666667</v>
      </c>
      <c r="K113" s="268">
        <v>1068</v>
      </c>
      <c r="L113" s="268">
        <v>1040</v>
      </c>
      <c r="M113" s="268">
        <v>9.9879899999999999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185.25</v>
      </c>
      <c r="D114" s="269">
        <v>184.25</v>
      </c>
      <c r="E114" s="269">
        <v>180</v>
      </c>
      <c r="F114" s="269">
        <v>174.75</v>
      </c>
      <c r="G114" s="269">
        <v>170.5</v>
      </c>
      <c r="H114" s="269">
        <v>189.5</v>
      </c>
      <c r="I114" s="269">
        <v>193.75</v>
      </c>
      <c r="J114" s="269">
        <v>199</v>
      </c>
      <c r="K114" s="268">
        <v>188.5</v>
      </c>
      <c r="L114" s="268">
        <v>179</v>
      </c>
      <c r="M114" s="268">
        <v>25.560130000000001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1928.5</v>
      </c>
      <c r="D115" s="269">
        <v>1904.5</v>
      </c>
      <c r="E115" s="269">
        <v>1869</v>
      </c>
      <c r="F115" s="269">
        <v>1809.5</v>
      </c>
      <c r="G115" s="269">
        <v>1774</v>
      </c>
      <c r="H115" s="269">
        <v>1964</v>
      </c>
      <c r="I115" s="269">
        <v>1999.5</v>
      </c>
      <c r="J115" s="269">
        <v>2059</v>
      </c>
      <c r="K115" s="268">
        <v>1940</v>
      </c>
      <c r="L115" s="268">
        <v>1845</v>
      </c>
      <c r="M115" s="268">
        <v>2.8498100000000002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231.95</v>
      </c>
      <c r="D116" s="269">
        <v>231.76666666666665</v>
      </c>
      <c r="E116" s="269">
        <v>229.73333333333329</v>
      </c>
      <c r="F116" s="269">
        <v>227.51666666666665</v>
      </c>
      <c r="G116" s="269">
        <v>225.48333333333329</v>
      </c>
      <c r="H116" s="269">
        <v>233.98333333333329</v>
      </c>
      <c r="I116" s="269">
        <v>236.01666666666665</v>
      </c>
      <c r="J116" s="269">
        <v>238.23333333333329</v>
      </c>
      <c r="K116" s="268">
        <v>233.8</v>
      </c>
      <c r="L116" s="268">
        <v>229.55</v>
      </c>
      <c r="M116" s="268">
        <v>77.050219999999996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378.55</v>
      </c>
      <c r="D117" s="269">
        <v>381</v>
      </c>
      <c r="E117" s="269">
        <v>375.05</v>
      </c>
      <c r="F117" s="269">
        <v>371.55</v>
      </c>
      <c r="G117" s="269">
        <v>365.6</v>
      </c>
      <c r="H117" s="269">
        <v>384.5</v>
      </c>
      <c r="I117" s="269">
        <v>390.45000000000005</v>
      </c>
      <c r="J117" s="269">
        <v>393.95</v>
      </c>
      <c r="K117" s="268">
        <v>386.95</v>
      </c>
      <c r="L117" s="268">
        <v>377.5</v>
      </c>
      <c r="M117" s="268">
        <v>3.3733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3471</v>
      </c>
      <c r="D118" s="269">
        <v>3469.35</v>
      </c>
      <c r="E118" s="269">
        <v>3438.7</v>
      </c>
      <c r="F118" s="269">
        <v>3406.4</v>
      </c>
      <c r="G118" s="269">
        <v>3375.75</v>
      </c>
      <c r="H118" s="269">
        <v>3501.6499999999996</v>
      </c>
      <c r="I118" s="269">
        <v>3532.3</v>
      </c>
      <c r="J118" s="269">
        <v>3564.5999999999995</v>
      </c>
      <c r="K118" s="268">
        <v>3500</v>
      </c>
      <c r="L118" s="268">
        <v>3437.05</v>
      </c>
      <c r="M118" s="268">
        <v>4.3906900000000002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1626.4</v>
      </c>
      <c r="D119" s="269">
        <v>1630.2833333333335</v>
      </c>
      <c r="E119" s="269">
        <v>1617.116666666667</v>
      </c>
      <c r="F119" s="269">
        <v>1607.8333333333335</v>
      </c>
      <c r="G119" s="269">
        <v>1594.666666666667</v>
      </c>
      <c r="H119" s="269">
        <v>1639.5666666666671</v>
      </c>
      <c r="I119" s="269">
        <v>1652.7333333333336</v>
      </c>
      <c r="J119" s="269">
        <v>1662.0166666666671</v>
      </c>
      <c r="K119" s="268">
        <v>1643.45</v>
      </c>
      <c r="L119" s="268">
        <v>1621</v>
      </c>
      <c r="M119" s="268">
        <v>1.96183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2592.4</v>
      </c>
      <c r="D120" s="269">
        <v>2588.4666666666667</v>
      </c>
      <c r="E120" s="269">
        <v>2551.9333333333334</v>
      </c>
      <c r="F120" s="269">
        <v>2511.4666666666667</v>
      </c>
      <c r="G120" s="269">
        <v>2474.9333333333334</v>
      </c>
      <c r="H120" s="269">
        <v>2628.9333333333334</v>
      </c>
      <c r="I120" s="269">
        <v>2665.4666666666672</v>
      </c>
      <c r="J120" s="269">
        <v>2705.9333333333334</v>
      </c>
      <c r="K120" s="268">
        <v>2625</v>
      </c>
      <c r="L120" s="268">
        <v>2548</v>
      </c>
      <c r="M120" s="268">
        <v>2.7520699999999998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768.25</v>
      </c>
      <c r="D121" s="269">
        <v>767.41666666666663</v>
      </c>
      <c r="E121" s="269">
        <v>753.83333333333326</v>
      </c>
      <c r="F121" s="269">
        <v>739.41666666666663</v>
      </c>
      <c r="G121" s="269">
        <v>725.83333333333326</v>
      </c>
      <c r="H121" s="269">
        <v>781.83333333333326</v>
      </c>
      <c r="I121" s="269">
        <v>795.41666666666652</v>
      </c>
      <c r="J121" s="269">
        <v>809.83333333333326</v>
      </c>
      <c r="K121" s="268">
        <v>781</v>
      </c>
      <c r="L121" s="268">
        <v>753</v>
      </c>
      <c r="M121" s="268">
        <v>33.961849999999998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1020.6</v>
      </c>
      <c r="D122" s="269">
        <v>1023.6999999999999</v>
      </c>
      <c r="E122" s="269">
        <v>998.89999999999986</v>
      </c>
      <c r="F122" s="269">
        <v>977.19999999999993</v>
      </c>
      <c r="G122" s="269">
        <v>952.39999999999986</v>
      </c>
      <c r="H122" s="269">
        <v>1045.3999999999999</v>
      </c>
      <c r="I122" s="269">
        <v>1070.1999999999998</v>
      </c>
      <c r="J122" s="269">
        <v>1091.8999999999999</v>
      </c>
      <c r="K122" s="268">
        <v>1048.5</v>
      </c>
      <c r="L122" s="268">
        <v>1002</v>
      </c>
      <c r="M122" s="268">
        <v>9.7852399999999999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1025.3499999999999</v>
      </c>
      <c r="D123" s="269">
        <v>1019.7166666666666</v>
      </c>
      <c r="E123" s="269">
        <v>1009.8833333333332</v>
      </c>
      <c r="F123" s="269">
        <v>994.41666666666663</v>
      </c>
      <c r="G123" s="269">
        <v>984.58333333333326</v>
      </c>
      <c r="H123" s="269">
        <v>1035.1833333333332</v>
      </c>
      <c r="I123" s="269">
        <v>1045.0166666666664</v>
      </c>
      <c r="J123" s="269">
        <v>1060.4833333333331</v>
      </c>
      <c r="K123" s="268">
        <v>1029.55</v>
      </c>
      <c r="L123" s="268">
        <v>1004.25</v>
      </c>
      <c r="M123" s="268">
        <v>1.218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404.75</v>
      </c>
      <c r="D124" s="269">
        <v>407.2166666666667</v>
      </c>
      <c r="E124" s="269">
        <v>401.68333333333339</v>
      </c>
      <c r="F124" s="269">
        <v>398.61666666666667</v>
      </c>
      <c r="G124" s="269">
        <v>393.08333333333337</v>
      </c>
      <c r="H124" s="269">
        <v>410.28333333333342</v>
      </c>
      <c r="I124" s="269">
        <v>415.81666666666672</v>
      </c>
      <c r="J124" s="269">
        <v>418.88333333333344</v>
      </c>
      <c r="K124" s="268">
        <v>412.75</v>
      </c>
      <c r="L124" s="268">
        <v>404.15</v>
      </c>
      <c r="M124" s="268">
        <v>22.789449999999999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1230.9000000000001</v>
      </c>
      <c r="D125" s="269">
        <v>1229.7666666666667</v>
      </c>
      <c r="E125" s="269">
        <v>1216.5833333333333</v>
      </c>
      <c r="F125" s="269">
        <v>1202.2666666666667</v>
      </c>
      <c r="G125" s="269">
        <v>1189.0833333333333</v>
      </c>
      <c r="H125" s="269">
        <v>1244.0833333333333</v>
      </c>
      <c r="I125" s="269">
        <v>1257.2666666666667</v>
      </c>
      <c r="J125" s="269">
        <v>1271.5833333333333</v>
      </c>
      <c r="K125" s="268">
        <v>1242.95</v>
      </c>
      <c r="L125" s="268">
        <v>1215.45</v>
      </c>
      <c r="M125" s="268">
        <v>3.5332400000000002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845.05</v>
      </c>
      <c r="D126" s="269">
        <v>850.48333333333323</v>
      </c>
      <c r="E126" s="269">
        <v>837.16666666666652</v>
      </c>
      <c r="F126" s="269">
        <v>829.2833333333333</v>
      </c>
      <c r="G126" s="269">
        <v>815.96666666666658</v>
      </c>
      <c r="H126" s="269">
        <v>858.36666666666645</v>
      </c>
      <c r="I126" s="269">
        <v>871.68333333333328</v>
      </c>
      <c r="J126" s="269">
        <v>879.56666666666638</v>
      </c>
      <c r="K126" s="268">
        <v>863.8</v>
      </c>
      <c r="L126" s="268">
        <v>842.6</v>
      </c>
      <c r="M126" s="268">
        <v>1.1728000000000001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1055.45</v>
      </c>
      <c r="D127" s="269">
        <v>1066.1833333333332</v>
      </c>
      <c r="E127" s="269">
        <v>1025.3666666666663</v>
      </c>
      <c r="F127" s="269">
        <v>995.28333333333308</v>
      </c>
      <c r="G127" s="269">
        <v>954.46666666666624</v>
      </c>
      <c r="H127" s="269">
        <v>1096.2666666666664</v>
      </c>
      <c r="I127" s="269">
        <v>1137.0833333333335</v>
      </c>
      <c r="J127" s="269">
        <v>1167.1666666666665</v>
      </c>
      <c r="K127" s="268">
        <v>1107</v>
      </c>
      <c r="L127" s="268">
        <v>1036.0999999999999</v>
      </c>
      <c r="M127" s="268">
        <v>0.42148000000000002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407.2</v>
      </c>
      <c r="D128" s="269">
        <v>404.90000000000003</v>
      </c>
      <c r="E128" s="269">
        <v>399.55000000000007</v>
      </c>
      <c r="F128" s="269">
        <v>391.90000000000003</v>
      </c>
      <c r="G128" s="269">
        <v>386.55000000000007</v>
      </c>
      <c r="H128" s="269">
        <v>412.55000000000007</v>
      </c>
      <c r="I128" s="269">
        <v>417.90000000000009</v>
      </c>
      <c r="J128" s="269">
        <v>425.55000000000007</v>
      </c>
      <c r="K128" s="268">
        <v>410.25</v>
      </c>
      <c r="L128" s="268">
        <v>397.25</v>
      </c>
      <c r="M128" s="268">
        <v>65.036580000000001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567</v>
      </c>
      <c r="D129" s="269">
        <v>567.66666666666663</v>
      </c>
      <c r="E129" s="269">
        <v>564.33333333333326</v>
      </c>
      <c r="F129" s="269">
        <v>561.66666666666663</v>
      </c>
      <c r="G129" s="269">
        <v>558.33333333333326</v>
      </c>
      <c r="H129" s="269">
        <v>570.33333333333326</v>
      </c>
      <c r="I129" s="269">
        <v>573.66666666666652</v>
      </c>
      <c r="J129" s="269">
        <v>576.33333333333326</v>
      </c>
      <c r="K129" s="268">
        <v>571</v>
      </c>
      <c r="L129" s="268">
        <v>565</v>
      </c>
      <c r="M129" s="268">
        <v>8.6784199999999991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1764.75</v>
      </c>
      <c r="D130" s="269">
        <v>1729.6666666666667</v>
      </c>
      <c r="E130" s="269">
        <v>1666.1833333333334</v>
      </c>
      <c r="F130" s="269">
        <v>1567.6166666666666</v>
      </c>
      <c r="G130" s="269">
        <v>1504.1333333333332</v>
      </c>
      <c r="H130" s="269">
        <v>1828.2333333333336</v>
      </c>
      <c r="I130" s="269">
        <v>1891.7166666666667</v>
      </c>
      <c r="J130" s="269">
        <v>1990.2833333333338</v>
      </c>
      <c r="K130" s="268">
        <v>1793.15</v>
      </c>
      <c r="L130" s="268">
        <v>1631.1</v>
      </c>
      <c r="M130" s="268">
        <v>14.29213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2252.1999999999998</v>
      </c>
      <c r="D131" s="269">
        <v>2244.75</v>
      </c>
      <c r="E131" s="269">
        <v>2207.5</v>
      </c>
      <c r="F131" s="269">
        <v>2162.8000000000002</v>
      </c>
      <c r="G131" s="269">
        <v>2125.5500000000002</v>
      </c>
      <c r="H131" s="269">
        <v>2289.4499999999998</v>
      </c>
      <c r="I131" s="269">
        <v>2326.6999999999998</v>
      </c>
      <c r="J131" s="269">
        <v>2371.3999999999996</v>
      </c>
      <c r="K131" s="268">
        <v>2282</v>
      </c>
      <c r="L131" s="268">
        <v>2200.0500000000002</v>
      </c>
      <c r="M131" s="268">
        <v>13.38233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210.1</v>
      </c>
      <c r="D132" s="269">
        <v>209.85</v>
      </c>
      <c r="E132" s="269">
        <v>208.25</v>
      </c>
      <c r="F132" s="269">
        <v>206.4</v>
      </c>
      <c r="G132" s="269">
        <v>204.8</v>
      </c>
      <c r="H132" s="269">
        <v>211.7</v>
      </c>
      <c r="I132" s="269">
        <v>213.29999999999995</v>
      </c>
      <c r="J132" s="269">
        <v>215.14999999999998</v>
      </c>
      <c r="K132" s="268">
        <v>211.45</v>
      </c>
      <c r="L132" s="268">
        <v>208</v>
      </c>
      <c r="M132" s="268">
        <v>20.052160000000001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191.95</v>
      </c>
      <c r="D133" s="269">
        <v>191.18333333333331</v>
      </c>
      <c r="E133" s="269">
        <v>188.66666666666663</v>
      </c>
      <c r="F133" s="269">
        <v>185.38333333333333</v>
      </c>
      <c r="G133" s="269">
        <v>182.86666666666665</v>
      </c>
      <c r="H133" s="269">
        <v>194.46666666666661</v>
      </c>
      <c r="I133" s="269">
        <v>196.98333333333332</v>
      </c>
      <c r="J133" s="269">
        <v>200.26666666666659</v>
      </c>
      <c r="K133" s="268">
        <v>193.7</v>
      </c>
      <c r="L133" s="268">
        <v>187.9</v>
      </c>
      <c r="M133" s="268">
        <v>25.592569999999998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57.75</v>
      </c>
      <c r="D134" s="269">
        <v>57.933333333333337</v>
      </c>
      <c r="E134" s="269">
        <v>56.166666666666671</v>
      </c>
      <c r="F134" s="269">
        <v>54.583333333333336</v>
      </c>
      <c r="G134" s="269">
        <v>52.81666666666667</v>
      </c>
      <c r="H134" s="269">
        <v>59.516666666666673</v>
      </c>
      <c r="I134" s="269">
        <v>61.283333333333339</v>
      </c>
      <c r="J134" s="269">
        <v>62.866666666666674</v>
      </c>
      <c r="K134" s="268">
        <v>59.7</v>
      </c>
      <c r="L134" s="268">
        <v>56.35</v>
      </c>
      <c r="M134" s="268">
        <v>18.94387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241</v>
      </c>
      <c r="D135" s="269">
        <v>241.16666666666666</v>
      </c>
      <c r="E135" s="269">
        <v>239.08333333333331</v>
      </c>
      <c r="F135" s="269">
        <v>237.16666666666666</v>
      </c>
      <c r="G135" s="269">
        <v>235.08333333333331</v>
      </c>
      <c r="H135" s="269">
        <v>243.08333333333331</v>
      </c>
      <c r="I135" s="269">
        <v>245.16666666666663</v>
      </c>
      <c r="J135" s="269">
        <v>247.08333333333331</v>
      </c>
      <c r="K135" s="268">
        <v>243.25</v>
      </c>
      <c r="L135" s="268">
        <v>239.25</v>
      </c>
      <c r="M135" s="268">
        <v>2.9549400000000001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3668.55</v>
      </c>
      <c r="D136" s="269">
        <v>3654.2333333333336</v>
      </c>
      <c r="E136" s="269">
        <v>3619.6166666666672</v>
      </c>
      <c r="F136" s="269">
        <v>3570.6833333333338</v>
      </c>
      <c r="G136" s="269">
        <v>3536.0666666666675</v>
      </c>
      <c r="H136" s="269">
        <v>3703.166666666667</v>
      </c>
      <c r="I136" s="269">
        <v>3737.7833333333338</v>
      </c>
      <c r="J136" s="269">
        <v>3786.7166666666667</v>
      </c>
      <c r="K136" s="268">
        <v>3688.85</v>
      </c>
      <c r="L136" s="268">
        <v>3605.3</v>
      </c>
      <c r="M136" s="268">
        <v>2.9268200000000002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4598.1000000000004</v>
      </c>
      <c r="D137" s="269">
        <v>4563.7833333333338</v>
      </c>
      <c r="E137" s="269">
        <v>4512.5666666666675</v>
      </c>
      <c r="F137" s="269">
        <v>4427.0333333333338</v>
      </c>
      <c r="G137" s="269">
        <v>4375.8166666666675</v>
      </c>
      <c r="H137" s="269">
        <v>4649.3166666666675</v>
      </c>
      <c r="I137" s="269">
        <v>4700.5333333333328</v>
      </c>
      <c r="J137" s="269">
        <v>4786.0666666666675</v>
      </c>
      <c r="K137" s="268">
        <v>4615</v>
      </c>
      <c r="L137" s="268">
        <v>4478.25</v>
      </c>
      <c r="M137" s="268">
        <v>2.98888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2397.0500000000002</v>
      </c>
      <c r="D138" s="269">
        <v>2403.35</v>
      </c>
      <c r="E138" s="269">
        <v>2378.6999999999998</v>
      </c>
      <c r="F138" s="269">
        <v>2360.35</v>
      </c>
      <c r="G138" s="269">
        <v>2335.6999999999998</v>
      </c>
      <c r="H138" s="269">
        <v>2421.6999999999998</v>
      </c>
      <c r="I138" s="269">
        <v>2446.3500000000004</v>
      </c>
      <c r="J138" s="269">
        <v>2464.6999999999998</v>
      </c>
      <c r="K138" s="268">
        <v>2428</v>
      </c>
      <c r="L138" s="268">
        <v>2385</v>
      </c>
      <c r="M138" s="268">
        <v>2.2223999999999999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4214.1499999999996</v>
      </c>
      <c r="D139" s="269">
        <v>4213.9833333333327</v>
      </c>
      <c r="E139" s="269">
        <v>4165.5166666666655</v>
      </c>
      <c r="F139" s="269">
        <v>4116.8833333333332</v>
      </c>
      <c r="G139" s="269">
        <v>4068.4166666666661</v>
      </c>
      <c r="H139" s="269">
        <v>4262.616666666665</v>
      </c>
      <c r="I139" s="269">
        <v>4311.0833333333321</v>
      </c>
      <c r="J139" s="269">
        <v>4359.7166666666644</v>
      </c>
      <c r="K139" s="268">
        <v>4262.45</v>
      </c>
      <c r="L139" s="268">
        <v>4165.3500000000004</v>
      </c>
      <c r="M139" s="268">
        <v>3.4470800000000001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565.29999999999995</v>
      </c>
      <c r="D140" s="269">
        <v>557.9</v>
      </c>
      <c r="E140" s="269">
        <v>547.44999999999993</v>
      </c>
      <c r="F140" s="269">
        <v>529.59999999999991</v>
      </c>
      <c r="G140" s="269">
        <v>519.14999999999986</v>
      </c>
      <c r="H140" s="269">
        <v>575.75</v>
      </c>
      <c r="I140" s="269">
        <v>586.20000000000005</v>
      </c>
      <c r="J140" s="269">
        <v>604.05000000000007</v>
      </c>
      <c r="K140" s="268">
        <v>568.35</v>
      </c>
      <c r="L140" s="268">
        <v>540.04999999999995</v>
      </c>
      <c r="M140" s="268">
        <v>4.7699400000000001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183.65</v>
      </c>
      <c r="D141" s="269">
        <v>184.23333333333335</v>
      </c>
      <c r="E141" s="269">
        <v>180.4666666666667</v>
      </c>
      <c r="F141" s="269">
        <v>177.28333333333336</v>
      </c>
      <c r="G141" s="269">
        <v>173.51666666666671</v>
      </c>
      <c r="H141" s="269">
        <v>187.41666666666669</v>
      </c>
      <c r="I141" s="269">
        <v>191.18333333333334</v>
      </c>
      <c r="J141" s="269">
        <v>194.36666666666667</v>
      </c>
      <c r="K141" s="268">
        <v>188</v>
      </c>
      <c r="L141" s="268">
        <v>181.05</v>
      </c>
      <c r="M141" s="268">
        <v>3.8452500000000001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172.5</v>
      </c>
      <c r="D142" s="269">
        <v>172.04999999999998</v>
      </c>
      <c r="E142" s="269">
        <v>170.44999999999996</v>
      </c>
      <c r="F142" s="269">
        <v>168.39999999999998</v>
      </c>
      <c r="G142" s="269">
        <v>166.79999999999995</v>
      </c>
      <c r="H142" s="269">
        <v>174.09999999999997</v>
      </c>
      <c r="I142" s="269">
        <v>175.7</v>
      </c>
      <c r="J142" s="269">
        <v>177.74999999999997</v>
      </c>
      <c r="K142" s="268">
        <v>173.65</v>
      </c>
      <c r="L142" s="268">
        <v>170</v>
      </c>
      <c r="M142" s="268">
        <v>1.3609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394.9</v>
      </c>
      <c r="D143" s="269">
        <v>396.59999999999997</v>
      </c>
      <c r="E143" s="269">
        <v>391.29999999999995</v>
      </c>
      <c r="F143" s="269">
        <v>387.7</v>
      </c>
      <c r="G143" s="269">
        <v>382.4</v>
      </c>
      <c r="H143" s="269">
        <v>400.19999999999993</v>
      </c>
      <c r="I143" s="269">
        <v>405.5</v>
      </c>
      <c r="J143" s="269">
        <v>409.09999999999991</v>
      </c>
      <c r="K143" s="268">
        <v>401.9</v>
      </c>
      <c r="L143" s="268">
        <v>393</v>
      </c>
      <c r="M143" s="268">
        <v>13.213699999999999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71</v>
      </c>
      <c r="D144" s="269">
        <v>71.3</v>
      </c>
      <c r="E144" s="269">
        <v>69.699999999999989</v>
      </c>
      <c r="F144" s="269">
        <v>68.399999999999991</v>
      </c>
      <c r="G144" s="269">
        <v>66.799999999999983</v>
      </c>
      <c r="H144" s="269">
        <v>72.599999999999994</v>
      </c>
      <c r="I144" s="269">
        <v>74.199999999999989</v>
      </c>
      <c r="J144" s="269">
        <v>75.5</v>
      </c>
      <c r="K144" s="268">
        <v>72.900000000000006</v>
      </c>
      <c r="L144" s="268">
        <v>70</v>
      </c>
      <c r="M144" s="268">
        <v>58.09207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3541.8</v>
      </c>
      <c r="D145" s="269">
        <v>3519.25</v>
      </c>
      <c r="E145" s="269">
        <v>3474.55</v>
      </c>
      <c r="F145" s="269">
        <v>3407.3</v>
      </c>
      <c r="G145" s="269">
        <v>3362.6000000000004</v>
      </c>
      <c r="H145" s="269">
        <v>3586.5</v>
      </c>
      <c r="I145" s="269">
        <v>3631.2</v>
      </c>
      <c r="J145" s="269">
        <v>3698.45</v>
      </c>
      <c r="K145" s="268">
        <v>3563.95</v>
      </c>
      <c r="L145" s="268">
        <v>3452</v>
      </c>
      <c r="M145" s="268">
        <v>5.0897100000000002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551.85</v>
      </c>
      <c r="D146" s="269">
        <v>545.06666666666672</v>
      </c>
      <c r="E146" s="269">
        <v>532.33333333333348</v>
      </c>
      <c r="F146" s="269">
        <v>512.81666666666672</v>
      </c>
      <c r="G146" s="269">
        <v>500.08333333333348</v>
      </c>
      <c r="H146" s="269">
        <v>564.58333333333348</v>
      </c>
      <c r="I146" s="269">
        <v>577.31666666666683</v>
      </c>
      <c r="J146" s="269">
        <v>596.83333333333348</v>
      </c>
      <c r="K146" s="268">
        <v>557.79999999999995</v>
      </c>
      <c r="L146" s="268">
        <v>525.54999999999995</v>
      </c>
      <c r="M146" s="268">
        <v>12.54067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515.04999999999995</v>
      </c>
      <c r="D147" s="269">
        <v>513.19999999999993</v>
      </c>
      <c r="E147" s="269">
        <v>508.94999999999982</v>
      </c>
      <c r="F147" s="269">
        <v>502.84999999999991</v>
      </c>
      <c r="G147" s="269">
        <v>498.5999999999998</v>
      </c>
      <c r="H147" s="269">
        <v>519.29999999999984</v>
      </c>
      <c r="I147" s="269">
        <v>523.55000000000007</v>
      </c>
      <c r="J147" s="269">
        <v>529.64999999999986</v>
      </c>
      <c r="K147" s="268">
        <v>517.45000000000005</v>
      </c>
      <c r="L147" s="268">
        <v>507.1</v>
      </c>
      <c r="M147" s="268">
        <v>2.04541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1526</v>
      </c>
      <c r="D148" s="269">
        <v>1513.45</v>
      </c>
      <c r="E148" s="269">
        <v>1496.9</v>
      </c>
      <c r="F148" s="269">
        <v>1467.8</v>
      </c>
      <c r="G148" s="269">
        <v>1451.25</v>
      </c>
      <c r="H148" s="269">
        <v>1542.5500000000002</v>
      </c>
      <c r="I148" s="269">
        <v>1559.1</v>
      </c>
      <c r="J148" s="269">
        <v>1588.2000000000003</v>
      </c>
      <c r="K148" s="268">
        <v>1530</v>
      </c>
      <c r="L148" s="268">
        <v>1484.35</v>
      </c>
      <c r="M148" s="268">
        <v>0.44367000000000001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69.849999999999994</v>
      </c>
      <c r="D149" s="269">
        <v>69.833333333333329</v>
      </c>
      <c r="E149" s="269">
        <v>69.36666666666666</v>
      </c>
      <c r="F149" s="269">
        <v>68.883333333333326</v>
      </c>
      <c r="G149" s="269">
        <v>68.416666666666657</v>
      </c>
      <c r="H149" s="269">
        <v>70.316666666666663</v>
      </c>
      <c r="I149" s="269">
        <v>70.783333333333331</v>
      </c>
      <c r="J149" s="269">
        <v>71.266666666666666</v>
      </c>
      <c r="K149" s="268">
        <v>70.3</v>
      </c>
      <c r="L149" s="268">
        <v>69.349999999999994</v>
      </c>
      <c r="M149" s="268">
        <v>7.4502100000000002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106.75</v>
      </c>
      <c r="D150" s="269">
        <v>106.11666666666667</v>
      </c>
      <c r="E150" s="269">
        <v>104.23333333333335</v>
      </c>
      <c r="F150" s="269">
        <v>101.71666666666667</v>
      </c>
      <c r="G150" s="269">
        <v>99.833333333333343</v>
      </c>
      <c r="H150" s="269">
        <v>108.63333333333335</v>
      </c>
      <c r="I150" s="269">
        <v>110.51666666666668</v>
      </c>
      <c r="J150" s="269">
        <v>113.03333333333336</v>
      </c>
      <c r="K150" s="268">
        <v>108</v>
      </c>
      <c r="L150" s="268">
        <v>103.6</v>
      </c>
      <c r="M150" s="268">
        <v>13.191649999999999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51.05</v>
      </c>
      <c r="D151" s="269">
        <v>50.083333333333336</v>
      </c>
      <c r="E151" s="269">
        <v>48.31666666666667</v>
      </c>
      <c r="F151" s="269">
        <v>45.583333333333336</v>
      </c>
      <c r="G151" s="269">
        <v>43.81666666666667</v>
      </c>
      <c r="H151" s="269">
        <v>52.81666666666667</v>
      </c>
      <c r="I151" s="269">
        <v>54.583333333333336</v>
      </c>
      <c r="J151" s="269">
        <v>57.31666666666667</v>
      </c>
      <c r="K151" s="268">
        <v>51.85</v>
      </c>
      <c r="L151" s="268">
        <v>47.35</v>
      </c>
      <c r="M151" s="268">
        <v>38.554049999999997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696</v>
      </c>
      <c r="D152" s="269">
        <v>696.16666666666663</v>
      </c>
      <c r="E152" s="269">
        <v>692.33333333333326</v>
      </c>
      <c r="F152" s="269">
        <v>688.66666666666663</v>
      </c>
      <c r="G152" s="269">
        <v>684.83333333333326</v>
      </c>
      <c r="H152" s="269">
        <v>699.83333333333326</v>
      </c>
      <c r="I152" s="269">
        <v>703.66666666666652</v>
      </c>
      <c r="J152" s="269">
        <v>707.33333333333326</v>
      </c>
      <c r="K152" s="268">
        <v>700</v>
      </c>
      <c r="L152" s="268">
        <v>692.5</v>
      </c>
      <c r="M152" s="268">
        <v>7.2910000000000003E-2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2002.3</v>
      </c>
      <c r="D153" s="269">
        <v>1992.8</v>
      </c>
      <c r="E153" s="269">
        <v>1964.6</v>
      </c>
      <c r="F153" s="269">
        <v>1926.8999999999999</v>
      </c>
      <c r="G153" s="269">
        <v>1898.6999999999998</v>
      </c>
      <c r="H153" s="269">
        <v>2030.5</v>
      </c>
      <c r="I153" s="269">
        <v>2058.7000000000003</v>
      </c>
      <c r="J153" s="269">
        <v>2096.4</v>
      </c>
      <c r="K153" s="268">
        <v>2021</v>
      </c>
      <c r="L153" s="268">
        <v>1955.1</v>
      </c>
      <c r="M153" s="268">
        <v>3.6954899999999999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173.1</v>
      </c>
      <c r="D154" s="269">
        <v>173.08333333333334</v>
      </c>
      <c r="E154" s="269">
        <v>171.16666666666669</v>
      </c>
      <c r="F154" s="269">
        <v>169.23333333333335</v>
      </c>
      <c r="G154" s="269">
        <v>167.31666666666669</v>
      </c>
      <c r="H154" s="269">
        <v>175.01666666666668</v>
      </c>
      <c r="I154" s="269">
        <v>176.93333333333337</v>
      </c>
      <c r="J154" s="269">
        <v>178.86666666666667</v>
      </c>
      <c r="K154" s="268">
        <v>175</v>
      </c>
      <c r="L154" s="268">
        <v>171.15</v>
      </c>
      <c r="M154" s="268">
        <v>38.276789999999998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282.39999999999998</v>
      </c>
      <c r="D155" s="269">
        <v>282.61666666666667</v>
      </c>
      <c r="E155" s="269">
        <v>277.63333333333333</v>
      </c>
      <c r="F155" s="269">
        <v>272.86666666666667</v>
      </c>
      <c r="G155" s="269">
        <v>267.88333333333333</v>
      </c>
      <c r="H155" s="269">
        <v>287.38333333333333</v>
      </c>
      <c r="I155" s="269">
        <v>292.36666666666667</v>
      </c>
      <c r="J155" s="269">
        <v>297.13333333333333</v>
      </c>
      <c r="K155" s="268">
        <v>287.60000000000002</v>
      </c>
      <c r="L155" s="268">
        <v>277.85000000000002</v>
      </c>
      <c r="M155" s="268">
        <v>2.5716299999999999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1339.65</v>
      </c>
      <c r="D156" s="269">
        <v>1342.9666666666667</v>
      </c>
      <c r="E156" s="269">
        <v>1332.6833333333334</v>
      </c>
      <c r="F156" s="269">
        <v>1325.7166666666667</v>
      </c>
      <c r="G156" s="269">
        <v>1315.4333333333334</v>
      </c>
      <c r="H156" s="269">
        <v>1349.9333333333334</v>
      </c>
      <c r="I156" s="269">
        <v>1360.2166666666667</v>
      </c>
      <c r="J156" s="269">
        <v>1367.1833333333334</v>
      </c>
      <c r="K156" s="268">
        <v>1353.25</v>
      </c>
      <c r="L156" s="268">
        <v>1336</v>
      </c>
      <c r="M156" s="268">
        <v>2.72275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120.75</v>
      </c>
      <c r="D157" s="269">
        <v>119.38333333333333</v>
      </c>
      <c r="E157" s="269">
        <v>117.76666666666665</v>
      </c>
      <c r="F157" s="269">
        <v>114.78333333333333</v>
      </c>
      <c r="G157" s="269">
        <v>113.16666666666666</v>
      </c>
      <c r="H157" s="269">
        <v>122.36666666666665</v>
      </c>
      <c r="I157" s="269">
        <v>123.98333333333332</v>
      </c>
      <c r="J157" s="269">
        <v>126.96666666666664</v>
      </c>
      <c r="K157" s="268">
        <v>121</v>
      </c>
      <c r="L157" s="268">
        <v>116.4</v>
      </c>
      <c r="M157" s="268">
        <v>135.2054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125.15</v>
      </c>
      <c r="D158" s="269">
        <v>125.45</v>
      </c>
      <c r="E158" s="269">
        <v>123.9</v>
      </c>
      <c r="F158" s="269">
        <v>122.65</v>
      </c>
      <c r="G158" s="269">
        <v>121.10000000000001</v>
      </c>
      <c r="H158" s="269">
        <v>126.7</v>
      </c>
      <c r="I158" s="269">
        <v>128.25</v>
      </c>
      <c r="J158" s="269">
        <v>129.5</v>
      </c>
      <c r="K158" s="268">
        <v>127</v>
      </c>
      <c r="L158" s="268">
        <v>124.2</v>
      </c>
      <c r="M158" s="268">
        <v>1.09405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7196</v>
      </c>
      <c r="D159" s="269">
        <v>7092.3166666666666</v>
      </c>
      <c r="E159" s="269">
        <v>6855.8833333333332</v>
      </c>
      <c r="F159" s="269">
        <v>6515.7666666666664</v>
      </c>
      <c r="G159" s="269">
        <v>6279.333333333333</v>
      </c>
      <c r="H159" s="269">
        <v>7432.4333333333334</v>
      </c>
      <c r="I159" s="269">
        <v>7668.8666666666659</v>
      </c>
      <c r="J159" s="269">
        <v>8008.9833333333336</v>
      </c>
      <c r="K159" s="268">
        <v>7328.75</v>
      </c>
      <c r="L159" s="268">
        <v>6752.2</v>
      </c>
      <c r="M159" s="268">
        <v>1.96333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481.95</v>
      </c>
      <c r="D160" s="269">
        <v>479.9666666666667</v>
      </c>
      <c r="E160" s="269">
        <v>476.23333333333341</v>
      </c>
      <c r="F160" s="269">
        <v>470.51666666666671</v>
      </c>
      <c r="G160" s="269">
        <v>466.78333333333342</v>
      </c>
      <c r="H160" s="269">
        <v>485.68333333333339</v>
      </c>
      <c r="I160" s="269">
        <v>489.41666666666674</v>
      </c>
      <c r="J160" s="269">
        <v>495.13333333333338</v>
      </c>
      <c r="K160" s="268">
        <v>483.7</v>
      </c>
      <c r="L160" s="268">
        <v>474.25</v>
      </c>
      <c r="M160" s="268">
        <v>1.00901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146.65</v>
      </c>
      <c r="D161" s="269">
        <v>147.21666666666667</v>
      </c>
      <c r="E161" s="269">
        <v>145.83333333333334</v>
      </c>
      <c r="F161" s="269">
        <v>145.01666666666668</v>
      </c>
      <c r="G161" s="269">
        <v>143.63333333333335</v>
      </c>
      <c r="H161" s="269">
        <v>148.03333333333333</v>
      </c>
      <c r="I161" s="269">
        <v>149.41666666666666</v>
      </c>
      <c r="J161" s="269">
        <v>150.23333333333332</v>
      </c>
      <c r="K161" s="268">
        <v>148.6</v>
      </c>
      <c r="L161" s="268">
        <v>146.4</v>
      </c>
      <c r="M161" s="268">
        <v>4.3028000000000004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113.3</v>
      </c>
      <c r="D162" s="269">
        <v>113.25</v>
      </c>
      <c r="E162" s="269">
        <v>112.2</v>
      </c>
      <c r="F162" s="269">
        <v>111.10000000000001</v>
      </c>
      <c r="G162" s="269">
        <v>110.05000000000001</v>
      </c>
      <c r="H162" s="269">
        <v>114.35</v>
      </c>
      <c r="I162" s="269">
        <v>115.4</v>
      </c>
      <c r="J162" s="269">
        <v>116.49999999999999</v>
      </c>
      <c r="K162" s="268">
        <v>114.3</v>
      </c>
      <c r="L162" s="268">
        <v>112.15</v>
      </c>
      <c r="M162" s="268">
        <v>38.694809999999997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307.7</v>
      </c>
      <c r="D163" s="269">
        <v>303.51666666666671</v>
      </c>
      <c r="E163" s="269">
        <v>291.28333333333342</v>
      </c>
      <c r="F163" s="269">
        <v>274.86666666666673</v>
      </c>
      <c r="G163" s="269">
        <v>262.63333333333344</v>
      </c>
      <c r="H163" s="269">
        <v>319.93333333333339</v>
      </c>
      <c r="I163" s="269">
        <v>332.16666666666663</v>
      </c>
      <c r="J163" s="269">
        <v>348.58333333333337</v>
      </c>
      <c r="K163" s="268">
        <v>315.75</v>
      </c>
      <c r="L163" s="268">
        <v>287.10000000000002</v>
      </c>
      <c r="M163" s="268">
        <v>63.122320000000002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1374.5</v>
      </c>
      <c r="D164" s="269">
        <v>1362.3833333333334</v>
      </c>
      <c r="E164" s="269">
        <v>1334.7666666666669</v>
      </c>
      <c r="F164" s="269">
        <v>1295.0333333333335</v>
      </c>
      <c r="G164" s="269">
        <v>1267.416666666667</v>
      </c>
      <c r="H164" s="269">
        <v>1402.1166666666668</v>
      </c>
      <c r="I164" s="269">
        <v>1429.7333333333331</v>
      </c>
      <c r="J164" s="269">
        <v>1469.4666666666667</v>
      </c>
      <c r="K164" s="268">
        <v>1390</v>
      </c>
      <c r="L164" s="268">
        <v>1322.65</v>
      </c>
      <c r="M164" s="268">
        <v>0.29037000000000002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91.7</v>
      </c>
      <c r="D165" s="269">
        <v>91.75</v>
      </c>
      <c r="E165" s="269">
        <v>91.25</v>
      </c>
      <c r="F165" s="269">
        <v>90.8</v>
      </c>
      <c r="G165" s="269">
        <v>90.3</v>
      </c>
      <c r="H165" s="269">
        <v>92.2</v>
      </c>
      <c r="I165" s="269">
        <v>92.7</v>
      </c>
      <c r="J165" s="269">
        <v>93.15</v>
      </c>
      <c r="K165" s="268">
        <v>92.25</v>
      </c>
      <c r="L165" s="268">
        <v>91.3</v>
      </c>
      <c r="M165" s="268">
        <v>68.721829999999997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1945.8</v>
      </c>
      <c r="D166" s="269">
        <v>1948.2666666666667</v>
      </c>
      <c r="E166" s="269">
        <v>1927.5333333333333</v>
      </c>
      <c r="F166" s="269">
        <v>1909.2666666666667</v>
      </c>
      <c r="G166" s="269">
        <v>1888.5333333333333</v>
      </c>
      <c r="H166" s="269">
        <v>1966.5333333333333</v>
      </c>
      <c r="I166" s="269">
        <v>1987.2666666666664</v>
      </c>
      <c r="J166" s="269">
        <v>2005.5333333333333</v>
      </c>
      <c r="K166" s="268">
        <v>1969</v>
      </c>
      <c r="L166" s="268">
        <v>1930</v>
      </c>
      <c r="M166" s="268">
        <v>1.8251500000000001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40</v>
      </c>
      <c r="D167" s="269">
        <v>39.916666666666664</v>
      </c>
      <c r="E167" s="269">
        <v>39.483333333333327</v>
      </c>
      <c r="F167" s="269">
        <v>38.966666666666661</v>
      </c>
      <c r="G167" s="269">
        <v>38.533333333333324</v>
      </c>
      <c r="H167" s="269">
        <v>40.43333333333333</v>
      </c>
      <c r="I167" s="269">
        <v>40.866666666666667</v>
      </c>
      <c r="J167" s="269">
        <v>41.383333333333333</v>
      </c>
      <c r="K167" s="268">
        <v>40.35</v>
      </c>
      <c r="L167" s="268">
        <v>39.4</v>
      </c>
      <c r="M167" s="268">
        <v>104.57980000000001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3297.55</v>
      </c>
      <c r="D168" s="269">
        <v>3300.85</v>
      </c>
      <c r="E168" s="269">
        <v>3266.7</v>
      </c>
      <c r="F168" s="269">
        <v>3235.85</v>
      </c>
      <c r="G168" s="269">
        <v>3201.7</v>
      </c>
      <c r="H168" s="269">
        <v>3331.7</v>
      </c>
      <c r="I168" s="269">
        <v>3365.8500000000004</v>
      </c>
      <c r="J168" s="269">
        <v>3396.7</v>
      </c>
      <c r="K168" s="268">
        <v>3335</v>
      </c>
      <c r="L168" s="268">
        <v>3270</v>
      </c>
      <c r="M168" s="268">
        <v>0.42359000000000002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3527.25</v>
      </c>
      <c r="D169" s="269">
        <v>3535.2000000000003</v>
      </c>
      <c r="E169" s="269">
        <v>3452.4000000000005</v>
      </c>
      <c r="F169" s="269">
        <v>3377.55</v>
      </c>
      <c r="G169" s="269">
        <v>3294.7500000000005</v>
      </c>
      <c r="H169" s="269">
        <v>3610.0500000000006</v>
      </c>
      <c r="I169" s="269">
        <v>3692.8500000000008</v>
      </c>
      <c r="J169" s="269">
        <v>3767.7000000000007</v>
      </c>
      <c r="K169" s="268">
        <v>3618</v>
      </c>
      <c r="L169" s="268">
        <v>3460.35</v>
      </c>
      <c r="M169" s="268">
        <v>0.27309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129.15</v>
      </c>
      <c r="D170" s="269">
        <v>128.54999999999998</v>
      </c>
      <c r="E170" s="269">
        <v>126.74999999999997</v>
      </c>
      <c r="F170" s="269">
        <v>124.35</v>
      </c>
      <c r="G170" s="269">
        <v>122.54999999999998</v>
      </c>
      <c r="H170" s="269">
        <v>130.94999999999996</v>
      </c>
      <c r="I170" s="269">
        <v>132.74999999999997</v>
      </c>
      <c r="J170" s="269">
        <v>135.14999999999995</v>
      </c>
      <c r="K170" s="268">
        <v>130.35</v>
      </c>
      <c r="L170" s="268">
        <v>126.15</v>
      </c>
      <c r="M170" s="268">
        <v>3.82816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2376.6999999999998</v>
      </c>
      <c r="D171" s="269">
        <v>2392.5666666666666</v>
      </c>
      <c r="E171" s="269">
        <v>2359.1333333333332</v>
      </c>
      <c r="F171" s="269">
        <v>2341.5666666666666</v>
      </c>
      <c r="G171" s="269">
        <v>2308.1333333333332</v>
      </c>
      <c r="H171" s="269">
        <v>2410.1333333333332</v>
      </c>
      <c r="I171" s="269">
        <v>2443.5666666666666</v>
      </c>
      <c r="J171" s="269">
        <v>2461.1333333333332</v>
      </c>
      <c r="K171" s="268">
        <v>2426</v>
      </c>
      <c r="L171" s="268">
        <v>2375</v>
      </c>
      <c r="M171" s="268">
        <v>2.5213199999999998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1407.65</v>
      </c>
      <c r="D172" s="269">
        <v>1412.2166666666665</v>
      </c>
      <c r="E172" s="269">
        <v>1395.4333333333329</v>
      </c>
      <c r="F172" s="269">
        <v>1383.2166666666665</v>
      </c>
      <c r="G172" s="269">
        <v>1366.4333333333329</v>
      </c>
      <c r="H172" s="269">
        <v>1424.4333333333329</v>
      </c>
      <c r="I172" s="269">
        <v>1441.2166666666662</v>
      </c>
      <c r="J172" s="269">
        <v>1453.4333333333329</v>
      </c>
      <c r="K172" s="268">
        <v>1429</v>
      </c>
      <c r="L172" s="268">
        <v>1400</v>
      </c>
      <c r="M172" s="268">
        <v>0.28305999999999998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437.05</v>
      </c>
      <c r="D173" s="269">
        <v>439.51666666666665</v>
      </c>
      <c r="E173" s="269">
        <v>434.0333333333333</v>
      </c>
      <c r="F173" s="269">
        <v>431.01666666666665</v>
      </c>
      <c r="G173" s="269">
        <v>425.5333333333333</v>
      </c>
      <c r="H173" s="269">
        <v>442.5333333333333</v>
      </c>
      <c r="I173" s="269">
        <v>448.01666666666665</v>
      </c>
      <c r="J173" s="269">
        <v>451.0333333333333</v>
      </c>
      <c r="K173" s="268">
        <v>445</v>
      </c>
      <c r="L173" s="268">
        <v>436.5</v>
      </c>
      <c r="M173" s="268">
        <v>2.1259199999999998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388.35</v>
      </c>
      <c r="D174" s="269">
        <v>389</v>
      </c>
      <c r="E174" s="269">
        <v>386</v>
      </c>
      <c r="F174" s="269">
        <v>383.65</v>
      </c>
      <c r="G174" s="269">
        <v>380.65</v>
      </c>
      <c r="H174" s="269">
        <v>391.35</v>
      </c>
      <c r="I174" s="269">
        <v>394.35</v>
      </c>
      <c r="J174" s="269">
        <v>396.70000000000005</v>
      </c>
      <c r="K174" s="268">
        <v>392</v>
      </c>
      <c r="L174" s="268">
        <v>386.65</v>
      </c>
      <c r="M174" s="268">
        <v>5.2596100000000003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1287.7</v>
      </c>
      <c r="D175" s="269">
        <v>1279</v>
      </c>
      <c r="E175" s="269">
        <v>1258</v>
      </c>
      <c r="F175" s="269">
        <v>1228.3</v>
      </c>
      <c r="G175" s="269">
        <v>1207.3</v>
      </c>
      <c r="H175" s="269">
        <v>1308.7</v>
      </c>
      <c r="I175" s="269">
        <v>1329.7</v>
      </c>
      <c r="J175" s="269">
        <v>1359.4</v>
      </c>
      <c r="K175" s="268">
        <v>1300</v>
      </c>
      <c r="L175" s="268">
        <v>1249.3</v>
      </c>
      <c r="M175" s="268">
        <v>0.38589000000000001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1169.9000000000001</v>
      </c>
      <c r="D176" s="269">
        <v>1171.0000000000002</v>
      </c>
      <c r="E176" s="269">
        <v>1144.3000000000004</v>
      </c>
      <c r="F176" s="269">
        <v>1118.7000000000003</v>
      </c>
      <c r="G176" s="269">
        <v>1092.0000000000005</v>
      </c>
      <c r="H176" s="269">
        <v>1196.6000000000004</v>
      </c>
      <c r="I176" s="269">
        <v>1223.3000000000002</v>
      </c>
      <c r="J176" s="269">
        <v>1248.9000000000003</v>
      </c>
      <c r="K176" s="268">
        <v>1197.7</v>
      </c>
      <c r="L176" s="268">
        <v>1145.4000000000001</v>
      </c>
      <c r="M176" s="268">
        <v>0.59272000000000002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537.04999999999995</v>
      </c>
      <c r="D177" s="269">
        <v>536.83333333333326</v>
      </c>
      <c r="E177" s="269">
        <v>530.76666666666654</v>
      </c>
      <c r="F177" s="269">
        <v>524.48333333333323</v>
      </c>
      <c r="G177" s="269">
        <v>518.41666666666652</v>
      </c>
      <c r="H177" s="269">
        <v>543.11666666666656</v>
      </c>
      <c r="I177" s="269">
        <v>549.18333333333317</v>
      </c>
      <c r="J177" s="269">
        <v>555.46666666666658</v>
      </c>
      <c r="K177" s="268">
        <v>542.9</v>
      </c>
      <c r="L177" s="268">
        <v>530.54999999999995</v>
      </c>
      <c r="M177" s="268">
        <v>0.96167000000000002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929.15</v>
      </c>
      <c r="D178" s="269">
        <v>932.71666666666658</v>
      </c>
      <c r="E178" s="269">
        <v>921.48333333333312</v>
      </c>
      <c r="F178" s="269">
        <v>913.81666666666649</v>
      </c>
      <c r="G178" s="269">
        <v>902.58333333333303</v>
      </c>
      <c r="H178" s="269">
        <v>940.38333333333321</v>
      </c>
      <c r="I178" s="269">
        <v>951.61666666666656</v>
      </c>
      <c r="J178" s="269">
        <v>959.2833333333333</v>
      </c>
      <c r="K178" s="268">
        <v>943.95</v>
      </c>
      <c r="L178" s="268">
        <v>925.05</v>
      </c>
      <c r="M178" s="268">
        <v>5.6612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478.1</v>
      </c>
      <c r="D179" s="269">
        <v>461.55</v>
      </c>
      <c r="E179" s="269">
        <v>440.55</v>
      </c>
      <c r="F179" s="269">
        <v>403</v>
      </c>
      <c r="G179" s="269">
        <v>382</v>
      </c>
      <c r="H179" s="269">
        <v>499.1</v>
      </c>
      <c r="I179" s="269">
        <v>520.1</v>
      </c>
      <c r="J179" s="269">
        <v>557.65000000000009</v>
      </c>
      <c r="K179" s="268">
        <v>482.55</v>
      </c>
      <c r="L179" s="268">
        <v>424</v>
      </c>
      <c r="M179" s="268">
        <v>4.6930199999999997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1417</v>
      </c>
      <c r="D180" s="269">
        <v>1411.6666666666667</v>
      </c>
      <c r="E180" s="269">
        <v>1396.3333333333335</v>
      </c>
      <c r="F180" s="269">
        <v>1375.6666666666667</v>
      </c>
      <c r="G180" s="269">
        <v>1360.3333333333335</v>
      </c>
      <c r="H180" s="269">
        <v>1432.3333333333335</v>
      </c>
      <c r="I180" s="269">
        <v>1447.666666666667</v>
      </c>
      <c r="J180" s="269">
        <v>1468.3333333333335</v>
      </c>
      <c r="K180" s="268">
        <v>1427</v>
      </c>
      <c r="L180" s="268">
        <v>1391</v>
      </c>
      <c r="M180" s="268">
        <v>7.9905099999999996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306.7</v>
      </c>
      <c r="D181" s="269">
        <v>306.5</v>
      </c>
      <c r="E181" s="269">
        <v>303.3</v>
      </c>
      <c r="F181" s="269">
        <v>299.90000000000003</v>
      </c>
      <c r="G181" s="269">
        <v>296.70000000000005</v>
      </c>
      <c r="H181" s="269">
        <v>309.89999999999998</v>
      </c>
      <c r="I181" s="269">
        <v>313.10000000000002</v>
      </c>
      <c r="J181" s="269">
        <v>316.49999999999994</v>
      </c>
      <c r="K181" s="268">
        <v>309.7</v>
      </c>
      <c r="L181" s="268">
        <v>303.10000000000002</v>
      </c>
      <c r="M181" s="268">
        <v>11.216839999999999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395.85</v>
      </c>
      <c r="D182" s="269">
        <v>397.86666666666662</v>
      </c>
      <c r="E182" s="269">
        <v>393.03333333333325</v>
      </c>
      <c r="F182" s="269">
        <v>390.21666666666664</v>
      </c>
      <c r="G182" s="269">
        <v>385.38333333333327</v>
      </c>
      <c r="H182" s="269">
        <v>400.68333333333322</v>
      </c>
      <c r="I182" s="269">
        <v>405.51666666666659</v>
      </c>
      <c r="J182" s="269">
        <v>408.3333333333332</v>
      </c>
      <c r="K182" s="268">
        <v>402.7</v>
      </c>
      <c r="L182" s="268">
        <v>395.05</v>
      </c>
      <c r="M182" s="268">
        <v>5.4881099999999998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1782.8</v>
      </c>
      <c r="D183" s="269">
        <v>1781.8833333333332</v>
      </c>
      <c r="E183" s="269">
        <v>1764.9166666666665</v>
      </c>
      <c r="F183" s="269">
        <v>1747.0333333333333</v>
      </c>
      <c r="G183" s="269">
        <v>1730.0666666666666</v>
      </c>
      <c r="H183" s="269">
        <v>1799.7666666666664</v>
      </c>
      <c r="I183" s="269">
        <v>1816.7333333333331</v>
      </c>
      <c r="J183" s="269">
        <v>1834.6166666666663</v>
      </c>
      <c r="K183" s="268">
        <v>1798.85</v>
      </c>
      <c r="L183" s="268">
        <v>1764</v>
      </c>
      <c r="M183" s="268">
        <v>7.0773599999999997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539.6</v>
      </c>
      <c r="D184" s="269">
        <v>536.01666666666665</v>
      </c>
      <c r="E184" s="269">
        <v>530.0333333333333</v>
      </c>
      <c r="F184" s="269">
        <v>520.4666666666667</v>
      </c>
      <c r="G184" s="269">
        <v>514.48333333333335</v>
      </c>
      <c r="H184" s="269">
        <v>545.58333333333326</v>
      </c>
      <c r="I184" s="269">
        <v>551.56666666666661</v>
      </c>
      <c r="J184" s="269">
        <v>561.13333333333321</v>
      </c>
      <c r="K184" s="268">
        <v>542</v>
      </c>
      <c r="L184" s="268">
        <v>526.45000000000005</v>
      </c>
      <c r="M184" s="268">
        <v>4.4242900000000001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2219.4</v>
      </c>
      <c r="D185" s="269">
        <v>2202.8833333333332</v>
      </c>
      <c r="E185" s="269">
        <v>2165.7666666666664</v>
      </c>
      <c r="F185" s="269">
        <v>2112.1333333333332</v>
      </c>
      <c r="G185" s="269">
        <v>2075.0166666666664</v>
      </c>
      <c r="H185" s="269">
        <v>2256.5166666666664</v>
      </c>
      <c r="I185" s="269">
        <v>2293.6333333333332</v>
      </c>
      <c r="J185" s="269">
        <v>2347.2666666666664</v>
      </c>
      <c r="K185" s="268">
        <v>2240</v>
      </c>
      <c r="L185" s="268">
        <v>2149.25</v>
      </c>
      <c r="M185" s="268">
        <v>0.35210000000000002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953</v>
      </c>
      <c r="D186" s="269">
        <v>956.5333333333333</v>
      </c>
      <c r="E186" s="269">
        <v>946.46666666666658</v>
      </c>
      <c r="F186" s="269">
        <v>939.93333333333328</v>
      </c>
      <c r="G186" s="269">
        <v>929.86666666666656</v>
      </c>
      <c r="H186" s="269">
        <v>963.06666666666661</v>
      </c>
      <c r="I186" s="269">
        <v>973.13333333333321</v>
      </c>
      <c r="J186" s="269">
        <v>979.66666666666663</v>
      </c>
      <c r="K186" s="268">
        <v>966.6</v>
      </c>
      <c r="L186" s="268">
        <v>950</v>
      </c>
      <c r="M186" s="268">
        <v>3.7439499999999999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285.8</v>
      </c>
      <c r="D187" s="269">
        <v>284.5333333333333</v>
      </c>
      <c r="E187" s="269">
        <v>280.31666666666661</v>
      </c>
      <c r="F187" s="269">
        <v>274.83333333333331</v>
      </c>
      <c r="G187" s="269">
        <v>270.61666666666662</v>
      </c>
      <c r="H187" s="269">
        <v>290.01666666666659</v>
      </c>
      <c r="I187" s="269">
        <v>294.23333333333329</v>
      </c>
      <c r="J187" s="269">
        <v>299.71666666666658</v>
      </c>
      <c r="K187" s="268">
        <v>288.75</v>
      </c>
      <c r="L187" s="268">
        <v>279.05</v>
      </c>
      <c r="M187" s="268">
        <v>2.2463500000000001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3518.25</v>
      </c>
      <c r="D188" s="269">
        <v>3520.75</v>
      </c>
      <c r="E188" s="269">
        <v>3492.5</v>
      </c>
      <c r="F188" s="269">
        <v>3466.75</v>
      </c>
      <c r="G188" s="269">
        <v>3438.5</v>
      </c>
      <c r="H188" s="269">
        <v>3546.5</v>
      </c>
      <c r="I188" s="269">
        <v>3574.75</v>
      </c>
      <c r="J188" s="269">
        <v>3600.5</v>
      </c>
      <c r="K188" s="268">
        <v>3549</v>
      </c>
      <c r="L188" s="268">
        <v>3495</v>
      </c>
      <c r="M188" s="268">
        <v>1.17896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513.54999999999995</v>
      </c>
      <c r="D189" s="269">
        <v>512.2166666666667</v>
      </c>
      <c r="E189" s="269">
        <v>506.43333333333339</v>
      </c>
      <c r="F189" s="269">
        <v>499.31666666666672</v>
      </c>
      <c r="G189" s="269">
        <v>493.53333333333342</v>
      </c>
      <c r="H189" s="269">
        <v>519.33333333333337</v>
      </c>
      <c r="I189" s="269">
        <v>525.11666666666667</v>
      </c>
      <c r="J189" s="269">
        <v>532.23333333333335</v>
      </c>
      <c r="K189" s="268">
        <v>518</v>
      </c>
      <c r="L189" s="268">
        <v>505.1</v>
      </c>
      <c r="M189" s="268">
        <v>8.2979000000000003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777.95</v>
      </c>
      <c r="D190" s="269">
        <v>773.4666666666667</v>
      </c>
      <c r="E190" s="269">
        <v>765.68333333333339</v>
      </c>
      <c r="F190" s="269">
        <v>753.41666666666674</v>
      </c>
      <c r="G190" s="269">
        <v>745.63333333333344</v>
      </c>
      <c r="H190" s="269">
        <v>785.73333333333335</v>
      </c>
      <c r="I190" s="269">
        <v>793.51666666666665</v>
      </c>
      <c r="J190" s="269">
        <v>805.7833333333333</v>
      </c>
      <c r="K190" s="268">
        <v>781.25</v>
      </c>
      <c r="L190" s="268">
        <v>761.2</v>
      </c>
      <c r="M190" s="268">
        <v>10.19502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98.95</v>
      </c>
      <c r="D191" s="269">
        <v>97.066666666666677</v>
      </c>
      <c r="E191" s="269">
        <v>94.233333333333348</v>
      </c>
      <c r="F191" s="269">
        <v>89.516666666666666</v>
      </c>
      <c r="G191" s="269">
        <v>86.683333333333337</v>
      </c>
      <c r="H191" s="269">
        <v>101.78333333333336</v>
      </c>
      <c r="I191" s="269">
        <v>104.6166666666667</v>
      </c>
      <c r="J191" s="269">
        <v>109.33333333333337</v>
      </c>
      <c r="K191" s="268">
        <v>99.9</v>
      </c>
      <c r="L191" s="268">
        <v>92.35</v>
      </c>
      <c r="M191" s="268">
        <v>65.961250000000007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150.5</v>
      </c>
      <c r="D192" s="269">
        <v>151.46666666666667</v>
      </c>
      <c r="E192" s="269">
        <v>149.03333333333333</v>
      </c>
      <c r="F192" s="269">
        <v>147.56666666666666</v>
      </c>
      <c r="G192" s="269">
        <v>145.13333333333333</v>
      </c>
      <c r="H192" s="269">
        <v>152.93333333333334</v>
      </c>
      <c r="I192" s="269">
        <v>155.36666666666667</v>
      </c>
      <c r="J192" s="269">
        <v>156.83333333333334</v>
      </c>
      <c r="K192" s="268">
        <v>153.9</v>
      </c>
      <c r="L192" s="268">
        <v>150</v>
      </c>
      <c r="M192" s="268">
        <v>20.30341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253.9</v>
      </c>
      <c r="D193" s="269">
        <v>252.16666666666666</v>
      </c>
      <c r="E193" s="269">
        <v>249.33333333333331</v>
      </c>
      <c r="F193" s="269">
        <v>244.76666666666665</v>
      </c>
      <c r="G193" s="269">
        <v>241.93333333333331</v>
      </c>
      <c r="H193" s="269">
        <v>256.73333333333335</v>
      </c>
      <c r="I193" s="269">
        <v>259.56666666666661</v>
      </c>
      <c r="J193" s="269">
        <v>264.13333333333333</v>
      </c>
      <c r="K193" s="268">
        <v>255</v>
      </c>
      <c r="L193" s="268">
        <v>247.6</v>
      </c>
      <c r="M193" s="268">
        <v>10.737690000000001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1198.4000000000001</v>
      </c>
      <c r="D194" s="269">
        <v>1200.6166666666668</v>
      </c>
      <c r="E194" s="269">
        <v>1192.7833333333335</v>
      </c>
      <c r="F194" s="269">
        <v>1187.1666666666667</v>
      </c>
      <c r="G194" s="269">
        <v>1179.3333333333335</v>
      </c>
      <c r="H194" s="269">
        <v>1206.2333333333336</v>
      </c>
      <c r="I194" s="269">
        <v>1214.0666666666666</v>
      </c>
      <c r="J194" s="269">
        <v>1219.6833333333336</v>
      </c>
      <c r="K194" s="268">
        <v>1208.45</v>
      </c>
      <c r="L194" s="268">
        <v>1195</v>
      </c>
      <c r="M194" s="268">
        <v>0.95157000000000003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932</v>
      </c>
      <c r="D195" s="269">
        <v>932.33333333333337</v>
      </c>
      <c r="E195" s="269">
        <v>926.2166666666667</v>
      </c>
      <c r="F195" s="269">
        <v>920.43333333333328</v>
      </c>
      <c r="G195" s="269">
        <v>914.31666666666661</v>
      </c>
      <c r="H195" s="269">
        <v>938.11666666666679</v>
      </c>
      <c r="I195" s="269">
        <v>944.23333333333335</v>
      </c>
      <c r="J195" s="269">
        <v>950.01666666666688</v>
      </c>
      <c r="K195" s="268">
        <v>938.45</v>
      </c>
      <c r="L195" s="268">
        <v>926.55</v>
      </c>
      <c r="M195" s="268">
        <v>67.61712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2031.55</v>
      </c>
      <c r="D196" s="269">
        <v>2026.9833333333333</v>
      </c>
      <c r="E196" s="269">
        <v>2009.5666666666666</v>
      </c>
      <c r="F196" s="269">
        <v>1987.5833333333333</v>
      </c>
      <c r="G196" s="269">
        <v>1970.1666666666665</v>
      </c>
      <c r="H196" s="269">
        <v>2048.9666666666667</v>
      </c>
      <c r="I196" s="269">
        <v>2066.3833333333332</v>
      </c>
      <c r="J196" s="269">
        <v>2088.3666666666668</v>
      </c>
      <c r="K196" s="268">
        <v>2044.4</v>
      </c>
      <c r="L196" s="268">
        <v>2005</v>
      </c>
      <c r="M196" s="268">
        <v>1.81237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1528.65</v>
      </c>
      <c r="D197" s="269">
        <v>1519.9666666666665</v>
      </c>
      <c r="E197" s="269">
        <v>1501.0333333333328</v>
      </c>
      <c r="F197" s="269">
        <v>1473.4166666666663</v>
      </c>
      <c r="G197" s="269">
        <v>1454.4833333333327</v>
      </c>
      <c r="H197" s="269">
        <v>1547.583333333333</v>
      </c>
      <c r="I197" s="269">
        <v>1566.5166666666669</v>
      </c>
      <c r="J197" s="269">
        <v>1594.1333333333332</v>
      </c>
      <c r="K197" s="268">
        <v>1538.9</v>
      </c>
      <c r="L197" s="268">
        <v>1492.35</v>
      </c>
      <c r="M197" s="268">
        <v>101.0988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576.35</v>
      </c>
      <c r="D198" s="269">
        <v>579.20000000000005</v>
      </c>
      <c r="E198" s="269">
        <v>572.20000000000005</v>
      </c>
      <c r="F198" s="269">
        <v>568.04999999999995</v>
      </c>
      <c r="G198" s="269">
        <v>561.04999999999995</v>
      </c>
      <c r="H198" s="269">
        <v>583.35000000000014</v>
      </c>
      <c r="I198" s="269">
        <v>590.35000000000014</v>
      </c>
      <c r="J198" s="269">
        <v>594.50000000000023</v>
      </c>
      <c r="K198" s="268">
        <v>586.20000000000005</v>
      </c>
      <c r="L198" s="268">
        <v>575.04999999999995</v>
      </c>
      <c r="M198" s="268">
        <v>30.323060000000002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79</v>
      </c>
      <c r="D199" s="269">
        <v>78.266666666666666</v>
      </c>
      <c r="E199" s="269">
        <v>75.883333333333326</v>
      </c>
      <c r="F199" s="269">
        <v>72.766666666666666</v>
      </c>
      <c r="G199" s="269">
        <v>70.383333333333326</v>
      </c>
      <c r="H199" s="269">
        <v>81.383333333333326</v>
      </c>
      <c r="I199" s="269">
        <v>83.76666666666668</v>
      </c>
      <c r="J199" s="269">
        <v>86.883333333333326</v>
      </c>
      <c r="K199" s="268">
        <v>80.650000000000006</v>
      </c>
      <c r="L199" s="268">
        <v>75.150000000000006</v>
      </c>
      <c r="M199" s="268">
        <v>133.99006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3818.55</v>
      </c>
      <c r="D200" s="269">
        <v>3823.5333333333333</v>
      </c>
      <c r="E200" s="269">
        <v>3784.0666666666666</v>
      </c>
      <c r="F200" s="269">
        <v>3749.5833333333335</v>
      </c>
      <c r="G200" s="269">
        <v>3710.1166666666668</v>
      </c>
      <c r="H200" s="269">
        <v>3858.0166666666664</v>
      </c>
      <c r="I200" s="269">
        <v>3897.4833333333327</v>
      </c>
      <c r="J200" s="269">
        <v>3931.9666666666662</v>
      </c>
      <c r="K200" s="268">
        <v>3863</v>
      </c>
      <c r="L200" s="268">
        <v>3789.05</v>
      </c>
      <c r="M200" s="268">
        <v>0.10205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1046.05</v>
      </c>
      <c r="D201" s="269">
        <v>1037.3833333333334</v>
      </c>
      <c r="E201" s="269">
        <v>1024.7666666666669</v>
      </c>
      <c r="F201" s="269">
        <v>1003.4833333333335</v>
      </c>
      <c r="G201" s="269">
        <v>990.8666666666669</v>
      </c>
      <c r="H201" s="269">
        <v>1058.666666666667</v>
      </c>
      <c r="I201" s="269">
        <v>1071.2833333333333</v>
      </c>
      <c r="J201" s="269">
        <v>1092.5666666666668</v>
      </c>
      <c r="K201" s="268">
        <v>1050</v>
      </c>
      <c r="L201" s="268">
        <v>1016.1</v>
      </c>
      <c r="M201" s="268">
        <v>3.2145000000000001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17.600000000000001</v>
      </c>
      <c r="D202" s="269">
        <v>17.616666666666667</v>
      </c>
      <c r="E202" s="269">
        <v>17.383333333333333</v>
      </c>
      <c r="F202" s="269">
        <v>17.166666666666664</v>
      </c>
      <c r="G202" s="269">
        <v>16.93333333333333</v>
      </c>
      <c r="H202" s="269">
        <v>17.833333333333336</v>
      </c>
      <c r="I202" s="269">
        <v>18.06666666666667</v>
      </c>
      <c r="J202" s="269">
        <v>18.283333333333339</v>
      </c>
      <c r="K202" s="268">
        <v>17.850000000000001</v>
      </c>
      <c r="L202" s="268">
        <v>17.399999999999999</v>
      </c>
      <c r="M202" s="268">
        <v>34.077440000000003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1084.9000000000001</v>
      </c>
      <c r="D203" s="269">
        <v>1094.9333333333334</v>
      </c>
      <c r="E203" s="269">
        <v>1057.9666666666667</v>
      </c>
      <c r="F203" s="269">
        <v>1031.0333333333333</v>
      </c>
      <c r="G203" s="269">
        <v>994.06666666666661</v>
      </c>
      <c r="H203" s="269">
        <v>1121.8666666666668</v>
      </c>
      <c r="I203" s="269">
        <v>1158.8333333333335</v>
      </c>
      <c r="J203" s="269">
        <v>1185.7666666666669</v>
      </c>
      <c r="K203" s="268">
        <v>1131.9000000000001</v>
      </c>
      <c r="L203" s="268">
        <v>1068</v>
      </c>
      <c r="M203" s="268">
        <v>1.71543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1368.7</v>
      </c>
      <c r="D204" s="269">
        <v>1369.3</v>
      </c>
      <c r="E204" s="269">
        <v>1361</v>
      </c>
      <c r="F204" s="269">
        <v>1353.3</v>
      </c>
      <c r="G204" s="269">
        <v>1345</v>
      </c>
      <c r="H204" s="269">
        <v>1377</v>
      </c>
      <c r="I204" s="269">
        <v>1385.2999999999997</v>
      </c>
      <c r="J204" s="269">
        <v>1393</v>
      </c>
      <c r="K204" s="268">
        <v>1377.6</v>
      </c>
      <c r="L204" s="268">
        <v>1361.6</v>
      </c>
      <c r="M204" s="268">
        <v>4.0418700000000003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103.55</v>
      </c>
      <c r="D205" s="269">
        <v>103.96666666666665</v>
      </c>
      <c r="E205" s="269">
        <v>102.68333333333331</v>
      </c>
      <c r="F205" s="269">
        <v>101.81666666666665</v>
      </c>
      <c r="G205" s="269">
        <v>100.5333333333333</v>
      </c>
      <c r="H205" s="269">
        <v>104.83333333333331</v>
      </c>
      <c r="I205" s="269">
        <v>106.11666666666665</v>
      </c>
      <c r="J205" s="269">
        <v>106.98333333333332</v>
      </c>
      <c r="K205" s="268">
        <v>105.25</v>
      </c>
      <c r="L205" s="268">
        <v>103.1</v>
      </c>
      <c r="M205" s="268">
        <v>10.10552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2851.5</v>
      </c>
      <c r="D206" s="269">
        <v>2850.4</v>
      </c>
      <c r="E206" s="269">
        <v>2831.1000000000004</v>
      </c>
      <c r="F206" s="269">
        <v>2810.7000000000003</v>
      </c>
      <c r="G206" s="269">
        <v>2791.4000000000005</v>
      </c>
      <c r="H206" s="269">
        <v>2870.8</v>
      </c>
      <c r="I206" s="269">
        <v>2890.1000000000004</v>
      </c>
      <c r="J206" s="269">
        <v>2910.5</v>
      </c>
      <c r="K206" s="268">
        <v>2869.7</v>
      </c>
      <c r="L206" s="268">
        <v>2830</v>
      </c>
      <c r="M206" s="268">
        <v>5.1964300000000003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372.1</v>
      </c>
      <c r="D207" s="269">
        <v>369.60000000000008</v>
      </c>
      <c r="E207" s="269">
        <v>358.60000000000014</v>
      </c>
      <c r="F207" s="269">
        <v>345.10000000000008</v>
      </c>
      <c r="G207" s="269">
        <v>334.10000000000014</v>
      </c>
      <c r="H207" s="269">
        <v>383.10000000000014</v>
      </c>
      <c r="I207" s="269">
        <v>394.1</v>
      </c>
      <c r="J207" s="269">
        <v>407.60000000000014</v>
      </c>
      <c r="K207" s="268">
        <v>380.6</v>
      </c>
      <c r="L207" s="268">
        <v>356.1</v>
      </c>
      <c r="M207" s="268">
        <v>13.670339999999999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442</v>
      </c>
      <c r="D208" s="269">
        <v>438</v>
      </c>
      <c r="E208" s="269">
        <v>428.1</v>
      </c>
      <c r="F208" s="269">
        <v>414.20000000000005</v>
      </c>
      <c r="G208" s="269">
        <v>404.30000000000007</v>
      </c>
      <c r="H208" s="269">
        <v>451.9</v>
      </c>
      <c r="I208" s="269">
        <v>461.79999999999995</v>
      </c>
      <c r="J208" s="269">
        <v>475.69999999999993</v>
      </c>
      <c r="K208" s="268">
        <v>447.9</v>
      </c>
      <c r="L208" s="268">
        <v>424.1</v>
      </c>
      <c r="M208" s="268">
        <v>123.87075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1412.35</v>
      </c>
      <c r="D209" s="269">
        <v>1424.0666666666666</v>
      </c>
      <c r="E209" s="269">
        <v>1393.2833333333333</v>
      </c>
      <c r="F209" s="269">
        <v>1374.2166666666667</v>
      </c>
      <c r="G209" s="269">
        <v>1343.4333333333334</v>
      </c>
      <c r="H209" s="269">
        <v>1443.1333333333332</v>
      </c>
      <c r="I209" s="269">
        <v>1473.9166666666665</v>
      </c>
      <c r="J209" s="269">
        <v>1492.9833333333331</v>
      </c>
      <c r="K209" s="268">
        <v>1454.85</v>
      </c>
      <c r="L209" s="268">
        <v>1405</v>
      </c>
      <c r="M209" s="268">
        <v>1.4542900000000001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2569</v>
      </c>
      <c r="D210" s="269">
        <v>2577.75</v>
      </c>
      <c r="E210" s="269">
        <v>2528.5500000000002</v>
      </c>
      <c r="F210" s="269">
        <v>2488.1000000000004</v>
      </c>
      <c r="G210" s="269">
        <v>2438.9000000000005</v>
      </c>
      <c r="H210" s="269">
        <v>2618.1999999999998</v>
      </c>
      <c r="I210" s="269">
        <v>2667.3999999999996</v>
      </c>
      <c r="J210" s="269">
        <v>2707.8499999999995</v>
      </c>
      <c r="K210" s="268">
        <v>2626.95</v>
      </c>
      <c r="L210" s="268">
        <v>2537.3000000000002</v>
      </c>
      <c r="M210" s="268">
        <v>13.7013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122.2</v>
      </c>
      <c r="D211" s="269">
        <v>121.76666666666667</v>
      </c>
      <c r="E211" s="269">
        <v>119.88333333333333</v>
      </c>
      <c r="F211" s="269">
        <v>117.56666666666666</v>
      </c>
      <c r="G211" s="269">
        <v>115.68333333333332</v>
      </c>
      <c r="H211" s="269">
        <v>124.08333333333333</v>
      </c>
      <c r="I211" s="269">
        <v>125.96666666666668</v>
      </c>
      <c r="J211" s="269">
        <v>128.28333333333333</v>
      </c>
      <c r="K211" s="268">
        <v>123.65</v>
      </c>
      <c r="L211" s="268">
        <v>119.45</v>
      </c>
      <c r="M211" s="268">
        <v>42.175809999999998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242.8</v>
      </c>
      <c r="D212" s="269">
        <v>242.93333333333337</v>
      </c>
      <c r="E212" s="269">
        <v>241.21666666666673</v>
      </c>
      <c r="F212" s="269">
        <v>239.63333333333335</v>
      </c>
      <c r="G212" s="269">
        <v>237.91666666666671</v>
      </c>
      <c r="H212" s="269">
        <v>244.51666666666674</v>
      </c>
      <c r="I212" s="269">
        <v>246.23333333333338</v>
      </c>
      <c r="J212" s="269">
        <v>247.81666666666675</v>
      </c>
      <c r="K212" s="268">
        <v>244.65</v>
      </c>
      <c r="L212" s="268">
        <v>241.35</v>
      </c>
      <c r="M212" s="268">
        <v>21.02196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2571.4</v>
      </c>
      <c r="D213" s="269">
        <v>2574.6999999999998</v>
      </c>
      <c r="E213" s="269">
        <v>2543.3999999999996</v>
      </c>
      <c r="F213" s="269">
        <v>2515.3999999999996</v>
      </c>
      <c r="G213" s="269">
        <v>2484.0999999999995</v>
      </c>
      <c r="H213" s="269">
        <v>2602.6999999999998</v>
      </c>
      <c r="I213" s="269">
        <v>2634</v>
      </c>
      <c r="J213" s="269">
        <v>2662</v>
      </c>
      <c r="K213" s="268">
        <v>2606</v>
      </c>
      <c r="L213" s="268">
        <v>2546.6999999999998</v>
      </c>
      <c r="M213" s="268">
        <v>16.100539999999999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289.75</v>
      </c>
      <c r="D214" s="269">
        <v>289.41666666666669</v>
      </c>
      <c r="E214" s="269">
        <v>283.83333333333337</v>
      </c>
      <c r="F214" s="269">
        <v>277.91666666666669</v>
      </c>
      <c r="G214" s="269">
        <v>272.33333333333337</v>
      </c>
      <c r="H214" s="269">
        <v>295.33333333333337</v>
      </c>
      <c r="I214" s="269">
        <v>300.91666666666674</v>
      </c>
      <c r="J214" s="269">
        <v>306.83333333333337</v>
      </c>
      <c r="K214" s="268">
        <v>295</v>
      </c>
      <c r="L214" s="268">
        <v>283.5</v>
      </c>
      <c r="M214" s="268">
        <v>13.43291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3552.95</v>
      </c>
      <c r="D215" s="269">
        <v>3571.0666666666671</v>
      </c>
      <c r="E215" s="269">
        <v>3516.8833333333341</v>
      </c>
      <c r="F215" s="269">
        <v>3480.8166666666671</v>
      </c>
      <c r="G215" s="269">
        <v>3426.6333333333341</v>
      </c>
      <c r="H215" s="269">
        <v>3607.1333333333341</v>
      </c>
      <c r="I215" s="269">
        <v>3661.3166666666675</v>
      </c>
      <c r="J215" s="269">
        <v>3697.3833333333341</v>
      </c>
      <c r="K215" s="268">
        <v>3625.25</v>
      </c>
      <c r="L215" s="268">
        <v>3535</v>
      </c>
      <c r="M215" s="268">
        <v>0.56506000000000001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864.9</v>
      </c>
      <c r="D216" s="269">
        <v>860.44999999999993</v>
      </c>
      <c r="E216" s="269">
        <v>852.49999999999989</v>
      </c>
      <c r="F216" s="269">
        <v>840.09999999999991</v>
      </c>
      <c r="G216" s="269">
        <v>832.14999999999986</v>
      </c>
      <c r="H216" s="269">
        <v>872.84999999999991</v>
      </c>
      <c r="I216" s="269">
        <v>880.8</v>
      </c>
      <c r="J216" s="269">
        <v>893.19999999999993</v>
      </c>
      <c r="K216" s="268">
        <v>868.4</v>
      </c>
      <c r="L216" s="268">
        <v>848.05</v>
      </c>
      <c r="M216" s="268">
        <v>0.94643999999999995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42616.35</v>
      </c>
      <c r="D217" s="269">
        <v>42472.049999999996</v>
      </c>
      <c r="E217" s="269">
        <v>41245.299999999988</v>
      </c>
      <c r="F217" s="269">
        <v>39874.249999999993</v>
      </c>
      <c r="G217" s="269">
        <v>38647.499999999985</v>
      </c>
      <c r="H217" s="269">
        <v>43843.099999999991</v>
      </c>
      <c r="I217" s="269">
        <v>45069.850000000006</v>
      </c>
      <c r="J217" s="269">
        <v>46440.899999999994</v>
      </c>
      <c r="K217" s="268">
        <v>43698.8</v>
      </c>
      <c r="L217" s="268">
        <v>41101</v>
      </c>
      <c r="M217" s="268">
        <v>4.7149999999999997E-2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42.45</v>
      </c>
      <c r="D218" s="269">
        <v>42.366666666666667</v>
      </c>
      <c r="E218" s="269">
        <v>42.183333333333337</v>
      </c>
      <c r="F218" s="269">
        <v>41.916666666666671</v>
      </c>
      <c r="G218" s="269">
        <v>41.733333333333341</v>
      </c>
      <c r="H218" s="269">
        <v>42.633333333333333</v>
      </c>
      <c r="I218" s="269">
        <v>42.816666666666656</v>
      </c>
      <c r="J218" s="269">
        <v>43.083333333333329</v>
      </c>
      <c r="K218" s="268">
        <v>42.55</v>
      </c>
      <c r="L218" s="268">
        <v>42.1</v>
      </c>
      <c r="M218" s="268">
        <v>34.366399999999999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2453.35</v>
      </c>
      <c r="D219" s="269">
        <v>2443.25</v>
      </c>
      <c r="E219" s="269">
        <v>2408.1</v>
      </c>
      <c r="F219" s="269">
        <v>2362.85</v>
      </c>
      <c r="G219" s="269">
        <v>2327.6999999999998</v>
      </c>
      <c r="H219" s="269">
        <v>2488.5</v>
      </c>
      <c r="I219" s="269">
        <v>2523.6499999999996</v>
      </c>
      <c r="J219" s="269">
        <v>2568.9</v>
      </c>
      <c r="K219" s="268">
        <v>2478.4</v>
      </c>
      <c r="L219" s="268">
        <v>2398</v>
      </c>
      <c r="M219" s="268">
        <v>39.240960000000001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918.1</v>
      </c>
      <c r="D220" s="269">
        <v>912.79999999999984</v>
      </c>
      <c r="E220" s="269">
        <v>903.34999999999968</v>
      </c>
      <c r="F220" s="269">
        <v>888.5999999999998</v>
      </c>
      <c r="G220" s="269">
        <v>879.14999999999964</v>
      </c>
      <c r="H220" s="269">
        <v>927.54999999999973</v>
      </c>
      <c r="I220" s="269">
        <v>936.99999999999977</v>
      </c>
      <c r="J220" s="269">
        <v>951.74999999999977</v>
      </c>
      <c r="K220" s="268">
        <v>922.25</v>
      </c>
      <c r="L220" s="268">
        <v>898.05</v>
      </c>
      <c r="M220" s="268">
        <v>147.12947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1245.3</v>
      </c>
      <c r="D221" s="269">
        <v>1240.55</v>
      </c>
      <c r="E221" s="269">
        <v>1226.4499999999998</v>
      </c>
      <c r="F221" s="269">
        <v>1207.5999999999999</v>
      </c>
      <c r="G221" s="269">
        <v>1193.4999999999998</v>
      </c>
      <c r="H221" s="269">
        <v>1259.3999999999999</v>
      </c>
      <c r="I221" s="269">
        <v>1273.4999999999998</v>
      </c>
      <c r="J221" s="269">
        <v>1292.3499999999999</v>
      </c>
      <c r="K221" s="268">
        <v>1254.6500000000001</v>
      </c>
      <c r="L221" s="268">
        <v>1221.7</v>
      </c>
      <c r="M221" s="268">
        <v>6.2865099999999998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578.45000000000005</v>
      </c>
      <c r="D222" s="269">
        <v>577.98333333333335</v>
      </c>
      <c r="E222" s="269">
        <v>573.4666666666667</v>
      </c>
      <c r="F222" s="269">
        <v>568.48333333333335</v>
      </c>
      <c r="G222" s="269">
        <v>563.9666666666667</v>
      </c>
      <c r="H222" s="269">
        <v>582.9666666666667</v>
      </c>
      <c r="I222" s="269">
        <v>587.48333333333335</v>
      </c>
      <c r="J222" s="269">
        <v>592.4666666666667</v>
      </c>
      <c r="K222" s="268">
        <v>582.5</v>
      </c>
      <c r="L222" s="268">
        <v>573</v>
      </c>
      <c r="M222" s="268">
        <v>10.51249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521.9</v>
      </c>
      <c r="D223" s="269">
        <v>520.9666666666667</v>
      </c>
      <c r="E223" s="269">
        <v>515.93333333333339</v>
      </c>
      <c r="F223" s="269">
        <v>509.9666666666667</v>
      </c>
      <c r="G223" s="269">
        <v>504.93333333333339</v>
      </c>
      <c r="H223" s="269">
        <v>526.93333333333339</v>
      </c>
      <c r="I223" s="269">
        <v>531.9666666666667</v>
      </c>
      <c r="J223" s="269">
        <v>537.93333333333339</v>
      </c>
      <c r="K223" s="268">
        <v>526</v>
      </c>
      <c r="L223" s="268">
        <v>515</v>
      </c>
      <c r="M223" s="268">
        <v>2.42475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46.25</v>
      </c>
      <c r="D224" s="269">
        <v>45.833333333333336</v>
      </c>
      <c r="E224" s="269">
        <v>43.966666666666669</v>
      </c>
      <c r="F224" s="269">
        <v>41.68333333333333</v>
      </c>
      <c r="G224" s="269">
        <v>39.816666666666663</v>
      </c>
      <c r="H224" s="269">
        <v>48.116666666666674</v>
      </c>
      <c r="I224" s="269">
        <v>49.983333333333334</v>
      </c>
      <c r="J224" s="269">
        <v>52.26666666666668</v>
      </c>
      <c r="K224" s="268">
        <v>47.7</v>
      </c>
      <c r="L224" s="268">
        <v>43.55</v>
      </c>
      <c r="M224" s="268">
        <v>313.71776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50.9</v>
      </c>
      <c r="D225" s="269">
        <v>50.483333333333327</v>
      </c>
      <c r="E225" s="269">
        <v>49.716666666666654</v>
      </c>
      <c r="F225" s="269">
        <v>48.533333333333324</v>
      </c>
      <c r="G225" s="269">
        <v>47.766666666666652</v>
      </c>
      <c r="H225" s="269">
        <v>51.666666666666657</v>
      </c>
      <c r="I225" s="269">
        <v>52.433333333333323</v>
      </c>
      <c r="J225" s="269">
        <v>53.61666666666666</v>
      </c>
      <c r="K225" s="268">
        <v>51.25</v>
      </c>
      <c r="L225" s="268">
        <v>49.3</v>
      </c>
      <c r="M225" s="268">
        <v>311.24056000000002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69.25</v>
      </c>
      <c r="D226" s="269">
        <v>68.7</v>
      </c>
      <c r="E226" s="269">
        <v>67.600000000000009</v>
      </c>
      <c r="F226" s="269">
        <v>65.95</v>
      </c>
      <c r="G226" s="269">
        <v>64.850000000000009</v>
      </c>
      <c r="H226" s="269">
        <v>70.350000000000009</v>
      </c>
      <c r="I226" s="269">
        <v>71.45</v>
      </c>
      <c r="J226" s="269">
        <v>73.100000000000009</v>
      </c>
      <c r="K226" s="268">
        <v>69.8</v>
      </c>
      <c r="L226" s="268">
        <v>67.05</v>
      </c>
      <c r="M226" s="268">
        <v>59.44652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1062.3</v>
      </c>
      <c r="D227" s="269">
        <v>1056.7666666666667</v>
      </c>
      <c r="E227" s="269">
        <v>1037.5333333333333</v>
      </c>
      <c r="F227" s="269">
        <v>1012.7666666666667</v>
      </c>
      <c r="G227" s="269">
        <v>993.5333333333333</v>
      </c>
      <c r="H227" s="269">
        <v>1081.5333333333333</v>
      </c>
      <c r="I227" s="269">
        <v>1100.7666666666664</v>
      </c>
      <c r="J227" s="269">
        <v>1125.5333333333333</v>
      </c>
      <c r="K227" s="268">
        <v>1076</v>
      </c>
      <c r="L227" s="268">
        <v>1032</v>
      </c>
      <c r="M227" s="268">
        <v>0.22750999999999999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349.5</v>
      </c>
      <c r="D228" s="269">
        <v>349.68333333333334</v>
      </c>
      <c r="E228" s="269">
        <v>342.4666666666667</v>
      </c>
      <c r="F228" s="269">
        <v>335.43333333333334</v>
      </c>
      <c r="G228" s="269">
        <v>328.2166666666667</v>
      </c>
      <c r="H228" s="269">
        <v>356.7166666666667</v>
      </c>
      <c r="I228" s="269">
        <v>363.93333333333328</v>
      </c>
      <c r="J228" s="269">
        <v>370.9666666666667</v>
      </c>
      <c r="K228" s="268">
        <v>356.9</v>
      </c>
      <c r="L228" s="268">
        <v>342.65</v>
      </c>
      <c r="M228" s="268">
        <v>21.358270000000001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1709.85</v>
      </c>
      <c r="D229" s="269">
        <v>1708.55</v>
      </c>
      <c r="E229" s="269">
        <v>1673.3</v>
      </c>
      <c r="F229" s="269">
        <v>1636.75</v>
      </c>
      <c r="G229" s="269">
        <v>1601.5</v>
      </c>
      <c r="H229" s="269">
        <v>1745.1</v>
      </c>
      <c r="I229" s="269">
        <v>1780.35</v>
      </c>
      <c r="J229" s="269">
        <v>1816.8999999999999</v>
      </c>
      <c r="K229" s="268">
        <v>1743.8</v>
      </c>
      <c r="L229" s="268">
        <v>1672</v>
      </c>
      <c r="M229" s="268">
        <v>0.16112000000000001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236.15</v>
      </c>
      <c r="D230" s="269">
        <v>235.63333333333335</v>
      </c>
      <c r="E230" s="269">
        <v>232.7166666666667</v>
      </c>
      <c r="F230" s="269">
        <v>229.28333333333333</v>
      </c>
      <c r="G230" s="269">
        <v>226.36666666666667</v>
      </c>
      <c r="H230" s="269">
        <v>239.06666666666672</v>
      </c>
      <c r="I230" s="269">
        <v>241.98333333333341</v>
      </c>
      <c r="J230" s="269">
        <v>245.41666666666674</v>
      </c>
      <c r="K230" s="268">
        <v>238.55</v>
      </c>
      <c r="L230" s="268">
        <v>232.2</v>
      </c>
      <c r="M230" s="268">
        <v>7.4439900000000003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41</v>
      </c>
      <c r="D231" s="269">
        <v>41.06666666666667</v>
      </c>
      <c r="E231" s="269">
        <v>40.63333333333334</v>
      </c>
      <c r="F231" s="269">
        <v>40.266666666666673</v>
      </c>
      <c r="G231" s="269">
        <v>39.833333333333343</v>
      </c>
      <c r="H231" s="269">
        <v>41.433333333333337</v>
      </c>
      <c r="I231" s="269">
        <v>41.86666666666666</v>
      </c>
      <c r="J231" s="269">
        <v>42.233333333333334</v>
      </c>
      <c r="K231" s="268">
        <v>41.5</v>
      </c>
      <c r="L231" s="268">
        <v>40.700000000000003</v>
      </c>
      <c r="M231" s="268">
        <v>11.226900000000001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335.35</v>
      </c>
      <c r="D232" s="269">
        <v>335.09999999999997</v>
      </c>
      <c r="E232" s="269">
        <v>331.19999999999993</v>
      </c>
      <c r="F232" s="269">
        <v>327.04999999999995</v>
      </c>
      <c r="G232" s="269">
        <v>323.14999999999992</v>
      </c>
      <c r="H232" s="269">
        <v>339.24999999999994</v>
      </c>
      <c r="I232" s="269">
        <v>343.14999999999992</v>
      </c>
      <c r="J232" s="269">
        <v>347.29999999999995</v>
      </c>
      <c r="K232" s="268">
        <v>339</v>
      </c>
      <c r="L232" s="268">
        <v>330.95</v>
      </c>
      <c r="M232" s="268">
        <v>122.67025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112.65</v>
      </c>
      <c r="D233" s="269">
        <v>112.73333333333333</v>
      </c>
      <c r="E233" s="269">
        <v>111.96666666666667</v>
      </c>
      <c r="F233" s="269">
        <v>111.28333333333333</v>
      </c>
      <c r="G233" s="269">
        <v>110.51666666666667</v>
      </c>
      <c r="H233" s="269">
        <v>113.41666666666667</v>
      </c>
      <c r="I233" s="269">
        <v>114.18333333333335</v>
      </c>
      <c r="J233" s="269">
        <v>114.86666666666667</v>
      </c>
      <c r="K233" s="268">
        <v>113.5</v>
      </c>
      <c r="L233" s="268">
        <v>112.05</v>
      </c>
      <c r="M233" s="268">
        <v>2.44679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263.10000000000002</v>
      </c>
      <c r="D234" s="269">
        <v>257.95</v>
      </c>
      <c r="E234" s="269">
        <v>241.64999999999998</v>
      </c>
      <c r="F234" s="269">
        <v>220.2</v>
      </c>
      <c r="G234" s="269">
        <v>203.89999999999998</v>
      </c>
      <c r="H234" s="269">
        <v>279.39999999999998</v>
      </c>
      <c r="I234" s="269">
        <v>295.70000000000005</v>
      </c>
      <c r="J234" s="269">
        <v>317.14999999999998</v>
      </c>
      <c r="K234" s="268">
        <v>274.25</v>
      </c>
      <c r="L234" s="268">
        <v>236.5</v>
      </c>
      <c r="M234" s="268">
        <v>210.04142999999999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138.1</v>
      </c>
      <c r="D235" s="269">
        <v>136.35</v>
      </c>
      <c r="E235" s="269">
        <v>132.89999999999998</v>
      </c>
      <c r="F235" s="269">
        <v>127.69999999999999</v>
      </c>
      <c r="G235" s="269">
        <v>124.24999999999997</v>
      </c>
      <c r="H235" s="269">
        <v>141.54999999999998</v>
      </c>
      <c r="I235" s="269">
        <v>144.99999999999997</v>
      </c>
      <c r="J235" s="269">
        <v>150.19999999999999</v>
      </c>
      <c r="K235" s="268">
        <v>139.80000000000001</v>
      </c>
      <c r="L235" s="268">
        <v>131.15</v>
      </c>
      <c r="M235" s="268">
        <v>123.93606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83.3</v>
      </c>
      <c r="D236" s="269">
        <v>83.833333333333329</v>
      </c>
      <c r="E236" s="269">
        <v>82.516666666666652</v>
      </c>
      <c r="F236" s="269">
        <v>81.73333333333332</v>
      </c>
      <c r="G236" s="269">
        <v>80.416666666666643</v>
      </c>
      <c r="H236" s="269">
        <v>84.61666666666666</v>
      </c>
      <c r="I236" s="269">
        <v>85.933333333333351</v>
      </c>
      <c r="J236" s="269">
        <v>86.716666666666669</v>
      </c>
      <c r="K236" s="268">
        <v>85.15</v>
      </c>
      <c r="L236" s="268">
        <v>83.05</v>
      </c>
      <c r="M236" s="268">
        <v>75.525229999999993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4713.55</v>
      </c>
      <c r="D237" s="269">
        <v>4693.5666666666666</v>
      </c>
      <c r="E237" s="269">
        <v>4648.7833333333328</v>
      </c>
      <c r="F237" s="269">
        <v>4584.0166666666664</v>
      </c>
      <c r="G237" s="269">
        <v>4539.2333333333327</v>
      </c>
      <c r="H237" s="269">
        <v>4758.333333333333</v>
      </c>
      <c r="I237" s="269">
        <v>4803.1166666666677</v>
      </c>
      <c r="J237" s="269">
        <v>4867.8833333333332</v>
      </c>
      <c r="K237" s="268">
        <v>4738.3500000000004</v>
      </c>
      <c r="L237" s="268">
        <v>4628.8</v>
      </c>
      <c r="M237" s="268">
        <v>0.80413999999999997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205.1</v>
      </c>
      <c r="D238" s="269">
        <v>204.04999999999998</v>
      </c>
      <c r="E238" s="269">
        <v>200.69999999999996</v>
      </c>
      <c r="F238" s="269">
        <v>196.29999999999998</v>
      </c>
      <c r="G238" s="269">
        <v>192.94999999999996</v>
      </c>
      <c r="H238" s="269">
        <v>208.44999999999996</v>
      </c>
      <c r="I238" s="269">
        <v>211.79999999999998</v>
      </c>
      <c r="J238" s="269">
        <v>216.19999999999996</v>
      </c>
      <c r="K238" s="268">
        <v>207.4</v>
      </c>
      <c r="L238" s="268">
        <v>199.65</v>
      </c>
      <c r="M238" s="268">
        <v>20.549250000000001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163.19999999999999</v>
      </c>
      <c r="D239" s="269">
        <v>162.44999999999999</v>
      </c>
      <c r="E239" s="269">
        <v>160.54999999999998</v>
      </c>
      <c r="F239" s="269">
        <v>157.9</v>
      </c>
      <c r="G239" s="269">
        <v>156</v>
      </c>
      <c r="H239" s="269">
        <v>165.09999999999997</v>
      </c>
      <c r="I239" s="269">
        <v>166.99999999999994</v>
      </c>
      <c r="J239" s="269">
        <v>169.64999999999995</v>
      </c>
      <c r="K239" s="268">
        <v>164.35</v>
      </c>
      <c r="L239" s="268">
        <v>159.80000000000001</v>
      </c>
      <c r="M239" s="268">
        <v>71.115030000000004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321.39999999999998</v>
      </c>
      <c r="D240" s="269">
        <v>320.38333333333338</v>
      </c>
      <c r="E240" s="269">
        <v>314.46666666666675</v>
      </c>
      <c r="F240" s="269">
        <v>307.53333333333336</v>
      </c>
      <c r="G240" s="269">
        <v>301.61666666666673</v>
      </c>
      <c r="H240" s="269">
        <v>327.31666666666678</v>
      </c>
      <c r="I240" s="269">
        <v>333.23333333333341</v>
      </c>
      <c r="J240" s="269">
        <v>340.1666666666668</v>
      </c>
      <c r="K240" s="268">
        <v>326.3</v>
      </c>
      <c r="L240" s="268">
        <v>313.45</v>
      </c>
      <c r="M240" s="268">
        <v>74.056960000000004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71.8</v>
      </c>
      <c r="D241" s="269">
        <v>71.88333333333334</v>
      </c>
      <c r="E241" s="269">
        <v>71.51666666666668</v>
      </c>
      <c r="F241" s="269">
        <v>71.233333333333334</v>
      </c>
      <c r="G241" s="269">
        <v>70.866666666666674</v>
      </c>
      <c r="H241" s="269">
        <v>72.166666666666686</v>
      </c>
      <c r="I241" s="269">
        <v>72.533333333333331</v>
      </c>
      <c r="J241" s="269">
        <v>72.816666666666691</v>
      </c>
      <c r="K241" s="268">
        <v>72.25</v>
      </c>
      <c r="L241" s="268">
        <v>71.599999999999994</v>
      </c>
      <c r="M241" s="268">
        <v>90.247529999999998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19.100000000000001</v>
      </c>
      <c r="D242" s="269">
        <v>18.933333333333334</v>
      </c>
      <c r="E242" s="269">
        <v>18.566666666666666</v>
      </c>
      <c r="F242" s="269">
        <v>18.033333333333331</v>
      </c>
      <c r="G242" s="269">
        <v>17.666666666666664</v>
      </c>
      <c r="H242" s="269">
        <v>19.466666666666669</v>
      </c>
      <c r="I242" s="269">
        <v>19.833333333333336</v>
      </c>
      <c r="J242" s="269">
        <v>20.366666666666671</v>
      </c>
      <c r="K242" s="268">
        <v>19.3</v>
      </c>
      <c r="L242" s="268">
        <v>18.399999999999999</v>
      </c>
      <c r="M242" s="268">
        <v>77.573419999999999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712.85</v>
      </c>
      <c r="D243" s="269">
        <v>713.18333333333339</v>
      </c>
      <c r="E243" s="269">
        <v>707.71666666666681</v>
      </c>
      <c r="F243" s="269">
        <v>702.58333333333337</v>
      </c>
      <c r="G243" s="269">
        <v>697.11666666666679</v>
      </c>
      <c r="H243" s="269">
        <v>718.31666666666683</v>
      </c>
      <c r="I243" s="269">
        <v>723.78333333333353</v>
      </c>
      <c r="J243" s="269">
        <v>728.91666666666686</v>
      </c>
      <c r="K243" s="268">
        <v>718.65</v>
      </c>
      <c r="L243" s="268">
        <v>708.05</v>
      </c>
      <c r="M243" s="268">
        <v>12.69173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22.85</v>
      </c>
      <c r="D244" s="269">
        <v>22.866666666666664</v>
      </c>
      <c r="E244" s="269">
        <v>22.783333333333328</v>
      </c>
      <c r="F244" s="269">
        <v>22.716666666666665</v>
      </c>
      <c r="G244" s="269">
        <v>22.633333333333329</v>
      </c>
      <c r="H244" s="269">
        <v>22.933333333333326</v>
      </c>
      <c r="I244" s="269">
        <v>23.016666666666662</v>
      </c>
      <c r="J244" s="269">
        <v>23.083333333333325</v>
      </c>
      <c r="K244" s="268">
        <v>22.95</v>
      </c>
      <c r="L244" s="268">
        <v>22.8</v>
      </c>
      <c r="M244" s="268">
        <v>49.839399999999998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1563.95</v>
      </c>
      <c r="D245" s="269">
        <v>1584.3833333333332</v>
      </c>
      <c r="E245" s="269">
        <v>1527.5666666666664</v>
      </c>
      <c r="F245" s="269">
        <v>1491.1833333333332</v>
      </c>
      <c r="G245" s="269">
        <v>1434.3666666666663</v>
      </c>
      <c r="H245" s="269">
        <v>1620.7666666666664</v>
      </c>
      <c r="I245" s="269">
        <v>1677.583333333333</v>
      </c>
      <c r="J245" s="269">
        <v>1713.9666666666665</v>
      </c>
      <c r="K245" s="268">
        <v>1641.2</v>
      </c>
      <c r="L245" s="268">
        <v>1548</v>
      </c>
      <c r="M245" s="268">
        <v>5.2861599999999997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158.9</v>
      </c>
      <c r="D246" s="269">
        <v>158.73333333333332</v>
      </c>
      <c r="E246" s="269">
        <v>155.46666666666664</v>
      </c>
      <c r="F246" s="269">
        <v>152.03333333333333</v>
      </c>
      <c r="G246" s="269">
        <v>148.76666666666665</v>
      </c>
      <c r="H246" s="269">
        <v>162.16666666666663</v>
      </c>
      <c r="I246" s="269">
        <v>165.43333333333334</v>
      </c>
      <c r="J246" s="269">
        <v>168.86666666666662</v>
      </c>
      <c r="K246" s="268">
        <v>162</v>
      </c>
      <c r="L246" s="268">
        <v>155.30000000000001</v>
      </c>
      <c r="M246" s="268">
        <v>1.6842299999999999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364.75</v>
      </c>
      <c r="D247" s="269">
        <v>364.43333333333334</v>
      </c>
      <c r="E247" s="269">
        <v>361.36666666666667</v>
      </c>
      <c r="F247" s="269">
        <v>357.98333333333335</v>
      </c>
      <c r="G247" s="269">
        <v>354.91666666666669</v>
      </c>
      <c r="H247" s="269">
        <v>367.81666666666666</v>
      </c>
      <c r="I247" s="269">
        <v>370.88333333333338</v>
      </c>
      <c r="J247" s="269">
        <v>374.26666666666665</v>
      </c>
      <c r="K247" s="268">
        <v>367.5</v>
      </c>
      <c r="L247" s="268">
        <v>361.05</v>
      </c>
      <c r="M247" s="268">
        <v>0.27038000000000001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429.65</v>
      </c>
      <c r="D248" s="269">
        <v>427.25</v>
      </c>
      <c r="E248" s="269">
        <v>423.5</v>
      </c>
      <c r="F248" s="269">
        <v>417.35</v>
      </c>
      <c r="G248" s="269">
        <v>413.6</v>
      </c>
      <c r="H248" s="269">
        <v>433.4</v>
      </c>
      <c r="I248" s="269">
        <v>437.15</v>
      </c>
      <c r="J248" s="269">
        <v>443.29999999999995</v>
      </c>
      <c r="K248" s="268">
        <v>431</v>
      </c>
      <c r="L248" s="268">
        <v>421.1</v>
      </c>
      <c r="M248" s="268">
        <v>21.632439999999999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203.55</v>
      </c>
      <c r="D249" s="269">
        <v>202.93333333333331</v>
      </c>
      <c r="E249" s="269">
        <v>200.61666666666662</v>
      </c>
      <c r="F249" s="269">
        <v>197.68333333333331</v>
      </c>
      <c r="G249" s="269">
        <v>195.36666666666662</v>
      </c>
      <c r="H249" s="269">
        <v>205.86666666666662</v>
      </c>
      <c r="I249" s="269">
        <v>208.18333333333328</v>
      </c>
      <c r="J249" s="269">
        <v>211.11666666666662</v>
      </c>
      <c r="K249" s="268">
        <v>205.25</v>
      </c>
      <c r="L249" s="268">
        <v>200</v>
      </c>
      <c r="M249" s="268">
        <v>16.592759999999998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1215.75</v>
      </c>
      <c r="D250" s="269">
        <v>1194.3500000000001</v>
      </c>
      <c r="E250" s="269">
        <v>1163.7000000000003</v>
      </c>
      <c r="F250" s="269">
        <v>1111.6500000000001</v>
      </c>
      <c r="G250" s="269">
        <v>1081.0000000000002</v>
      </c>
      <c r="H250" s="269">
        <v>1246.4000000000003</v>
      </c>
      <c r="I250" s="269">
        <v>1277.0500000000004</v>
      </c>
      <c r="J250" s="269">
        <v>1329.1000000000004</v>
      </c>
      <c r="K250" s="268">
        <v>1225</v>
      </c>
      <c r="L250" s="268">
        <v>1142.3</v>
      </c>
      <c r="M250" s="268">
        <v>90.431979999999996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16.600000000000001</v>
      </c>
      <c r="D251" s="269">
        <v>16.616666666666667</v>
      </c>
      <c r="E251" s="269">
        <v>16.233333333333334</v>
      </c>
      <c r="F251" s="269">
        <v>15.866666666666667</v>
      </c>
      <c r="G251" s="269">
        <v>15.483333333333334</v>
      </c>
      <c r="H251" s="269">
        <v>16.983333333333334</v>
      </c>
      <c r="I251" s="269">
        <v>17.366666666666667</v>
      </c>
      <c r="J251" s="269">
        <v>17.733333333333334</v>
      </c>
      <c r="K251" s="268">
        <v>17</v>
      </c>
      <c r="L251" s="268">
        <v>16.25</v>
      </c>
      <c r="M251" s="268">
        <v>49.684489999999997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4235</v>
      </c>
      <c r="D252" s="269">
        <v>4238.833333333333</v>
      </c>
      <c r="E252" s="269">
        <v>4197.7166666666662</v>
      </c>
      <c r="F252" s="269">
        <v>4160.4333333333334</v>
      </c>
      <c r="G252" s="269">
        <v>4119.3166666666666</v>
      </c>
      <c r="H252" s="269">
        <v>4276.1166666666659</v>
      </c>
      <c r="I252" s="269">
        <v>4317.2333333333327</v>
      </c>
      <c r="J252" s="269">
        <v>4354.5166666666655</v>
      </c>
      <c r="K252" s="268">
        <v>4279.95</v>
      </c>
      <c r="L252" s="268">
        <v>4201.55</v>
      </c>
      <c r="M252" s="268">
        <v>2.7661099999999998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1475.4</v>
      </c>
      <c r="D253" s="269">
        <v>1482.1166666666668</v>
      </c>
      <c r="E253" s="269">
        <v>1465.2833333333335</v>
      </c>
      <c r="F253" s="269">
        <v>1455.1666666666667</v>
      </c>
      <c r="G253" s="269">
        <v>1438.3333333333335</v>
      </c>
      <c r="H253" s="269">
        <v>1492.2333333333336</v>
      </c>
      <c r="I253" s="269">
        <v>1509.0666666666666</v>
      </c>
      <c r="J253" s="269">
        <v>1519.1833333333336</v>
      </c>
      <c r="K253" s="268">
        <v>1498.95</v>
      </c>
      <c r="L253" s="268">
        <v>1472</v>
      </c>
      <c r="M253" s="268">
        <v>143.32196999999999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536.85</v>
      </c>
      <c r="D254" s="269">
        <v>533.94999999999993</v>
      </c>
      <c r="E254" s="269">
        <v>517.89999999999986</v>
      </c>
      <c r="F254" s="269">
        <v>498.94999999999993</v>
      </c>
      <c r="G254" s="269">
        <v>482.89999999999986</v>
      </c>
      <c r="H254" s="269">
        <v>552.89999999999986</v>
      </c>
      <c r="I254" s="269">
        <v>568.94999999999982</v>
      </c>
      <c r="J254" s="269">
        <v>587.89999999999986</v>
      </c>
      <c r="K254" s="268">
        <v>550</v>
      </c>
      <c r="L254" s="268">
        <v>515</v>
      </c>
      <c r="M254" s="268">
        <v>29.921939999999999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600.1</v>
      </c>
      <c r="D255" s="269">
        <v>604.13333333333333</v>
      </c>
      <c r="E255" s="269">
        <v>592.9666666666667</v>
      </c>
      <c r="F255" s="269">
        <v>585.83333333333337</v>
      </c>
      <c r="G255" s="269">
        <v>574.66666666666674</v>
      </c>
      <c r="H255" s="269">
        <v>611.26666666666665</v>
      </c>
      <c r="I255" s="269">
        <v>622.43333333333339</v>
      </c>
      <c r="J255" s="269">
        <v>629.56666666666661</v>
      </c>
      <c r="K255" s="268">
        <v>615.29999999999995</v>
      </c>
      <c r="L255" s="268">
        <v>597</v>
      </c>
      <c r="M255" s="268">
        <v>4.3379599999999998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1905.05</v>
      </c>
      <c r="D256" s="269">
        <v>1910.9833333333333</v>
      </c>
      <c r="E256" s="269">
        <v>1890.1666666666667</v>
      </c>
      <c r="F256" s="269">
        <v>1875.2833333333333</v>
      </c>
      <c r="G256" s="269">
        <v>1854.4666666666667</v>
      </c>
      <c r="H256" s="269">
        <v>1925.8666666666668</v>
      </c>
      <c r="I256" s="269">
        <v>1946.6833333333334</v>
      </c>
      <c r="J256" s="269">
        <v>1961.5666666666668</v>
      </c>
      <c r="K256" s="268">
        <v>1931.8</v>
      </c>
      <c r="L256" s="268">
        <v>1896.1</v>
      </c>
      <c r="M256" s="268">
        <v>4.2337899999999999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878.4</v>
      </c>
      <c r="D257" s="269">
        <v>881.83333333333337</v>
      </c>
      <c r="E257" s="269">
        <v>872.2166666666667</v>
      </c>
      <c r="F257" s="269">
        <v>866.0333333333333</v>
      </c>
      <c r="G257" s="269">
        <v>856.41666666666663</v>
      </c>
      <c r="H257" s="269">
        <v>888.01666666666677</v>
      </c>
      <c r="I257" s="269">
        <v>897.63333333333333</v>
      </c>
      <c r="J257" s="269">
        <v>903.81666666666683</v>
      </c>
      <c r="K257" s="268">
        <v>891.45</v>
      </c>
      <c r="L257" s="268">
        <v>875.65</v>
      </c>
      <c r="M257" s="268">
        <v>2.3316599999999998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1966.35</v>
      </c>
      <c r="D258" s="269">
        <v>1981.4666666666665</v>
      </c>
      <c r="E258" s="269">
        <v>1914.9333333333329</v>
      </c>
      <c r="F258" s="269">
        <v>1863.5166666666664</v>
      </c>
      <c r="G258" s="269">
        <v>1796.9833333333329</v>
      </c>
      <c r="H258" s="269">
        <v>2032.883333333333</v>
      </c>
      <c r="I258" s="269">
        <v>2099.4166666666661</v>
      </c>
      <c r="J258" s="269">
        <v>2150.833333333333</v>
      </c>
      <c r="K258" s="268">
        <v>2048</v>
      </c>
      <c r="L258" s="268">
        <v>1930.05</v>
      </c>
      <c r="M258" s="268">
        <v>2.62323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2887.2</v>
      </c>
      <c r="D259" s="269">
        <v>2869.0666666666671</v>
      </c>
      <c r="E259" s="269">
        <v>2818.1333333333341</v>
      </c>
      <c r="F259" s="269">
        <v>2749.0666666666671</v>
      </c>
      <c r="G259" s="269">
        <v>2698.1333333333341</v>
      </c>
      <c r="H259" s="269">
        <v>2938.1333333333341</v>
      </c>
      <c r="I259" s="269">
        <v>2989.0666666666675</v>
      </c>
      <c r="J259" s="269">
        <v>3058.1333333333341</v>
      </c>
      <c r="K259" s="268">
        <v>2920</v>
      </c>
      <c r="L259" s="268">
        <v>2800</v>
      </c>
      <c r="M259" s="268">
        <v>3.0321600000000002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630.54999999999995</v>
      </c>
      <c r="D260" s="269">
        <v>609.73333333333323</v>
      </c>
      <c r="E260" s="269">
        <v>572.46666666666647</v>
      </c>
      <c r="F260" s="269">
        <v>514.38333333333321</v>
      </c>
      <c r="G260" s="269">
        <v>477.11666666666645</v>
      </c>
      <c r="H260" s="269">
        <v>667.81666666666649</v>
      </c>
      <c r="I260" s="269">
        <v>705.08333333333314</v>
      </c>
      <c r="J260" s="269">
        <v>763.16666666666652</v>
      </c>
      <c r="K260" s="268">
        <v>647</v>
      </c>
      <c r="L260" s="268">
        <v>551.65</v>
      </c>
      <c r="M260" s="268">
        <v>27.422450000000001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427.6</v>
      </c>
      <c r="D261" s="269">
        <v>427.45</v>
      </c>
      <c r="E261" s="269">
        <v>421.15</v>
      </c>
      <c r="F261" s="269">
        <v>414.7</v>
      </c>
      <c r="G261" s="269">
        <v>408.4</v>
      </c>
      <c r="H261" s="269">
        <v>433.9</v>
      </c>
      <c r="I261" s="269">
        <v>440.20000000000005</v>
      </c>
      <c r="J261" s="269">
        <v>446.65</v>
      </c>
      <c r="K261" s="268">
        <v>433.75</v>
      </c>
      <c r="L261" s="268">
        <v>421</v>
      </c>
      <c r="M261" s="268">
        <v>9.4856099999999994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64.8</v>
      </c>
      <c r="D262" s="269">
        <v>65.116666666666674</v>
      </c>
      <c r="E262" s="269">
        <v>64.233333333333348</v>
      </c>
      <c r="F262" s="269">
        <v>63.666666666666671</v>
      </c>
      <c r="G262" s="269">
        <v>62.783333333333346</v>
      </c>
      <c r="H262" s="269">
        <v>65.683333333333351</v>
      </c>
      <c r="I262" s="269">
        <v>66.566666666666677</v>
      </c>
      <c r="J262" s="269">
        <v>67.133333333333354</v>
      </c>
      <c r="K262" s="268">
        <v>66</v>
      </c>
      <c r="L262" s="268">
        <v>64.55</v>
      </c>
      <c r="M262" s="268">
        <v>19.96734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344.8</v>
      </c>
      <c r="D263" s="269">
        <v>346</v>
      </c>
      <c r="E263" s="269">
        <v>335.8</v>
      </c>
      <c r="F263" s="269">
        <v>326.8</v>
      </c>
      <c r="G263" s="269">
        <v>316.60000000000002</v>
      </c>
      <c r="H263" s="269">
        <v>355</v>
      </c>
      <c r="I263" s="269">
        <v>365.20000000000005</v>
      </c>
      <c r="J263" s="269">
        <v>374.2</v>
      </c>
      <c r="K263" s="268">
        <v>356.2</v>
      </c>
      <c r="L263" s="268">
        <v>337</v>
      </c>
      <c r="M263" s="268">
        <v>18.125979999999998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692.85</v>
      </c>
      <c r="D264" s="269">
        <v>692.2166666666667</v>
      </c>
      <c r="E264" s="269">
        <v>682.63333333333344</v>
      </c>
      <c r="F264" s="269">
        <v>672.41666666666674</v>
      </c>
      <c r="G264" s="269">
        <v>662.83333333333348</v>
      </c>
      <c r="H264" s="269">
        <v>702.43333333333339</v>
      </c>
      <c r="I264" s="269">
        <v>712.01666666666665</v>
      </c>
      <c r="J264" s="269">
        <v>722.23333333333335</v>
      </c>
      <c r="K264" s="268">
        <v>701.8</v>
      </c>
      <c r="L264" s="268">
        <v>682</v>
      </c>
      <c r="M264" s="268">
        <v>27.5563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120.6</v>
      </c>
      <c r="D265" s="269">
        <v>120.53333333333335</v>
      </c>
      <c r="E265" s="269">
        <v>119.16666666666669</v>
      </c>
      <c r="F265" s="269">
        <v>117.73333333333333</v>
      </c>
      <c r="G265" s="269">
        <v>116.36666666666667</v>
      </c>
      <c r="H265" s="269">
        <v>121.9666666666667</v>
      </c>
      <c r="I265" s="269">
        <v>123.33333333333334</v>
      </c>
      <c r="J265" s="269">
        <v>124.76666666666671</v>
      </c>
      <c r="K265" s="268">
        <v>121.9</v>
      </c>
      <c r="L265" s="268">
        <v>119.1</v>
      </c>
      <c r="M265" s="268">
        <v>4.8148999999999997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138.94999999999999</v>
      </c>
      <c r="D266" s="269">
        <v>136.66666666666666</v>
      </c>
      <c r="E266" s="269">
        <v>131.43333333333331</v>
      </c>
      <c r="F266" s="269">
        <v>123.91666666666666</v>
      </c>
      <c r="G266" s="269">
        <v>118.68333333333331</v>
      </c>
      <c r="H266" s="269">
        <v>144.18333333333331</v>
      </c>
      <c r="I266" s="269">
        <v>149.41666666666666</v>
      </c>
      <c r="J266" s="269">
        <v>156.93333333333331</v>
      </c>
      <c r="K266" s="268">
        <v>141.9</v>
      </c>
      <c r="L266" s="268">
        <v>129.15</v>
      </c>
      <c r="M266" s="268">
        <v>21.327310000000001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457.15</v>
      </c>
      <c r="D267" s="269">
        <v>454.93333333333334</v>
      </c>
      <c r="E267" s="269">
        <v>441.86666666666667</v>
      </c>
      <c r="F267" s="269">
        <v>426.58333333333331</v>
      </c>
      <c r="G267" s="269">
        <v>413.51666666666665</v>
      </c>
      <c r="H267" s="269">
        <v>470.2166666666667</v>
      </c>
      <c r="I267" s="269">
        <v>483.28333333333342</v>
      </c>
      <c r="J267" s="269">
        <v>498.56666666666672</v>
      </c>
      <c r="K267" s="268">
        <v>468</v>
      </c>
      <c r="L267" s="268">
        <v>439.65</v>
      </c>
      <c r="M267" s="268">
        <v>47.169899999999998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635.29999999999995</v>
      </c>
      <c r="D268" s="269">
        <v>627.6</v>
      </c>
      <c r="E268" s="269">
        <v>616.70000000000005</v>
      </c>
      <c r="F268" s="269">
        <v>598.1</v>
      </c>
      <c r="G268" s="269">
        <v>587.20000000000005</v>
      </c>
      <c r="H268" s="269">
        <v>646.20000000000005</v>
      </c>
      <c r="I268" s="269">
        <v>657.09999999999991</v>
      </c>
      <c r="J268" s="269">
        <v>675.7</v>
      </c>
      <c r="K268" s="268">
        <v>638.5</v>
      </c>
      <c r="L268" s="268">
        <v>609</v>
      </c>
      <c r="M268" s="268">
        <v>50.141249999999999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500.5</v>
      </c>
      <c r="D269" s="269">
        <v>497.9666666666667</v>
      </c>
      <c r="E269" s="269">
        <v>491.43333333333339</v>
      </c>
      <c r="F269" s="269">
        <v>482.36666666666667</v>
      </c>
      <c r="G269" s="269">
        <v>475.83333333333337</v>
      </c>
      <c r="H269" s="269">
        <v>507.03333333333342</v>
      </c>
      <c r="I269" s="269">
        <v>513.56666666666672</v>
      </c>
      <c r="J269" s="269">
        <v>522.63333333333344</v>
      </c>
      <c r="K269" s="268">
        <v>504.5</v>
      </c>
      <c r="L269" s="268">
        <v>488.9</v>
      </c>
      <c r="M269" s="268">
        <v>10.5755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331.45</v>
      </c>
      <c r="D270" s="269">
        <v>330.93333333333334</v>
      </c>
      <c r="E270" s="269">
        <v>327.86666666666667</v>
      </c>
      <c r="F270" s="269">
        <v>324.28333333333336</v>
      </c>
      <c r="G270" s="269">
        <v>321.2166666666667</v>
      </c>
      <c r="H270" s="269">
        <v>334.51666666666665</v>
      </c>
      <c r="I270" s="269">
        <v>337.58333333333337</v>
      </c>
      <c r="J270" s="269">
        <v>341.16666666666663</v>
      </c>
      <c r="K270" s="268">
        <v>334</v>
      </c>
      <c r="L270" s="268">
        <v>327.35000000000002</v>
      </c>
      <c r="M270" s="268">
        <v>1.8439099999999999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601.1</v>
      </c>
      <c r="D271" s="269">
        <v>602.19999999999993</v>
      </c>
      <c r="E271" s="269">
        <v>594.39999999999986</v>
      </c>
      <c r="F271" s="269">
        <v>587.69999999999993</v>
      </c>
      <c r="G271" s="269">
        <v>579.89999999999986</v>
      </c>
      <c r="H271" s="269">
        <v>608.89999999999986</v>
      </c>
      <c r="I271" s="269">
        <v>616.69999999999982</v>
      </c>
      <c r="J271" s="269">
        <v>623.39999999999986</v>
      </c>
      <c r="K271" s="268">
        <v>610</v>
      </c>
      <c r="L271" s="268">
        <v>595.5</v>
      </c>
      <c r="M271" s="268">
        <v>2.4125200000000002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191.85</v>
      </c>
      <c r="D272" s="269">
        <v>190.75</v>
      </c>
      <c r="E272" s="269">
        <v>187.1</v>
      </c>
      <c r="F272" s="269">
        <v>182.35</v>
      </c>
      <c r="G272" s="269">
        <v>178.7</v>
      </c>
      <c r="H272" s="269">
        <v>195.5</v>
      </c>
      <c r="I272" s="269">
        <v>199.14999999999998</v>
      </c>
      <c r="J272" s="269">
        <v>203.9</v>
      </c>
      <c r="K272" s="268">
        <v>194.4</v>
      </c>
      <c r="L272" s="268">
        <v>186</v>
      </c>
      <c r="M272" s="268">
        <v>8.6125100000000003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601.54999999999995</v>
      </c>
      <c r="D273" s="269">
        <v>601.85</v>
      </c>
      <c r="E273" s="269">
        <v>595.70000000000005</v>
      </c>
      <c r="F273" s="269">
        <v>589.85</v>
      </c>
      <c r="G273" s="269">
        <v>583.70000000000005</v>
      </c>
      <c r="H273" s="269">
        <v>607.70000000000005</v>
      </c>
      <c r="I273" s="269">
        <v>613.84999999999991</v>
      </c>
      <c r="J273" s="269">
        <v>619.70000000000005</v>
      </c>
      <c r="K273" s="268">
        <v>608</v>
      </c>
      <c r="L273" s="268">
        <v>596</v>
      </c>
      <c r="M273" s="268">
        <v>1.4499200000000001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1522.15</v>
      </c>
      <c r="D274" s="269">
        <v>1528.1499999999999</v>
      </c>
      <c r="E274" s="269">
        <v>1504.9999999999998</v>
      </c>
      <c r="F274" s="269">
        <v>1487.85</v>
      </c>
      <c r="G274" s="269">
        <v>1464.6999999999998</v>
      </c>
      <c r="H274" s="269">
        <v>1545.2999999999997</v>
      </c>
      <c r="I274" s="269">
        <v>1568.4499999999998</v>
      </c>
      <c r="J274" s="269">
        <v>1585.5999999999997</v>
      </c>
      <c r="K274" s="268">
        <v>1551.3</v>
      </c>
      <c r="L274" s="268">
        <v>1511</v>
      </c>
      <c r="M274" s="268">
        <v>1.55216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251.15</v>
      </c>
      <c r="D275" s="269">
        <v>249.86666666666665</v>
      </c>
      <c r="E275" s="269">
        <v>247.73333333333329</v>
      </c>
      <c r="F275" s="269">
        <v>244.31666666666663</v>
      </c>
      <c r="G275" s="269">
        <v>242.18333333333328</v>
      </c>
      <c r="H275" s="269">
        <v>253.2833333333333</v>
      </c>
      <c r="I275" s="269">
        <v>255.41666666666669</v>
      </c>
      <c r="J275" s="269">
        <v>258.83333333333331</v>
      </c>
      <c r="K275" s="268">
        <v>252</v>
      </c>
      <c r="L275" s="268">
        <v>246.45</v>
      </c>
      <c r="M275" s="268">
        <v>2.12967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604.65</v>
      </c>
      <c r="D276" s="269">
        <v>599.76666666666677</v>
      </c>
      <c r="E276" s="269">
        <v>587.53333333333353</v>
      </c>
      <c r="F276" s="269">
        <v>570.41666666666674</v>
      </c>
      <c r="G276" s="269">
        <v>558.18333333333351</v>
      </c>
      <c r="H276" s="269">
        <v>616.88333333333355</v>
      </c>
      <c r="I276" s="269">
        <v>629.1166666666669</v>
      </c>
      <c r="J276" s="269">
        <v>646.23333333333358</v>
      </c>
      <c r="K276" s="268">
        <v>612</v>
      </c>
      <c r="L276" s="268">
        <v>582.65</v>
      </c>
      <c r="M276" s="268">
        <v>29.018139999999999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365.6</v>
      </c>
      <c r="D277" s="269">
        <v>367.13333333333338</v>
      </c>
      <c r="E277" s="269">
        <v>354.46666666666675</v>
      </c>
      <c r="F277" s="269">
        <v>343.33333333333337</v>
      </c>
      <c r="G277" s="269">
        <v>330.66666666666674</v>
      </c>
      <c r="H277" s="269">
        <v>378.26666666666677</v>
      </c>
      <c r="I277" s="269">
        <v>390.93333333333339</v>
      </c>
      <c r="J277" s="269">
        <v>402.06666666666678</v>
      </c>
      <c r="K277" s="268">
        <v>379.8</v>
      </c>
      <c r="L277" s="268">
        <v>356</v>
      </c>
      <c r="M277" s="268">
        <v>65.86103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1178</v>
      </c>
      <c r="D278" s="269">
        <v>1180.2666666666667</v>
      </c>
      <c r="E278" s="269">
        <v>1167.5333333333333</v>
      </c>
      <c r="F278" s="269">
        <v>1157.0666666666666</v>
      </c>
      <c r="G278" s="269">
        <v>1144.3333333333333</v>
      </c>
      <c r="H278" s="269">
        <v>1190.7333333333333</v>
      </c>
      <c r="I278" s="269">
        <v>1203.4666666666665</v>
      </c>
      <c r="J278" s="269">
        <v>1213.9333333333334</v>
      </c>
      <c r="K278" s="268">
        <v>1193</v>
      </c>
      <c r="L278" s="268">
        <v>1169.8</v>
      </c>
      <c r="M278" s="268">
        <v>2.7166600000000001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428.05</v>
      </c>
      <c r="D279" s="269">
        <v>422.41666666666669</v>
      </c>
      <c r="E279" s="269">
        <v>415.68333333333339</v>
      </c>
      <c r="F279" s="269">
        <v>403.31666666666672</v>
      </c>
      <c r="G279" s="269">
        <v>396.58333333333343</v>
      </c>
      <c r="H279" s="269">
        <v>434.78333333333336</v>
      </c>
      <c r="I279" s="269">
        <v>441.51666666666659</v>
      </c>
      <c r="J279" s="269">
        <v>453.88333333333333</v>
      </c>
      <c r="K279" s="268">
        <v>429.15</v>
      </c>
      <c r="L279" s="268">
        <v>410.05</v>
      </c>
      <c r="M279" s="268">
        <v>2.3507400000000001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91.85</v>
      </c>
      <c r="D280" s="269">
        <v>89.033333333333346</v>
      </c>
      <c r="E280" s="269">
        <v>84.316666666666691</v>
      </c>
      <c r="F280" s="269">
        <v>76.783333333333346</v>
      </c>
      <c r="G280" s="269">
        <v>72.066666666666691</v>
      </c>
      <c r="H280" s="269">
        <v>96.566666666666691</v>
      </c>
      <c r="I280" s="269">
        <v>101.28333333333336</v>
      </c>
      <c r="J280" s="269">
        <v>108.81666666666669</v>
      </c>
      <c r="K280" s="268">
        <v>93.75</v>
      </c>
      <c r="L280" s="268">
        <v>81.5</v>
      </c>
      <c r="M280" s="268">
        <v>172.50461000000001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507.05</v>
      </c>
      <c r="D281" s="269">
        <v>505.81666666666661</v>
      </c>
      <c r="E281" s="269">
        <v>501.63333333333321</v>
      </c>
      <c r="F281" s="269">
        <v>496.21666666666658</v>
      </c>
      <c r="G281" s="269">
        <v>492.03333333333319</v>
      </c>
      <c r="H281" s="269">
        <v>511.23333333333323</v>
      </c>
      <c r="I281" s="269">
        <v>515.41666666666663</v>
      </c>
      <c r="J281" s="269">
        <v>520.83333333333326</v>
      </c>
      <c r="K281" s="268">
        <v>510</v>
      </c>
      <c r="L281" s="268">
        <v>500.4</v>
      </c>
      <c r="M281" s="268">
        <v>1.2471099999999999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83.3</v>
      </c>
      <c r="D282" s="269">
        <v>81.233333333333334</v>
      </c>
      <c r="E282" s="269">
        <v>78.216666666666669</v>
      </c>
      <c r="F282" s="269">
        <v>73.13333333333334</v>
      </c>
      <c r="G282" s="269">
        <v>70.116666666666674</v>
      </c>
      <c r="H282" s="269">
        <v>86.316666666666663</v>
      </c>
      <c r="I282" s="269">
        <v>89.333333333333343</v>
      </c>
      <c r="J282" s="269">
        <v>94.416666666666657</v>
      </c>
      <c r="K282" s="268">
        <v>84.25</v>
      </c>
      <c r="L282" s="268">
        <v>76.150000000000006</v>
      </c>
      <c r="M282" s="268">
        <v>153.52795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435.45</v>
      </c>
      <c r="D283" s="269">
        <v>439.01666666666665</v>
      </c>
      <c r="E283" s="269">
        <v>428.23333333333329</v>
      </c>
      <c r="F283" s="269">
        <v>421.01666666666665</v>
      </c>
      <c r="G283" s="269">
        <v>410.23333333333329</v>
      </c>
      <c r="H283" s="269">
        <v>446.23333333333329</v>
      </c>
      <c r="I283" s="269">
        <v>457.01666666666659</v>
      </c>
      <c r="J283" s="269">
        <v>464.23333333333329</v>
      </c>
      <c r="K283" s="268">
        <v>449.8</v>
      </c>
      <c r="L283" s="268">
        <v>431.8</v>
      </c>
      <c r="M283" s="268">
        <v>23.411020000000001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1954.7</v>
      </c>
      <c r="D284" s="269">
        <v>1941.5</v>
      </c>
      <c r="E284" s="269">
        <v>1905.2</v>
      </c>
      <c r="F284" s="269">
        <v>1855.7</v>
      </c>
      <c r="G284" s="269">
        <v>1819.4</v>
      </c>
      <c r="H284" s="269">
        <v>1991</v>
      </c>
      <c r="I284" s="269">
        <v>2027.3000000000002</v>
      </c>
      <c r="J284" s="269">
        <v>2076.8000000000002</v>
      </c>
      <c r="K284" s="268">
        <v>1977.8</v>
      </c>
      <c r="L284" s="268">
        <v>1892</v>
      </c>
      <c r="M284" s="268">
        <v>37.424289999999999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1239.4000000000001</v>
      </c>
      <c r="D285" s="269">
        <v>1236.7833333333335</v>
      </c>
      <c r="E285" s="269">
        <v>1229.666666666667</v>
      </c>
      <c r="F285" s="269">
        <v>1219.9333333333334</v>
      </c>
      <c r="G285" s="269">
        <v>1212.8166666666668</v>
      </c>
      <c r="H285" s="269">
        <v>1246.5166666666671</v>
      </c>
      <c r="I285" s="269">
        <v>1253.6333333333334</v>
      </c>
      <c r="J285" s="269">
        <v>1263.3666666666672</v>
      </c>
      <c r="K285" s="268">
        <v>1243.9000000000001</v>
      </c>
      <c r="L285" s="268">
        <v>1227.05</v>
      </c>
      <c r="M285" s="268">
        <v>0.28742000000000001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84.75</v>
      </c>
      <c r="D286" s="269">
        <v>83.899999999999991</v>
      </c>
      <c r="E286" s="269">
        <v>82.699999999999989</v>
      </c>
      <c r="F286" s="269">
        <v>80.649999999999991</v>
      </c>
      <c r="G286" s="269">
        <v>79.449999999999989</v>
      </c>
      <c r="H286" s="269">
        <v>85.949999999999989</v>
      </c>
      <c r="I286" s="269">
        <v>87.15</v>
      </c>
      <c r="J286" s="269">
        <v>89.199999999999989</v>
      </c>
      <c r="K286" s="268">
        <v>85.1</v>
      </c>
      <c r="L286" s="268">
        <v>81.849999999999994</v>
      </c>
      <c r="M286" s="268">
        <v>118.47751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3676.95</v>
      </c>
      <c r="D287" s="269">
        <v>3685.9833333333336</v>
      </c>
      <c r="E287" s="269">
        <v>3622.9666666666672</v>
      </c>
      <c r="F287" s="269">
        <v>3568.9833333333336</v>
      </c>
      <c r="G287" s="269">
        <v>3505.9666666666672</v>
      </c>
      <c r="H287" s="269">
        <v>3739.9666666666672</v>
      </c>
      <c r="I287" s="269">
        <v>3802.9833333333336</v>
      </c>
      <c r="J287" s="269">
        <v>3856.9666666666672</v>
      </c>
      <c r="K287" s="268">
        <v>3749</v>
      </c>
      <c r="L287" s="268">
        <v>3632</v>
      </c>
      <c r="M287" s="268">
        <v>7.3876799999999996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438.95</v>
      </c>
      <c r="D288" s="269">
        <v>436.5</v>
      </c>
      <c r="E288" s="269">
        <v>433.1</v>
      </c>
      <c r="F288" s="269">
        <v>427.25</v>
      </c>
      <c r="G288" s="269">
        <v>423.85</v>
      </c>
      <c r="H288" s="269">
        <v>442.35</v>
      </c>
      <c r="I288" s="269">
        <v>445.75</v>
      </c>
      <c r="J288" s="269">
        <v>451.6</v>
      </c>
      <c r="K288" s="268">
        <v>439.9</v>
      </c>
      <c r="L288" s="268">
        <v>430.65</v>
      </c>
      <c r="M288" s="268">
        <v>30.093330000000002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12699.75</v>
      </c>
      <c r="D289" s="269">
        <v>12736.583333333334</v>
      </c>
      <c r="E289" s="269">
        <v>12473.166666666668</v>
      </c>
      <c r="F289" s="269">
        <v>12246.583333333334</v>
      </c>
      <c r="G289" s="269">
        <v>11983.166666666668</v>
      </c>
      <c r="H289" s="269">
        <v>12963.166666666668</v>
      </c>
      <c r="I289" s="269">
        <v>13226.583333333336</v>
      </c>
      <c r="J289" s="269">
        <v>13453.166666666668</v>
      </c>
      <c r="K289" s="268">
        <v>13000</v>
      </c>
      <c r="L289" s="268">
        <v>12510</v>
      </c>
      <c r="M289" s="268">
        <v>9.9610000000000004E-2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4618.3500000000004</v>
      </c>
      <c r="D290" s="269">
        <v>4601.8499999999995</v>
      </c>
      <c r="E290" s="269">
        <v>4561.4999999999991</v>
      </c>
      <c r="F290" s="269">
        <v>4504.6499999999996</v>
      </c>
      <c r="G290" s="269">
        <v>4464.2999999999993</v>
      </c>
      <c r="H290" s="269">
        <v>4658.6999999999989</v>
      </c>
      <c r="I290" s="269">
        <v>4699.0499999999993</v>
      </c>
      <c r="J290" s="269">
        <v>4755.8999999999987</v>
      </c>
      <c r="K290" s="268">
        <v>4642.2</v>
      </c>
      <c r="L290" s="268">
        <v>4545</v>
      </c>
      <c r="M290" s="268">
        <v>5.6851500000000001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1953.9</v>
      </c>
      <c r="D291" s="269">
        <v>1958.75</v>
      </c>
      <c r="E291" s="269">
        <v>1944.55</v>
      </c>
      <c r="F291" s="269">
        <v>1935.2</v>
      </c>
      <c r="G291" s="269">
        <v>1921</v>
      </c>
      <c r="H291" s="269">
        <v>1968.1</v>
      </c>
      <c r="I291" s="269">
        <v>1982.2999999999997</v>
      </c>
      <c r="J291" s="269">
        <v>1991.6499999999999</v>
      </c>
      <c r="K291" s="268">
        <v>1972.95</v>
      </c>
      <c r="L291" s="268">
        <v>1949.4</v>
      </c>
      <c r="M291" s="268">
        <v>23.227519999999998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399.95</v>
      </c>
      <c r="D292" s="269">
        <v>400.86666666666662</v>
      </c>
      <c r="E292" s="269">
        <v>395.88333333333321</v>
      </c>
      <c r="F292" s="269">
        <v>391.81666666666661</v>
      </c>
      <c r="G292" s="269">
        <v>386.8333333333332</v>
      </c>
      <c r="H292" s="269">
        <v>404.93333333333322</v>
      </c>
      <c r="I292" s="269">
        <v>409.91666666666669</v>
      </c>
      <c r="J292" s="269">
        <v>413.98333333333323</v>
      </c>
      <c r="K292" s="268">
        <v>405.85</v>
      </c>
      <c r="L292" s="268">
        <v>396.8</v>
      </c>
      <c r="M292" s="268">
        <v>4.7735399999999997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548.4</v>
      </c>
      <c r="D293" s="269">
        <v>549.94999999999993</v>
      </c>
      <c r="E293" s="269">
        <v>544.49999999999989</v>
      </c>
      <c r="F293" s="269">
        <v>540.59999999999991</v>
      </c>
      <c r="G293" s="269">
        <v>535.14999999999986</v>
      </c>
      <c r="H293" s="269">
        <v>553.84999999999991</v>
      </c>
      <c r="I293" s="269">
        <v>559.29999999999995</v>
      </c>
      <c r="J293" s="269">
        <v>563.19999999999993</v>
      </c>
      <c r="K293" s="268">
        <v>555.4</v>
      </c>
      <c r="L293" s="268">
        <v>546.04999999999995</v>
      </c>
      <c r="M293" s="268">
        <v>7.2187299999999999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383.75</v>
      </c>
      <c r="D294" s="269">
        <v>379.59999999999997</v>
      </c>
      <c r="E294" s="269">
        <v>369.29999999999995</v>
      </c>
      <c r="F294" s="269">
        <v>354.84999999999997</v>
      </c>
      <c r="G294" s="269">
        <v>344.54999999999995</v>
      </c>
      <c r="H294" s="269">
        <v>394.04999999999995</v>
      </c>
      <c r="I294" s="269">
        <v>404.35</v>
      </c>
      <c r="J294" s="269">
        <v>418.79999999999995</v>
      </c>
      <c r="K294" s="268">
        <v>389.9</v>
      </c>
      <c r="L294" s="268">
        <v>365.15</v>
      </c>
      <c r="M294" s="268">
        <v>59.81259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3414.8</v>
      </c>
      <c r="D295" s="269">
        <v>3432.6</v>
      </c>
      <c r="E295" s="269">
        <v>3392.2</v>
      </c>
      <c r="F295" s="269">
        <v>3369.6</v>
      </c>
      <c r="G295" s="269">
        <v>3329.2</v>
      </c>
      <c r="H295" s="269">
        <v>3455.2</v>
      </c>
      <c r="I295" s="269">
        <v>3495.6000000000004</v>
      </c>
      <c r="J295" s="269">
        <v>3518.2</v>
      </c>
      <c r="K295" s="268">
        <v>3473</v>
      </c>
      <c r="L295" s="268">
        <v>3410</v>
      </c>
      <c r="M295" s="268">
        <v>0.40688000000000002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666.4</v>
      </c>
      <c r="D296" s="269">
        <v>667.16666666666663</v>
      </c>
      <c r="E296" s="269">
        <v>662.83333333333326</v>
      </c>
      <c r="F296" s="269">
        <v>659.26666666666665</v>
      </c>
      <c r="G296" s="269">
        <v>654.93333333333328</v>
      </c>
      <c r="H296" s="269">
        <v>670.73333333333323</v>
      </c>
      <c r="I296" s="269">
        <v>675.06666666666649</v>
      </c>
      <c r="J296" s="269">
        <v>678.63333333333321</v>
      </c>
      <c r="K296" s="268">
        <v>671.5</v>
      </c>
      <c r="L296" s="268">
        <v>663.6</v>
      </c>
      <c r="M296" s="268">
        <v>4.1799200000000001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1870</v>
      </c>
      <c r="D297" s="269">
        <v>1869.5333333333335</v>
      </c>
      <c r="E297" s="269">
        <v>1855.866666666667</v>
      </c>
      <c r="F297" s="269">
        <v>1841.7333333333336</v>
      </c>
      <c r="G297" s="269">
        <v>1828.0666666666671</v>
      </c>
      <c r="H297" s="269">
        <v>1883.666666666667</v>
      </c>
      <c r="I297" s="269">
        <v>1897.3333333333335</v>
      </c>
      <c r="J297" s="269">
        <v>1911.4666666666669</v>
      </c>
      <c r="K297" s="268">
        <v>1883.2</v>
      </c>
      <c r="L297" s="268">
        <v>1855.4</v>
      </c>
      <c r="M297" s="268">
        <v>0.32937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38.200000000000003</v>
      </c>
      <c r="D298" s="269">
        <v>38</v>
      </c>
      <c r="E298" s="269">
        <v>37.549999999999997</v>
      </c>
      <c r="F298" s="269">
        <v>36.9</v>
      </c>
      <c r="G298" s="269">
        <v>36.449999999999996</v>
      </c>
      <c r="H298" s="269">
        <v>38.65</v>
      </c>
      <c r="I298" s="269">
        <v>39.1</v>
      </c>
      <c r="J298" s="269">
        <v>39.75</v>
      </c>
      <c r="K298" s="268">
        <v>38.450000000000003</v>
      </c>
      <c r="L298" s="268">
        <v>37.35</v>
      </c>
      <c r="M298" s="268">
        <v>16.370750000000001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167.4</v>
      </c>
      <c r="D299" s="269">
        <v>167.21666666666667</v>
      </c>
      <c r="E299" s="269">
        <v>165.88333333333333</v>
      </c>
      <c r="F299" s="269">
        <v>164.36666666666665</v>
      </c>
      <c r="G299" s="269">
        <v>163.0333333333333</v>
      </c>
      <c r="H299" s="269">
        <v>168.73333333333335</v>
      </c>
      <c r="I299" s="269">
        <v>170.06666666666666</v>
      </c>
      <c r="J299" s="269">
        <v>171.58333333333337</v>
      </c>
      <c r="K299" s="268">
        <v>168.55</v>
      </c>
      <c r="L299" s="268">
        <v>165.7</v>
      </c>
      <c r="M299" s="268">
        <v>1.28765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86071.7</v>
      </c>
      <c r="D300" s="269">
        <v>85421.916666666672</v>
      </c>
      <c r="E300" s="269">
        <v>84399.78333333334</v>
      </c>
      <c r="F300" s="269">
        <v>82727.866666666669</v>
      </c>
      <c r="G300" s="269">
        <v>81705.733333333337</v>
      </c>
      <c r="H300" s="269">
        <v>87093.833333333343</v>
      </c>
      <c r="I300" s="269">
        <v>88115.966666666674</v>
      </c>
      <c r="J300" s="269">
        <v>89787.883333333346</v>
      </c>
      <c r="K300" s="268">
        <v>86444.05</v>
      </c>
      <c r="L300" s="268">
        <v>83750</v>
      </c>
      <c r="M300" s="268">
        <v>9.6180000000000002E-2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1613</v>
      </c>
      <c r="D301" s="269">
        <v>1623.3499999999997</v>
      </c>
      <c r="E301" s="269">
        <v>1595.2499999999993</v>
      </c>
      <c r="F301" s="269">
        <v>1577.4999999999995</v>
      </c>
      <c r="G301" s="269">
        <v>1549.3999999999992</v>
      </c>
      <c r="H301" s="269">
        <v>1641.0999999999995</v>
      </c>
      <c r="I301" s="269">
        <v>1669.1999999999998</v>
      </c>
      <c r="J301" s="269">
        <v>1686.9499999999996</v>
      </c>
      <c r="K301" s="268">
        <v>1651.45</v>
      </c>
      <c r="L301" s="268">
        <v>1605.6</v>
      </c>
      <c r="M301" s="268">
        <v>1.9606600000000001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1061.4000000000001</v>
      </c>
      <c r="D302" s="269">
        <v>1068.8</v>
      </c>
      <c r="E302" s="269">
        <v>1051.5999999999999</v>
      </c>
      <c r="F302" s="269">
        <v>1041.8</v>
      </c>
      <c r="G302" s="269">
        <v>1024.5999999999999</v>
      </c>
      <c r="H302" s="269">
        <v>1078.5999999999999</v>
      </c>
      <c r="I302" s="269">
        <v>1095.8000000000002</v>
      </c>
      <c r="J302" s="269">
        <v>1105.5999999999999</v>
      </c>
      <c r="K302" s="268">
        <v>1086</v>
      </c>
      <c r="L302" s="268">
        <v>1059</v>
      </c>
      <c r="M302" s="268">
        <v>3.6631200000000002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873.5</v>
      </c>
      <c r="D303" s="269">
        <v>871.5</v>
      </c>
      <c r="E303" s="269">
        <v>867.1</v>
      </c>
      <c r="F303" s="269">
        <v>860.7</v>
      </c>
      <c r="G303" s="269">
        <v>856.30000000000007</v>
      </c>
      <c r="H303" s="269">
        <v>877.9</v>
      </c>
      <c r="I303" s="269">
        <v>882.30000000000007</v>
      </c>
      <c r="J303" s="269">
        <v>888.69999999999993</v>
      </c>
      <c r="K303" s="268">
        <v>875.9</v>
      </c>
      <c r="L303" s="268">
        <v>865.1</v>
      </c>
      <c r="M303" s="268">
        <v>2.2485599999999999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229.55</v>
      </c>
      <c r="D304" s="269">
        <v>227.16666666666666</v>
      </c>
      <c r="E304" s="269">
        <v>223.38333333333333</v>
      </c>
      <c r="F304" s="269">
        <v>217.21666666666667</v>
      </c>
      <c r="G304" s="269">
        <v>213.43333333333334</v>
      </c>
      <c r="H304" s="269">
        <v>233.33333333333331</v>
      </c>
      <c r="I304" s="269">
        <v>237.11666666666667</v>
      </c>
      <c r="J304" s="269">
        <v>243.2833333333333</v>
      </c>
      <c r="K304" s="268">
        <v>230.95</v>
      </c>
      <c r="L304" s="268">
        <v>221</v>
      </c>
      <c r="M304" s="268">
        <v>41.858370000000001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1298.05</v>
      </c>
      <c r="D305" s="269">
        <v>1297.3</v>
      </c>
      <c r="E305" s="269">
        <v>1280.75</v>
      </c>
      <c r="F305" s="269">
        <v>1263.45</v>
      </c>
      <c r="G305" s="269">
        <v>1246.9000000000001</v>
      </c>
      <c r="H305" s="269">
        <v>1314.6</v>
      </c>
      <c r="I305" s="269">
        <v>1331.1499999999996</v>
      </c>
      <c r="J305" s="269">
        <v>1348.4499999999998</v>
      </c>
      <c r="K305" s="268">
        <v>1313.85</v>
      </c>
      <c r="L305" s="268">
        <v>1280</v>
      </c>
      <c r="M305" s="268">
        <v>29.551359999999999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279.64999999999998</v>
      </c>
      <c r="D306" s="269">
        <v>274.3</v>
      </c>
      <c r="E306" s="269">
        <v>267.60000000000002</v>
      </c>
      <c r="F306" s="269">
        <v>255.55</v>
      </c>
      <c r="G306" s="269">
        <v>248.85000000000002</v>
      </c>
      <c r="H306" s="269">
        <v>286.35000000000002</v>
      </c>
      <c r="I306" s="269">
        <v>293.04999999999995</v>
      </c>
      <c r="J306" s="269">
        <v>305.10000000000002</v>
      </c>
      <c r="K306" s="268">
        <v>281</v>
      </c>
      <c r="L306" s="268">
        <v>262.25</v>
      </c>
      <c r="M306" s="268">
        <v>6.4820700000000002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292.89999999999998</v>
      </c>
      <c r="D307" s="269">
        <v>288.36666666666662</v>
      </c>
      <c r="E307" s="269">
        <v>276.73333333333323</v>
      </c>
      <c r="F307" s="269">
        <v>260.56666666666661</v>
      </c>
      <c r="G307" s="269">
        <v>248.93333333333322</v>
      </c>
      <c r="H307" s="269">
        <v>304.53333333333325</v>
      </c>
      <c r="I307" s="269">
        <v>316.16666666666657</v>
      </c>
      <c r="J307" s="269">
        <v>332.33333333333326</v>
      </c>
      <c r="K307" s="268">
        <v>300</v>
      </c>
      <c r="L307" s="268">
        <v>272.2</v>
      </c>
      <c r="M307" s="268">
        <v>15.58943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546.25</v>
      </c>
      <c r="D308" s="269">
        <v>530.01666666666665</v>
      </c>
      <c r="E308" s="269">
        <v>505.0333333333333</v>
      </c>
      <c r="F308" s="269">
        <v>463.81666666666666</v>
      </c>
      <c r="G308" s="269">
        <v>438.83333333333331</v>
      </c>
      <c r="H308" s="269">
        <v>571.23333333333335</v>
      </c>
      <c r="I308" s="269">
        <v>596.2166666666667</v>
      </c>
      <c r="J308" s="269">
        <v>637.43333333333328</v>
      </c>
      <c r="K308" s="268">
        <v>555</v>
      </c>
      <c r="L308" s="268">
        <v>488.8</v>
      </c>
      <c r="M308" s="268">
        <v>24.12425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103.95</v>
      </c>
      <c r="D309" s="269">
        <v>103.56666666666666</v>
      </c>
      <c r="E309" s="269">
        <v>102.13333333333333</v>
      </c>
      <c r="F309" s="269">
        <v>100.31666666666666</v>
      </c>
      <c r="G309" s="269">
        <v>98.883333333333326</v>
      </c>
      <c r="H309" s="269">
        <v>105.38333333333333</v>
      </c>
      <c r="I309" s="269">
        <v>106.81666666666666</v>
      </c>
      <c r="J309" s="269">
        <v>108.63333333333333</v>
      </c>
      <c r="K309" s="268">
        <v>105</v>
      </c>
      <c r="L309" s="268">
        <v>101.75</v>
      </c>
      <c r="M309" s="268">
        <v>65.082970000000003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72</v>
      </c>
      <c r="D310" s="269">
        <v>72.149999999999991</v>
      </c>
      <c r="E310" s="269">
        <v>70.84999999999998</v>
      </c>
      <c r="F310" s="269">
        <v>69.699999999999989</v>
      </c>
      <c r="G310" s="269">
        <v>68.399999999999977</v>
      </c>
      <c r="H310" s="269">
        <v>73.299999999999983</v>
      </c>
      <c r="I310" s="269">
        <v>74.599999999999994</v>
      </c>
      <c r="J310" s="269">
        <v>75.749999999999986</v>
      </c>
      <c r="K310" s="268">
        <v>73.45</v>
      </c>
      <c r="L310" s="268">
        <v>71</v>
      </c>
      <c r="M310" s="268">
        <v>43.054879999999997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534.20000000000005</v>
      </c>
      <c r="D311" s="269">
        <v>530.23333333333335</v>
      </c>
      <c r="E311" s="269">
        <v>523.9666666666667</v>
      </c>
      <c r="F311" s="269">
        <v>513.73333333333335</v>
      </c>
      <c r="G311" s="269">
        <v>507.4666666666667</v>
      </c>
      <c r="H311" s="269">
        <v>540.4666666666667</v>
      </c>
      <c r="I311" s="269">
        <v>546.73333333333335</v>
      </c>
      <c r="J311" s="269">
        <v>556.9666666666667</v>
      </c>
      <c r="K311" s="268">
        <v>536.5</v>
      </c>
      <c r="L311" s="268">
        <v>520</v>
      </c>
      <c r="M311" s="268">
        <v>17.663620000000002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8967.2000000000007</v>
      </c>
      <c r="D312" s="269">
        <v>8930.9666666666672</v>
      </c>
      <c r="E312" s="269">
        <v>8861.9333333333343</v>
      </c>
      <c r="F312" s="269">
        <v>8756.6666666666679</v>
      </c>
      <c r="G312" s="269">
        <v>8687.633333333335</v>
      </c>
      <c r="H312" s="269">
        <v>9036.2333333333336</v>
      </c>
      <c r="I312" s="269">
        <v>9105.2666666666664</v>
      </c>
      <c r="J312" s="269">
        <v>9210.5333333333328</v>
      </c>
      <c r="K312" s="268">
        <v>9000</v>
      </c>
      <c r="L312" s="268">
        <v>8825.7000000000007</v>
      </c>
      <c r="M312" s="268">
        <v>5.0954699999999997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1878.75</v>
      </c>
      <c r="D313" s="269">
        <v>1884.25</v>
      </c>
      <c r="E313" s="269">
        <v>1869.5</v>
      </c>
      <c r="F313" s="269">
        <v>1860.25</v>
      </c>
      <c r="G313" s="269">
        <v>1845.5</v>
      </c>
      <c r="H313" s="269">
        <v>1893.5</v>
      </c>
      <c r="I313" s="269">
        <v>1908.25</v>
      </c>
      <c r="J313" s="269">
        <v>1917.5</v>
      </c>
      <c r="K313" s="268">
        <v>1899</v>
      </c>
      <c r="L313" s="268">
        <v>1875</v>
      </c>
      <c r="M313" s="268">
        <v>0.60729999999999995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793.35</v>
      </c>
      <c r="D314" s="269">
        <v>791.5333333333333</v>
      </c>
      <c r="E314" s="269">
        <v>787.81666666666661</v>
      </c>
      <c r="F314" s="269">
        <v>782.2833333333333</v>
      </c>
      <c r="G314" s="269">
        <v>778.56666666666661</v>
      </c>
      <c r="H314" s="269">
        <v>797.06666666666661</v>
      </c>
      <c r="I314" s="269">
        <v>800.7833333333333</v>
      </c>
      <c r="J314" s="269">
        <v>806.31666666666661</v>
      </c>
      <c r="K314" s="268">
        <v>795.25</v>
      </c>
      <c r="L314" s="268">
        <v>786</v>
      </c>
      <c r="M314" s="268">
        <v>3.56413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422.6</v>
      </c>
      <c r="D315" s="269">
        <v>419.15000000000003</v>
      </c>
      <c r="E315" s="269">
        <v>412.30000000000007</v>
      </c>
      <c r="F315" s="269">
        <v>402.00000000000006</v>
      </c>
      <c r="G315" s="269">
        <v>395.15000000000009</v>
      </c>
      <c r="H315" s="269">
        <v>429.45000000000005</v>
      </c>
      <c r="I315" s="269">
        <v>436.30000000000007</v>
      </c>
      <c r="J315" s="269">
        <v>446.6</v>
      </c>
      <c r="K315" s="268">
        <v>426</v>
      </c>
      <c r="L315" s="268">
        <v>408.85</v>
      </c>
      <c r="M315" s="268">
        <v>16.993230000000001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420.75</v>
      </c>
      <c r="D316" s="269">
        <v>421.81666666666666</v>
      </c>
      <c r="E316" s="269">
        <v>415.68333333333334</v>
      </c>
      <c r="F316" s="269">
        <v>410.61666666666667</v>
      </c>
      <c r="G316" s="269">
        <v>404.48333333333335</v>
      </c>
      <c r="H316" s="269">
        <v>426.88333333333333</v>
      </c>
      <c r="I316" s="269">
        <v>433.01666666666665</v>
      </c>
      <c r="J316" s="269">
        <v>438.08333333333331</v>
      </c>
      <c r="K316" s="268">
        <v>427.95</v>
      </c>
      <c r="L316" s="268">
        <v>416.75</v>
      </c>
      <c r="M316" s="268">
        <v>9.8944200000000002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718.15</v>
      </c>
      <c r="D317" s="269">
        <v>718.91666666666663</v>
      </c>
      <c r="E317" s="269">
        <v>715.0333333333333</v>
      </c>
      <c r="F317" s="269">
        <v>711.91666666666663</v>
      </c>
      <c r="G317" s="269">
        <v>708.0333333333333</v>
      </c>
      <c r="H317" s="269">
        <v>722.0333333333333</v>
      </c>
      <c r="I317" s="269">
        <v>725.91666666666674</v>
      </c>
      <c r="J317" s="269">
        <v>729.0333333333333</v>
      </c>
      <c r="K317" s="268">
        <v>722.8</v>
      </c>
      <c r="L317" s="268">
        <v>715.8</v>
      </c>
      <c r="M317" s="268">
        <v>0.66039000000000003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805.35</v>
      </c>
      <c r="D318" s="269">
        <v>810.11666666666667</v>
      </c>
      <c r="E318" s="269">
        <v>795.23333333333335</v>
      </c>
      <c r="F318" s="269">
        <v>785.11666666666667</v>
      </c>
      <c r="G318" s="269">
        <v>770.23333333333335</v>
      </c>
      <c r="H318" s="269">
        <v>820.23333333333335</v>
      </c>
      <c r="I318" s="269">
        <v>835.11666666666679</v>
      </c>
      <c r="J318" s="269">
        <v>845.23333333333335</v>
      </c>
      <c r="K318" s="268">
        <v>825</v>
      </c>
      <c r="L318" s="268">
        <v>800</v>
      </c>
      <c r="M318" s="268">
        <v>2.14202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1465.9</v>
      </c>
      <c r="D319" s="269">
        <v>1469</v>
      </c>
      <c r="E319" s="269">
        <v>1443.05</v>
      </c>
      <c r="F319" s="269">
        <v>1420.2</v>
      </c>
      <c r="G319" s="269">
        <v>1394.25</v>
      </c>
      <c r="H319" s="269">
        <v>1491.85</v>
      </c>
      <c r="I319" s="269">
        <v>1517.7999999999997</v>
      </c>
      <c r="J319" s="269">
        <v>1540.6499999999999</v>
      </c>
      <c r="K319" s="268">
        <v>1494.95</v>
      </c>
      <c r="L319" s="268">
        <v>1446.15</v>
      </c>
      <c r="M319" s="268">
        <v>3.97194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3276.5</v>
      </c>
      <c r="D320" s="269">
        <v>3256.1833333333329</v>
      </c>
      <c r="E320" s="269">
        <v>3224.3666666666659</v>
      </c>
      <c r="F320" s="269">
        <v>3172.2333333333331</v>
      </c>
      <c r="G320" s="269">
        <v>3140.4166666666661</v>
      </c>
      <c r="H320" s="269">
        <v>3308.3166666666657</v>
      </c>
      <c r="I320" s="269">
        <v>3340.1333333333323</v>
      </c>
      <c r="J320" s="269">
        <v>3392.2666666666655</v>
      </c>
      <c r="K320" s="268">
        <v>3288</v>
      </c>
      <c r="L320" s="268">
        <v>3204.05</v>
      </c>
      <c r="M320" s="268">
        <v>7.1547299999999998</v>
      </c>
      <c r="N320" s="1"/>
      <c r="O320" s="1"/>
    </row>
    <row r="321" spans="1:15" ht="12.75" customHeight="1">
      <c r="A321" s="30">
        <v>311</v>
      </c>
      <c r="B321" s="278" t="s">
        <v>890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799.4</v>
      </c>
      <c r="D322" s="269">
        <v>800.81666666666661</v>
      </c>
      <c r="E322" s="269">
        <v>790.63333333333321</v>
      </c>
      <c r="F322" s="269">
        <v>781.86666666666656</v>
      </c>
      <c r="G322" s="269">
        <v>771.68333333333317</v>
      </c>
      <c r="H322" s="269">
        <v>809.58333333333326</v>
      </c>
      <c r="I322" s="269">
        <v>819.76666666666665</v>
      </c>
      <c r="J322" s="269">
        <v>828.5333333333333</v>
      </c>
      <c r="K322" s="268">
        <v>811</v>
      </c>
      <c r="L322" s="268">
        <v>792.05</v>
      </c>
      <c r="M322" s="268">
        <v>0.75778999999999996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2089.65</v>
      </c>
      <c r="D323" s="269">
        <v>2089.5666666666666</v>
      </c>
      <c r="E323" s="269">
        <v>2075.3833333333332</v>
      </c>
      <c r="F323" s="269">
        <v>2061.1166666666668</v>
      </c>
      <c r="G323" s="269">
        <v>2046.9333333333334</v>
      </c>
      <c r="H323" s="269">
        <v>2103.833333333333</v>
      </c>
      <c r="I323" s="269">
        <v>2118.0166666666664</v>
      </c>
      <c r="J323" s="269">
        <v>2132.2833333333328</v>
      </c>
      <c r="K323" s="268">
        <v>2103.75</v>
      </c>
      <c r="L323" s="268">
        <v>2075.3000000000002</v>
      </c>
      <c r="M323" s="268">
        <v>6.8726000000000003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1276.3499999999999</v>
      </c>
      <c r="D324" s="269">
        <v>1272.3666666666666</v>
      </c>
      <c r="E324" s="269">
        <v>1264.9333333333332</v>
      </c>
      <c r="F324" s="269">
        <v>1253.5166666666667</v>
      </c>
      <c r="G324" s="269">
        <v>1246.0833333333333</v>
      </c>
      <c r="H324" s="269">
        <v>1283.7833333333331</v>
      </c>
      <c r="I324" s="269">
        <v>1291.2166666666665</v>
      </c>
      <c r="J324" s="269">
        <v>1302.633333333333</v>
      </c>
      <c r="K324" s="268">
        <v>1279.8</v>
      </c>
      <c r="L324" s="268">
        <v>1260.95</v>
      </c>
      <c r="M324" s="268">
        <v>3.20078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1041.5999999999999</v>
      </c>
      <c r="D325" s="269">
        <v>1041.55</v>
      </c>
      <c r="E325" s="269">
        <v>1030.75</v>
      </c>
      <c r="F325" s="269">
        <v>1019.9000000000001</v>
      </c>
      <c r="G325" s="269">
        <v>1009.1000000000001</v>
      </c>
      <c r="H325" s="269">
        <v>1052.3999999999999</v>
      </c>
      <c r="I325" s="269">
        <v>1063.1999999999996</v>
      </c>
      <c r="J325" s="269">
        <v>1074.0499999999997</v>
      </c>
      <c r="K325" s="268">
        <v>1052.3499999999999</v>
      </c>
      <c r="L325" s="268">
        <v>1030.7</v>
      </c>
      <c r="M325" s="268">
        <v>6.0267400000000002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638.9</v>
      </c>
      <c r="D326" s="269">
        <v>632.4666666666667</v>
      </c>
      <c r="E326" s="269">
        <v>621.53333333333342</v>
      </c>
      <c r="F326" s="269">
        <v>604.16666666666674</v>
      </c>
      <c r="G326" s="269">
        <v>593.23333333333346</v>
      </c>
      <c r="H326" s="269">
        <v>649.83333333333337</v>
      </c>
      <c r="I326" s="269">
        <v>660.76666666666677</v>
      </c>
      <c r="J326" s="269">
        <v>678.13333333333333</v>
      </c>
      <c r="K326" s="268">
        <v>643.4</v>
      </c>
      <c r="L326" s="268">
        <v>615.1</v>
      </c>
      <c r="M326" s="268">
        <v>7.1272799999999998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34.950000000000003</v>
      </c>
      <c r="D327" s="269">
        <v>35.050000000000004</v>
      </c>
      <c r="E327" s="269">
        <v>34.600000000000009</v>
      </c>
      <c r="F327" s="269">
        <v>34.250000000000007</v>
      </c>
      <c r="G327" s="269">
        <v>33.800000000000011</v>
      </c>
      <c r="H327" s="269">
        <v>35.400000000000006</v>
      </c>
      <c r="I327" s="269">
        <v>35.850000000000009</v>
      </c>
      <c r="J327" s="269">
        <v>36.200000000000003</v>
      </c>
      <c r="K327" s="268">
        <v>35.5</v>
      </c>
      <c r="L327" s="268">
        <v>34.700000000000003</v>
      </c>
      <c r="M327" s="268">
        <v>25.367940000000001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73.150000000000006</v>
      </c>
      <c r="D328" s="269">
        <v>72.916666666666671</v>
      </c>
      <c r="E328" s="269">
        <v>71.533333333333346</v>
      </c>
      <c r="F328" s="269">
        <v>69.916666666666671</v>
      </c>
      <c r="G328" s="269">
        <v>68.533333333333346</v>
      </c>
      <c r="H328" s="269">
        <v>74.533333333333346</v>
      </c>
      <c r="I328" s="269">
        <v>75.916666666666671</v>
      </c>
      <c r="J328" s="269">
        <v>77.533333333333346</v>
      </c>
      <c r="K328" s="268">
        <v>74.3</v>
      </c>
      <c r="L328" s="268">
        <v>71.3</v>
      </c>
      <c r="M328" s="268">
        <v>21.548400000000001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621.85</v>
      </c>
      <c r="D329" s="269">
        <v>626.4</v>
      </c>
      <c r="E329" s="269">
        <v>611.94999999999993</v>
      </c>
      <c r="F329" s="269">
        <v>602.04999999999995</v>
      </c>
      <c r="G329" s="269">
        <v>587.59999999999991</v>
      </c>
      <c r="H329" s="269">
        <v>636.29999999999995</v>
      </c>
      <c r="I329" s="269">
        <v>650.75</v>
      </c>
      <c r="J329" s="269">
        <v>660.65</v>
      </c>
      <c r="K329" s="268">
        <v>640.85</v>
      </c>
      <c r="L329" s="268">
        <v>616.5</v>
      </c>
      <c r="M329" s="268">
        <v>1.19652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37.049999999999997</v>
      </c>
      <c r="D330" s="269">
        <v>37.133333333333333</v>
      </c>
      <c r="E330" s="269">
        <v>36.416666666666664</v>
      </c>
      <c r="F330" s="269">
        <v>35.783333333333331</v>
      </c>
      <c r="G330" s="269">
        <v>35.066666666666663</v>
      </c>
      <c r="H330" s="269">
        <v>37.766666666666666</v>
      </c>
      <c r="I330" s="269">
        <v>38.483333333333334</v>
      </c>
      <c r="J330" s="269">
        <v>39.116666666666667</v>
      </c>
      <c r="K330" s="268">
        <v>37.85</v>
      </c>
      <c r="L330" s="268">
        <v>36.5</v>
      </c>
      <c r="M330" s="268">
        <v>167.28414000000001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76.2</v>
      </c>
      <c r="D331" s="269">
        <v>76.3</v>
      </c>
      <c r="E331" s="269">
        <v>75.399999999999991</v>
      </c>
      <c r="F331" s="269">
        <v>74.599999999999994</v>
      </c>
      <c r="G331" s="269">
        <v>73.699999999999989</v>
      </c>
      <c r="H331" s="269">
        <v>77.099999999999994</v>
      </c>
      <c r="I331" s="269">
        <v>78</v>
      </c>
      <c r="J331" s="269">
        <v>78.8</v>
      </c>
      <c r="K331" s="268">
        <v>77.2</v>
      </c>
      <c r="L331" s="268">
        <v>75.5</v>
      </c>
      <c r="M331" s="268">
        <v>30.997509999999998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127.1</v>
      </c>
      <c r="D332" s="269">
        <v>126.55000000000001</v>
      </c>
      <c r="E332" s="269">
        <v>124.10000000000002</v>
      </c>
      <c r="F332" s="269">
        <v>121.10000000000001</v>
      </c>
      <c r="G332" s="269">
        <v>118.65000000000002</v>
      </c>
      <c r="H332" s="269">
        <v>129.55000000000001</v>
      </c>
      <c r="I332" s="269">
        <v>132</v>
      </c>
      <c r="J332" s="269">
        <v>135.00000000000003</v>
      </c>
      <c r="K332" s="268">
        <v>129</v>
      </c>
      <c r="L332" s="268">
        <v>123.55</v>
      </c>
      <c r="M332" s="268">
        <v>121.62109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277.39999999999998</v>
      </c>
      <c r="D333" s="269">
        <v>278.59999999999997</v>
      </c>
      <c r="E333" s="269">
        <v>274.19999999999993</v>
      </c>
      <c r="F333" s="269">
        <v>270.99999999999994</v>
      </c>
      <c r="G333" s="269">
        <v>266.59999999999991</v>
      </c>
      <c r="H333" s="269">
        <v>281.79999999999995</v>
      </c>
      <c r="I333" s="269">
        <v>286.19999999999993</v>
      </c>
      <c r="J333" s="269">
        <v>289.39999999999998</v>
      </c>
      <c r="K333" s="268">
        <v>283</v>
      </c>
      <c r="L333" s="268">
        <v>275.39999999999998</v>
      </c>
      <c r="M333" s="268">
        <v>9.8330900000000003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172.35</v>
      </c>
      <c r="D334" s="269">
        <v>170.13333333333333</v>
      </c>
      <c r="E334" s="269">
        <v>167.21666666666664</v>
      </c>
      <c r="F334" s="269">
        <v>162.08333333333331</v>
      </c>
      <c r="G334" s="269">
        <v>159.16666666666663</v>
      </c>
      <c r="H334" s="269">
        <v>175.26666666666665</v>
      </c>
      <c r="I334" s="269">
        <v>178.18333333333334</v>
      </c>
      <c r="J334" s="269">
        <v>183.31666666666666</v>
      </c>
      <c r="K334" s="268">
        <v>173.05</v>
      </c>
      <c r="L334" s="268">
        <v>165</v>
      </c>
      <c r="M334" s="268">
        <v>387.51148000000001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705.1</v>
      </c>
      <c r="D335" s="269">
        <v>702.1</v>
      </c>
      <c r="E335" s="269">
        <v>697.2</v>
      </c>
      <c r="F335" s="269">
        <v>689.30000000000007</v>
      </c>
      <c r="G335" s="269">
        <v>684.40000000000009</v>
      </c>
      <c r="H335" s="269">
        <v>710</v>
      </c>
      <c r="I335" s="269">
        <v>714.89999999999986</v>
      </c>
      <c r="J335" s="269">
        <v>722.8</v>
      </c>
      <c r="K335" s="268">
        <v>707</v>
      </c>
      <c r="L335" s="268">
        <v>694.2</v>
      </c>
      <c r="M335" s="268">
        <v>1.8960999999999999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82.65</v>
      </c>
      <c r="D336" s="269">
        <v>82.05</v>
      </c>
      <c r="E336" s="269">
        <v>80.3</v>
      </c>
      <c r="F336" s="269">
        <v>77.95</v>
      </c>
      <c r="G336" s="269">
        <v>76.2</v>
      </c>
      <c r="H336" s="269">
        <v>84.399999999999991</v>
      </c>
      <c r="I336" s="269">
        <v>86.149999999999991</v>
      </c>
      <c r="J336" s="269">
        <v>88.499999999999986</v>
      </c>
      <c r="K336" s="268">
        <v>83.8</v>
      </c>
      <c r="L336" s="268">
        <v>79.7</v>
      </c>
      <c r="M336" s="268">
        <v>193.96977000000001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4753.8500000000004</v>
      </c>
      <c r="D337" s="269">
        <v>4734.0999999999995</v>
      </c>
      <c r="E337" s="269">
        <v>4674.7499999999991</v>
      </c>
      <c r="F337" s="269">
        <v>4595.6499999999996</v>
      </c>
      <c r="G337" s="269">
        <v>4536.2999999999993</v>
      </c>
      <c r="H337" s="269">
        <v>4813.1999999999989</v>
      </c>
      <c r="I337" s="269">
        <v>4872.5499999999993</v>
      </c>
      <c r="J337" s="269">
        <v>4951.6499999999987</v>
      </c>
      <c r="K337" s="268">
        <v>4793.45</v>
      </c>
      <c r="L337" s="268">
        <v>4655</v>
      </c>
      <c r="M337" s="268">
        <v>1.8064100000000001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735.7</v>
      </c>
      <c r="D338" s="269">
        <v>744.93333333333339</v>
      </c>
      <c r="E338" s="269">
        <v>713.06666666666683</v>
      </c>
      <c r="F338" s="269">
        <v>690.43333333333339</v>
      </c>
      <c r="G338" s="269">
        <v>658.56666666666683</v>
      </c>
      <c r="H338" s="269">
        <v>767.56666666666683</v>
      </c>
      <c r="I338" s="269">
        <v>799.43333333333339</v>
      </c>
      <c r="J338" s="269">
        <v>822.06666666666683</v>
      </c>
      <c r="K338" s="268">
        <v>776.8</v>
      </c>
      <c r="L338" s="268">
        <v>722.3</v>
      </c>
      <c r="M338" s="268">
        <v>23.25357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19108.75</v>
      </c>
      <c r="D339" s="269">
        <v>19071.350000000002</v>
      </c>
      <c r="E339" s="269">
        <v>18908.350000000006</v>
      </c>
      <c r="F339" s="269">
        <v>18707.950000000004</v>
      </c>
      <c r="G339" s="269">
        <v>18544.950000000008</v>
      </c>
      <c r="H339" s="269">
        <v>19271.750000000004</v>
      </c>
      <c r="I339" s="269">
        <v>19434.749999999996</v>
      </c>
      <c r="J339" s="269">
        <v>19635.150000000001</v>
      </c>
      <c r="K339" s="268">
        <v>19234.349999999999</v>
      </c>
      <c r="L339" s="268">
        <v>18870.95</v>
      </c>
      <c r="M339" s="268">
        <v>0.61600999999999995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73.25</v>
      </c>
      <c r="D340" s="269">
        <v>73.433333333333323</v>
      </c>
      <c r="E340" s="269">
        <v>72.666666666666643</v>
      </c>
      <c r="F340" s="269">
        <v>72.083333333333314</v>
      </c>
      <c r="G340" s="269">
        <v>71.316666666666634</v>
      </c>
      <c r="H340" s="269">
        <v>74.016666666666652</v>
      </c>
      <c r="I340" s="269">
        <v>74.783333333333331</v>
      </c>
      <c r="J340" s="269">
        <v>75.36666666666666</v>
      </c>
      <c r="K340" s="268">
        <v>74.2</v>
      </c>
      <c r="L340" s="268">
        <v>72.849999999999994</v>
      </c>
      <c r="M340" s="268">
        <v>7.7808400000000004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295.05</v>
      </c>
      <c r="D341" s="269">
        <v>295.61666666666667</v>
      </c>
      <c r="E341" s="269">
        <v>292.68333333333334</v>
      </c>
      <c r="F341" s="269">
        <v>290.31666666666666</v>
      </c>
      <c r="G341" s="269">
        <v>287.38333333333333</v>
      </c>
      <c r="H341" s="269">
        <v>297.98333333333335</v>
      </c>
      <c r="I341" s="269">
        <v>300.91666666666674</v>
      </c>
      <c r="J341" s="269">
        <v>303.28333333333336</v>
      </c>
      <c r="K341" s="268">
        <v>298.55</v>
      </c>
      <c r="L341" s="268">
        <v>293.25</v>
      </c>
      <c r="M341" s="268">
        <v>2.6257000000000001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414.5</v>
      </c>
      <c r="D342" s="269">
        <v>400.38333333333338</v>
      </c>
      <c r="E342" s="269">
        <v>379.86666666666679</v>
      </c>
      <c r="F342" s="269">
        <v>345.23333333333341</v>
      </c>
      <c r="G342" s="269">
        <v>324.71666666666681</v>
      </c>
      <c r="H342" s="269">
        <v>435.01666666666677</v>
      </c>
      <c r="I342" s="269">
        <v>455.5333333333333</v>
      </c>
      <c r="J342" s="269">
        <v>490.16666666666674</v>
      </c>
      <c r="K342" s="268">
        <v>420.9</v>
      </c>
      <c r="L342" s="268">
        <v>365.75</v>
      </c>
      <c r="M342" s="268">
        <v>32.888249999999999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1070.8</v>
      </c>
      <c r="D343" s="269">
        <v>1061.8666666666666</v>
      </c>
      <c r="E343" s="269">
        <v>1043.9333333333332</v>
      </c>
      <c r="F343" s="269">
        <v>1017.0666666666666</v>
      </c>
      <c r="G343" s="269">
        <v>999.13333333333321</v>
      </c>
      <c r="H343" s="269">
        <v>1088.7333333333331</v>
      </c>
      <c r="I343" s="269">
        <v>1106.6666666666665</v>
      </c>
      <c r="J343" s="269">
        <v>1133.5333333333331</v>
      </c>
      <c r="K343" s="268">
        <v>1079.8</v>
      </c>
      <c r="L343" s="268">
        <v>1035</v>
      </c>
      <c r="M343" s="268">
        <v>13.34953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133.19999999999999</v>
      </c>
      <c r="D344" s="269">
        <v>133.1</v>
      </c>
      <c r="E344" s="269">
        <v>132.1</v>
      </c>
      <c r="F344" s="269">
        <v>131</v>
      </c>
      <c r="G344" s="269">
        <v>130</v>
      </c>
      <c r="H344" s="269">
        <v>134.19999999999999</v>
      </c>
      <c r="I344" s="269">
        <v>135.19999999999999</v>
      </c>
      <c r="J344" s="269">
        <v>136.29999999999998</v>
      </c>
      <c r="K344" s="268">
        <v>134.1</v>
      </c>
      <c r="L344" s="268">
        <v>132</v>
      </c>
      <c r="M344" s="268">
        <v>85.979560000000006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192.9</v>
      </c>
      <c r="D345" s="269">
        <v>193.6</v>
      </c>
      <c r="E345" s="269">
        <v>191.79999999999998</v>
      </c>
      <c r="F345" s="269">
        <v>190.7</v>
      </c>
      <c r="G345" s="269">
        <v>188.89999999999998</v>
      </c>
      <c r="H345" s="269">
        <v>194.7</v>
      </c>
      <c r="I345" s="269">
        <v>196.5</v>
      </c>
      <c r="J345" s="269">
        <v>197.6</v>
      </c>
      <c r="K345" s="268">
        <v>195.4</v>
      </c>
      <c r="L345" s="268">
        <v>192.5</v>
      </c>
      <c r="M345" s="268">
        <v>11.8611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725.65</v>
      </c>
      <c r="D346" s="269">
        <v>723.51666666666677</v>
      </c>
      <c r="E346" s="269">
        <v>714.08333333333348</v>
      </c>
      <c r="F346" s="269">
        <v>702.51666666666677</v>
      </c>
      <c r="G346" s="269">
        <v>693.08333333333348</v>
      </c>
      <c r="H346" s="269">
        <v>735.08333333333348</v>
      </c>
      <c r="I346" s="269">
        <v>744.51666666666665</v>
      </c>
      <c r="J346" s="269">
        <v>756.08333333333348</v>
      </c>
      <c r="K346" s="268">
        <v>732.95</v>
      </c>
      <c r="L346" s="268">
        <v>711.95</v>
      </c>
      <c r="M346" s="268">
        <v>13.8589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3140.2</v>
      </c>
      <c r="D347" s="269">
        <v>3146.7333333333336</v>
      </c>
      <c r="E347" s="269">
        <v>3118.4666666666672</v>
      </c>
      <c r="F347" s="269">
        <v>3096.7333333333336</v>
      </c>
      <c r="G347" s="269">
        <v>3068.4666666666672</v>
      </c>
      <c r="H347" s="269">
        <v>3168.4666666666672</v>
      </c>
      <c r="I347" s="269">
        <v>3196.7333333333336</v>
      </c>
      <c r="J347" s="269">
        <v>3218.4666666666672</v>
      </c>
      <c r="K347" s="268">
        <v>3175</v>
      </c>
      <c r="L347" s="268">
        <v>3125</v>
      </c>
      <c r="M347" s="268">
        <v>0.92284999999999995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273.95</v>
      </c>
      <c r="D348" s="269">
        <v>271.86666666666667</v>
      </c>
      <c r="E348" s="269">
        <v>265.73333333333335</v>
      </c>
      <c r="F348" s="269">
        <v>257.51666666666665</v>
      </c>
      <c r="G348" s="269">
        <v>251.38333333333333</v>
      </c>
      <c r="H348" s="269">
        <v>280.08333333333337</v>
      </c>
      <c r="I348" s="269">
        <v>286.2166666666667</v>
      </c>
      <c r="J348" s="269">
        <v>294.43333333333339</v>
      </c>
      <c r="K348" s="268">
        <v>278</v>
      </c>
      <c r="L348" s="268">
        <v>263.64999999999998</v>
      </c>
      <c r="M348" s="268">
        <v>15.78335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546.65</v>
      </c>
      <c r="D349" s="269">
        <v>548.36666666666667</v>
      </c>
      <c r="E349" s="269">
        <v>538.38333333333333</v>
      </c>
      <c r="F349" s="269">
        <v>530.11666666666667</v>
      </c>
      <c r="G349" s="269">
        <v>520.13333333333333</v>
      </c>
      <c r="H349" s="269">
        <v>556.63333333333333</v>
      </c>
      <c r="I349" s="269">
        <v>566.61666666666667</v>
      </c>
      <c r="J349" s="269">
        <v>574.88333333333333</v>
      </c>
      <c r="K349" s="268">
        <v>558.35</v>
      </c>
      <c r="L349" s="268">
        <v>540.1</v>
      </c>
      <c r="M349" s="268">
        <v>22.01491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141.25</v>
      </c>
      <c r="D350" s="269">
        <v>140.15</v>
      </c>
      <c r="E350" s="269">
        <v>138.30000000000001</v>
      </c>
      <c r="F350" s="269">
        <v>135.35</v>
      </c>
      <c r="G350" s="269">
        <v>133.5</v>
      </c>
      <c r="H350" s="269">
        <v>143.10000000000002</v>
      </c>
      <c r="I350" s="269">
        <v>144.94999999999999</v>
      </c>
      <c r="J350" s="269">
        <v>147.90000000000003</v>
      </c>
      <c r="K350" s="268">
        <v>142</v>
      </c>
      <c r="L350" s="268">
        <v>137.19999999999999</v>
      </c>
      <c r="M350" s="268">
        <v>10.11941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3294.95</v>
      </c>
      <c r="D351" s="269">
        <v>3279.3000000000006</v>
      </c>
      <c r="E351" s="269">
        <v>3220.7000000000012</v>
      </c>
      <c r="F351" s="269">
        <v>3146.4500000000007</v>
      </c>
      <c r="G351" s="269">
        <v>3087.8500000000013</v>
      </c>
      <c r="H351" s="269">
        <v>3353.5500000000011</v>
      </c>
      <c r="I351" s="269">
        <v>3412.1500000000005</v>
      </c>
      <c r="J351" s="269">
        <v>3486.400000000001</v>
      </c>
      <c r="K351" s="268">
        <v>3337.9</v>
      </c>
      <c r="L351" s="268">
        <v>3205.05</v>
      </c>
      <c r="M351" s="268">
        <v>2.7867999999999999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405.95</v>
      </c>
      <c r="D352" s="269">
        <v>404.7833333333333</v>
      </c>
      <c r="E352" s="269">
        <v>394.56666666666661</v>
      </c>
      <c r="F352" s="269">
        <v>383.18333333333328</v>
      </c>
      <c r="G352" s="269">
        <v>372.96666666666658</v>
      </c>
      <c r="H352" s="269">
        <v>416.16666666666663</v>
      </c>
      <c r="I352" s="269">
        <v>426.38333333333333</v>
      </c>
      <c r="J352" s="269">
        <v>437.76666666666665</v>
      </c>
      <c r="K352" s="268">
        <v>415</v>
      </c>
      <c r="L352" s="268">
        <v>393.4</v>
      </c>
      <c r="M352" s="268">
        <v>22.35331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288.55</v>
      </c>
      <c r="D353" s="269">
        <v>288.71666666666664</v>
      </c>
      <c r="E353" s="269">
        <v>285.98333333333329</v>
      </c>
      <c r="F353" s="269">
        <v>283.41666666666663</v>
      </c>
      <c r="G353" s="269">
        <v>280.68333333333328</v>
      </c>
      <c r="H353" s="269">
        <v>291.2833333333333</v>
      </c>
      <c r="I353" s="269">
        <v>294.01666666666665</v>
      </c>
      <c r="J353" s="269">
        <v>296.58333333333331</v>
      </c>
      <c r="K353" s="268">
        <v>291.45</v>
      </c>
      <c r="L353" s="268">
        <v>286.14999999999998</v>
      </c>
      <c r="M353" s="268">
        <v>2.1556999999999999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1929.35</v>
      </c>
      <c r="D354" s="269">
        <v>1933.3500000000001</v>
      </c>
      <c r="E354" s="269">
        <v>1891.2000000000003</v>
      </c>
      <c r="F354" s="269">
        <v>1853.0500000000002</v>
      </c>
      <c r="G354" s="269">
        <v>1810.9000000000003</v>
      </c>
      <c r="H354" s="269">
        <v>1971.5000000000002</v>
      </c>
      <c r="I354" s="269">
        <v>2013.6500000000003</v>
      </c>
      <c r="J354" s="269">
        <v>2051.8000000000002</v>
      </c>
      <c r="K354" s="268">
        <v>1975.5</v>
      </c>
      <c r="L354" s="268">
        <v>1895.2</v>
      </c>
      <c r="M354" s="268">
        <v>15.63869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48311.9</v>
      </c>
      <c r="D355" s="269">
        <v>48152.950000000004</v>
      </c>
      <c r="E355" s="269">
        <v>47610.600000000006</v>
      </c>
      <c r="F355" s="269">
        <v>46909.3</v>
      </c>
      <c r="G355" s="269">
        <v>46366.950000000004</v>
      </c>
      <c r="H355" s="269">
        <v>48854.250000000007</v>
      </c>
      <c r="I355" s="269">
        <v>49396.6</v>
      </c>
      <c r="J355" s="269">
        <v>50097.900000000009</v>
      </c>
      <c r="K355" s="268">
        <v>48695.3</v>
      </c>
      <c r="L355" s="268">
        <v>47451.65</v>
      </c>
      <c r="M355" s="268">
        <v>0.41249999999999998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3300.3</v>
      </c>
      <c r="D356" s="269">
        <v>3294.7666666666664</v>
      </c>
      <c r="E356" s="269">
        <v>3255.4833333333327</v>
      </c>
      <c r="F356" s="269">
        <v>3210.6666666666661</v>
      </c>
      <c r="G356" s="269">
        <v>3171.3833333333323</v>
      </c>
      <c r="H356" s="269">
        <v>3339.583333333333</v>
      </c>
      <c r="I356" s="269">
        <v>3378.8666666666668</v>
      </c>
      <c r="J356" s="269">
        <v>3423.6833333333334</v>
      </c>
      <c r="K356" s="268">
        <v>3334.05</v>
      </c>
      <c r="L356" s="268">
        <v>3249.95</v>
      </c>
      <c r="M356" s="268">
        <v>3.6058400000000002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215.3</v>
      </c>
      <c r="D357" s="269">
        <v>216.08333333333334</v>
      </c>
      <c r="E357" s="269">
        <v>214.26666666666668</v>
      </c>
      <c r="F357" s="269">
        <v>213.23333333333335</v>
      </c>
      <c r="G357" s="269">
        <v>211.41666666666669</v>
      </c>
      <c r="H357" s="269">
        <v>217.11666666666667</v>
      </c>
      <c r="I357" s="269">
        <v>218.93333333333334</v>
      </c>
      <c r="J357" s="269">
        <v>219.96666666666667</v>
      </c>
      <c r="K357" s="268">
        <v>217.9</v>
      </c>
      <c r="L357" s="268">
        <v>215.05</v>
      </c>
      <c r="M357" s="268">
        <v>8.6547900000000002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4282.8500000000004</v>
      </c>
      <c r="D358" s="269">
        <v>4284.3</v>
      </c>
      <c r="E358" s="269">
        <v>4253.6000000000004</v>
      </c>
      <c r="F358" s="269">
        <v>4224.3500000000004</v>
      </c>
      <c r="G358" s="269">
        <v>4193.6500000000005</v>
      </c>
      <c r="H358" s="269">
        <v>4313.55</v>
      </c>
      <c r="I358" s="269">
        <v>4344.2499999999991</v>
      </c>
      <c r="J358" s="269">
        <v>4373.5</v>
      </c>
      <c r="K358" s="268">
        <v>4315</v>
      </c>
      <c r="L358" s="268">
        <v>4255.05</v>
      </c>
      <c r="M358" s="268">
        <v>0.42901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1415.25</v>
      </c>
      <c r="D359" s="269">
        <v>1414.7833333333335</v>
      </c>
      <c r="E359" s="269">
        <v>1402.4666666666672</v>
      </c>
      <c r="F359" s="269">
        <v>1389.6833333333336</v>
      </c>
      <c r="G359" s="269">
        <v>1377.3666666666672</v>
      </c>
      <c r="H359" s="269">
        <v>1427.5666666666671</v>
      </c>
      <c r="I359" s="269">
        <v>1439.8833333333332</v>
      </c>
      <c r="J359" s="269">
        <v>1452.666666666667</v>
      </c>
      <c r="K359" s="268">
        <v>1427.1</v>
      </c>
      <c r="L359" s="268">
        <v>1402</v>
      </c>
      <c r="M359" s="268">
        <v>0.78647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2869.15</v>
      </c>
      <c r="D360" s="269">
        <v>2855.3833333333332</v>
      </c>
      <c r="E360" s="269">
        <v>2818.7666666666664</v>
      </c>
      <c r="F360" s="269">
        <v>2768.3833333333332</v>
      </c>
      <c r="G360" s="269">
        <v>2731.7666666666664</v>
      </c>
      <c r="H360" s="269">
        <v>2905.7666666666664</v>
      </c>
      <c r="I360" s="269">
        <v>2942.3833333333332</v>
      </c>
      <c r="J360" s="269">
        <v>2992.7666666666664</v>
      </c>
      <c r="K360" s="268">
        <v>2892</v>
      </c>
      <c r="L360" s="268">
        <v>2805</v>
      </c>
      <c r="M360" s="268">
        <v>4.6782700000000004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990.4</v>
      </c>
      <c r="D361" s="269">
        <v>996.1</v>
      </c>
      <c r="E361" s="269">
        <v>980.30000000000007</v>
      </c>
      <c r="F361" s="269">
        <v>970.2</v>
      </c>
      <c r="G361" s="269">
        <v>954.40000000000009</v>
      </c>
      <c r="H361" s="269">
        <v>1006.2</v>
      </c>
      <c r="I361" s="269">
        <v>1022</v>
      </c>
      <c r="J361" s="269">
        <v>1032.0999999999999</v>
      </c>
      <c r="K361" s="268">
        <v>1011.9</v>
      </c>
      <c r="L361" s="268">
        <v>986</v>
      </c>
      <c r="M361" s="268">
        <v>18.389299999999999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886.4</v>
      </c>
      <c r="D362" s="269">
        <v>894.81666666666661</v>
      </c>
      <c r="E362" s="269">
        <v>873.23333333333323</v>
      </c>
      <c r="F362" s="269">
        <v>860.06666666666661</v>
      </c>
      <c r="G362" s="269">
        <v>838.48333333333323</v>
      </c>
      <c r="H362" s="269">
        <v>907.98333333333323</v>
      </c>
      <c r="I362" s="269">
        <v>929.56666666666672</v>
      </c>
      <c r="J362" s="269">
        <v>942.73333333333323</v>
      </c>
      <c r="K362" s="268">
        <v>916.4</v>
      </c>
      <c r="L362" s="268">
        <v>881.65</v>
      </c>
      <c r="M362" s="268">
        <v>0.23404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2645.25</v>
      </c>
      <c r="D363" s="269">
        <v>2634.4166666666665</v>
      </c>
      <c r="E363" s="269">
        <v>2615.833333333333</v>
      </c>
      <c r="F363" s="269">
        <v>2586.4166666666665</v>
      </c>
      <c r="G363" s="269">
        <v>2567.833333333333</v>
      </c>
      <c r="H363" s="269">
        <v>2663.833333333333</v>
      </c>
      <c r="I363" s="269">
        <v>2682.4166666666661</v>
      </c>
      <c r="J363" s="269">
        <v>2711.833333333333</v>
      </c>
      <c r="K363" s="268">
        <v>2653</v>
      </c>
      <c r="L363" s="268">
        <v>2605</v>
      </c>
      <c r="M363" s="268">
        <v>3.2471700000000001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2126.8000000000002</v>
      </c>
      <c r="D364" s="269">
        <v>2125.2166666666667</v>
      </c>
      <c r="E364" s="269">
        <v>2107.5833333333335</v>
      </c>
      <c r="F364" s="269">
        <v>2088.3666666666668</v>
      </c>
      <c r="G364" s="269">
        <v>2070.7333333333336</v>
      </c>
      <c r="H364" s="269">
        <v>2144.4333333333334</v>
      </c>
      <c r="I364" s="269">
        <v>2162.0666666666666</v>
      </c>
      <c r="J364" s="269">
        <v>2181.2833333333333</v>
      </c>
      <c r="K364" s="268">
        <v>2142.85</v>
      </c>
      <c r="L364" s="268">
        <v>2106</v>
      </c>
      <c r="M364" s="268">
        <v>2.3165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296.55</v>
      </c>
      <c r="D365" s="269">
        <v>298.68333333333334</v>
      </c>
      <c r="E365" s="269">
        <v>293.36666666666667</v>
      </c>
      <c r="F365" s="269">
        <v>290.18333333333334</v>
      </c>
      <c r="G365" s="269">
        <v>284.86666666666667</v>
      </c>
      <c r="H365" s="269">
        <v>301.86666666666667</v>
      </c>
      <c r="I365" s="269">
        <v>307.18333333333339</v>
      </c>
      <c r="J365" s="269">
        <v>310.36666666666667</v>
      </c>
      <c r="K365" s="268">
        <v>304</v>
      </c>
      <c r="L365" s="268">
        <v>295.5</v>
      </c>
      <c r="M365" s="268">
        <v>37.643250000000002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115</v>
      </c>
      <c r="D366" s="269">
        <v>115.06666666666666</v>
      </c>
      <c r="E366" s="269">
        <v>114.28333333333333</v>
      </c>
      <c r="F366" s="269">
        <v>113.56666666666666</v>
      </c>
      <c r="G366" s="269">
        <v>112.78333333333333</v>
      </c>
      <c r="H366" s="269">
        <v>115.78333333333333</v>
      </c>
      <c r="I366" s="269">
        <v>116.56666666666666</v>
      </c>
      <c r="J366" s="269">
        <v>117.28333333333333</v>
      </c>
      <c r="K366" s="268">
        <v>115.85</v>
      </c>
      <c r="L366" s="268">
        <v>114.35</v>
      </c>
      <c r="M366" s="268">
        <v>66.783760000000001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232.55</v>
      </c>
      <c r="D367" s="269">
        <v>230.15</v>
      </c>
      <c r="E367" s="269">
        <v>227.10000000000002</v>
      </c>
      <c r="F367" s="269">
        <v>221.65</v>
      </c>
      <c r="G367" s="269">
        <v>218.60000000000002</v>
      </c>
      <c r="H367" s="269">
        <v>235.60000000000002</v>
      </c>
      <c r="I367" s="269">
        <v>238.65000000000003</v>
      </c>
      <c r="J367" s="269">
        <v>244.10000000000002</v>
      </c>
      <c r="K367" s="268">
        <v>233.2</v>
      </c>
      <c r="L367" s="268">
        <v>224.7</v>
      </c>
      <c r="M367" s="268">
        <v>188.04719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407.6</v>
      </c>
      <c r="D368" s="269">
        <v>408.93333333333334</v>
      </c>
      <c r="E368" s="269">
        <v>403.66666666666669</v>
      </c>
      <c r="F368" s="269">
        <v>399.73333333333335</v>
      </c>
      <c r="G368" s="269">
        <v>394.4666666666667</v>
      </c>
      <c r="H368" s="269">
        <v>412.86666666666667</v>
      </c>
      <c r="I368" s="269">
        <v>418.13333333333333</v>
      </c>
      <c r="J368" s="269">
        <v>422.06666666666666</v>
      </c>
      <c r="K368" s="268">
        <v>414.2</v>
      </c>
      <c r="L368" s="268">
        <v>405</v>
      </c>
      <c r="M368" s="268">
        <v>4.7519600000000004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483.25</v>
      </c>
      <c r="D369" s="269">
        <v>482.31666666666666</v>
      </c>
      <c r="E369" s="269">
        <v>478.93333333333334</v>
      </c>
      <c r="F369" s="269">
        <v>474.61666666666667</v>
      </c>
      <c r="G369" s="269">
        <v>471.23333333333335</v>
      </c>
      <c r="H369" s="269">
        <v>486.63333333333333</v>
      </c>
      <c r="I369" s="269">
        <v>490.01666666666665</v>
      </c>
      <c r="J369" s="269">
        <v>494.33333333333331</v>
      </c>
      <c r="K369" s="268">
        <v>485.7</v>
      </c>
      <c r="L369" s="268">
        <v>478</v>
      </c>
      <c r="M369" s="268">
        <v>3.9201100000000002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599.6</v>
      </c>
      <c r="D370" s="269">
        <v>600.51666666666665</v>
      </c>
      <c r="E370" s="269">
        <v>595.13333333333333</v>
      </c>
      <c r="F370" s="269">
        <v>590.66666666666663</v>
      </c>
      <c r="G370" s="269">
        <v>585.2833333333333</v>
      </c>
      <c r="H370" s="269">
        <v>604.98333333333335</v>
      </c>
      <c r="I370" s="269">
        <v>610.36666666666656</v>
      </c>
      <c r="J370" s="269">
        <v>614.83333333333337</v>
      </c>
      <c r="K370" s="268">
        <v>605.9</v>
      </c>
      <c r="L370" s="268">
        <v>596.04999999999995</v>
      </c>
      <c r="M370" s="268">
        <v>1.0820700000000001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132.30000000000001</v>
      </c>
      <c r="D371" s="269">
        <v>131.70000000000002</v>
      </c>
      <c r="E371" s="269">
        <v>127.90000000000003</v>
      </c>
      <c r="F371" s="269">
        <v>123.50000000000001</v>
      </c>
      <c r="G371" s="269">
        <v>119.70000000000003</v>
      </c>
      <c r="H371" s="269">
        <v>136.10000000000002</v>
      </c>
      <c r="I371" s="269">
        <v>139.90000000000003</v>
      </c>
      <c r="J371" s="269">
        <v>144.30000000000004</v>
      </c>
      <c r="K371" s="268">
        <v>135.5</v>
      </c>
      <c r="L371" s="268">
        <v>127.3</v>
      </c>
      <c r="M371" s="268">
        <v>8.6223200000000002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1420.85</v>
      </c>
      <c r="D372" s="269">
        <v>1412.95</v>
      </c>
      <c r="E372" s="269">
        <v>1397.9</v>
      </c>
      <c r="F372" s="269">
        <v>1374.95</v>
      </c>
      <c r="G372" s="269">
        <v>1359.9</v>
      </c>
      <c r="H372" s="269">
        <v>1435.9</v>
      </c>
      <c r="I372" s="269">
        <v>1450.9499999999998</v>
      </c>
      <c r="J372" s="269">
        <v>1473.9</v>
      </c>
      <c r="K372" s="268">
        <v>1428</v>
      </c>
      <c r="L372" s="268">
        <v>1390</v>
      </c>
      <c r="M372" s="268">
        <v>0.23469999999999999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4300.3</v>
      </c>
      <c r="D373" s="269">
        <v>4286.916666666667</v>
      </c>
      <c r="E373" s="269">
        <v>4250.9333333333343</v>
      </c>
      <c r="F373" s="269">
        <v>4201.5666666666675</v>
      </c>
      <c r="G373" s="269">
        <v>4165.5833333333348</v>
      </c>
      <c r="H373" s="269">
        <v>4336.2833333333338</v>
      </c>
      <c r="I373" s="269">
        <v>4372.2666666666655</v>
      </c>
      <c r="J373" s="269">
        <v>4421.6333333333332</v>
      </c>
      <c r="K373" s="268">
        <v>4322.8999999999996</v>
      </c>
      <c r="L373" s="268">
        <v>4237.55</v>
      </c>
      <c r="M373" s="268">
        <v>0.41992000000000002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14607.3</v>
      </c>
      <c r="D374" s="269">
        <v>14572.416666666666</v>
      </c>
      <c r="E374" s="269">
        <v>14470.833333333332</v>
      </c>
      <c r="F374" s="269">
        <v>14334.366666666667</v>
      </c>
      <c r="G374" s="269">
        <v>14232.783333333333</v>
      </c>
      <c r="H374" s="269">
        <v>14708.883333333331</v>
      </c>
      <c r="I374" s="269">
        <v>14810.466666666664</v>
      </c>
      <c r="J374" s="269">
        <v>14946.933333333331</v>
      </c>
      <c r="K374" s="268">
        <v>14674</v>
      </c>
      <c r="L374" s="268">
        <v>14435.95</v>
      </c>
      <c r="M374" s="268">
        <v>4.3060000000000001E-2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40.1</v>
      </c>
      <c r="D375" s="269">
        <v>39.733333333333334</v>
      </c>
      <c r="E375" s="269">
        <v>39.06666666666667</v>
      </c>
      <c r="F375" s="269">
        <v>38.033333333333339</v>
      </c>
      <c r="G375" s="269">
        <v>37.366666666666674</v>
      </c>
      <c r="H375" s="269">
        <v>40.766666666666666</v>
      </c>
      <c r="I375" s="269">
        <v>41.433333333333323</v>
      </c>
      <c r="J375" s="269">
        <v>42.466666666666661</v>
      </c>
      <c r="K375" s="268">
        <v>40.4</v>
      </c>
      <c r="L375" s="268">
        <v>38.700000000000003</v>
      </c>
      <c r="M375" s="268">
        <v>657.60109999999997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626.9</v>
      </c>
      <c r="D376" s="269">
        <v>629.51666666666677</v>
      </c>
      <c r="E376" s="269">
        <v>619.03333333333353</v>
      </c>
      <c r="F376" s="269">
        <v>611.16666666666674</v>
      </c>
      <c r="G376" s="269">
        <v>600.68333333333351</v>
      </c>
      <c r="H376" s="269">
        <v>637.38333333333355</v>
      </c>
      <c r="I376" s="269">
        <v>647.8666666666669</v>
      </c>
      <c r="J376" s="269">
        <v>655.73333333333358</v>
      </c>
      <c r="K376" s="268">
        <v>640</v>
      </c>
      <c r="L376" s="268">
        <v>621.65</v>
      </c>
      <c r="M376" s="268">
        <v>1.7546999999999999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133.25</v>
      </c>
      <c r="D377" s="269">
        <v>130.9</v>
      </c>
      <c r="E377" s="269">
        <v>127.9</v>
      </c>
      <c r="F377" s="269">
        <v>122.55</v>
      </c>
      <c r="G377" s="269">
        <v>119.55</v>
      </c>
      <c r="H377" s="269">
        <v>136.25</v>
      </c>
      <c r="I377" s="269">
        <v>139.25</v>
      </c>
      <c r="J377" s="269">
        <v>144.60000000000002</v>
      </c>
      <c r="K377" s="268">
        <v>133.9</v>
      </c>
      <c r="L377" s="268">
        <v>125.55</v>
      </c>
      <c r="M377" s="268">
        <v>310.07087999999999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105.15</v>
      </c>
      <c r="D378" s="269">
        <v>105.33333333333333</v>
      </c>
      <c r="E378" s="269">
        <v>104.56666666666666</v>
      </c>
      <c r="F378" s="269">
        <v>103.98333333333333</v>
      </c>
      <c r="G378" s="269">
        <v>103.21666666666667</v>
      </c>
      <c r="H378" s="269">
        <v>105.91666666666666</v>
      </c>
      <c r="I378" s="269">
        <v>106.68333333333334</v>
      </c>
      <c r="J378" s="269">
        <v>107.26666666666665</v>
      </c>
      <c r="K378" s="268">
        <v>106.1</v>
      </c>
      <c r="L378" s="268">
        <v>104.75</v>
      </c>
      <c r="M378" s="268">
        <v>31.848790000000001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632.45000000000005</v>
      </c>
      <c r="D379" s="269">
        <v>632.06666666666661</v>
      </c>
      <c r="E379" s="269">
        <v>625.48333333333323</v>
      </c>
      <c r="F379" s="269">
        <v>618.51666666666665</v>
      </c>
      <c r="G379" s="269">
        <v>611.93333333333328</v>
      </c>
      <c r="H379" s="269">
        <v>639.03333333333319</v>
      </c>
      <c r="I379" s="269">
        <v>645.61666666666667</v>
      </c>
      <c r="J379" s="269">
        <v>652.58333333333314</v>
      </c>
      <c r="K379" s="268">
        <v>638.65</v>
      </c>
      <c r="L379" s="268">
        <v>625.1</v>
      </c>
      <c r="M379" s="268">
        <v>0.77873000000000003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298.5</v>
      </c>
      <c r="D380" s="269">
        <v>296.91666666666669</v>
      </c>
      <c r="E380" s="269">
        <v>293.58333333333337</v>
      </c>
      <c r="F380" s="269">
        <v>288.66666666666669</v>
      </c>
      <c r="G380" s="269">
        <v>285.33333333333337</v>
      </c>
      <c r="H380" s="269">
        <v>301.83333333333337</v>
      </c>
      <c r="I380" s="269">
        <v>305.16666666666674</v>
      </c>
      <c r="J380" s="269">
        <v>310.08333333333337</v>
      </c>
      <c r="K380" s="268">
        <v>300.25</v>
      </c>
      <c r="L380" s="268">
        <v>292</v>
      </c>
      <c r="M380" s="268">
        <v>1.40371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1096.25</v>
      </c>
      <c r="D381" s="269">
        <v>1102.75</v>
      </c>
      <c r="E381" s="269">
        <v>1080.5</v>
      </c>
      <c r="F381" s="269">
        <v>1064.75</v>
      </c>
      <c r="G381" s="269">
        <v>1042.5</v>
      </c>
      <c r="H381" s="269">
        <v>1118.5</v>
      </c>
      <c r="I381" s="269">
        <v>1140.75</v>
      </c>
      <c r="J381" s="269">
        <v>1156.5</v>
      </c>
      <c r="K381" s="268">
        <v>1125</v>
      </c>
      <c r="L381" s="268">
        <v>1087</v>
      </c>
      <c r="M381" s="268">
        <v>2.6888299999999998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34.15</v>
      </c>
      <c r="D382" s="269">
        <v>34.099999999999994</v>
      </c>
      <c r="E382" s="269">
        <v>33.649999999999991</v>
      </c>
      <c r="F382" s="269">
        <v>33.15</v>
      </c>
      <c r="G382" s="269">
        <v>32.699999999999996</v>
      </c>
      <c r="H382" s="269">
        <v>34.599999999999987</v>
      </c>
      <c r="I382" s="269">
        <v>35.04999999999999</v>
      </c>
      <c r="J382" s="269">
        <v>35.549999999999983</v>
      </c>
      <c r="K382" s="268">
        <v>34.549999999999997</v>
      </c>
      <c r="L382" s="268">
        <v>33.6</v>
      </c>
      <c r="M382" s="268">
        <v>37.989750000000001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107.45</v>
      </c>
      <c r="D383" s="269">
        <v>106.89999999999999</v>
      </c>
      <c r="E383" s="269">
        <v>105.54999999999998</v>
      </c>
      <c r="F383" s="269">
        <v>103.64999999999999</v>
      </c>
      <c r="G383" s="269">
        <v>102.29999999999998</v>
      </c>
      <c r="H383" s="269">
        <v>108.79999999999998</v>
      </c>
      <c r="I383" s="269">
        <v>110.14999999999998</v>
      </c>
      <c r="J383" s="269">
        <v>112.04999999999998</v>
      </c>
      <c r="K383" s="268">
        <v>108.25</v>
      </c>
      <c r="L383" s="268">
        <v>105</v>
      </c>
      <c r="M383" s="268">
        <v>7.6999199999999997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186.5</v>
      </c>
      <c r="D384" s="269">
        <v>186.38333333333333</v>
      </c>
      <c r="E384" s="269">
        <v>184.26666666666665</v>
      </c>
      <c r="F384" s="269">
        <v>182.03333333333333</v>
      </c>
      <c r="G384" s="269">
        <v>179.91666666666666</v>
      </c>
      <c r="H384" s="269">
        <v>188.61666666666665</v>
      </c>
      <c r="I384" s="269">
        <v>190.73333333333332</v>
      </c>
      <c r="J384" s="269">
        <v>192.96666666666664</v>
      </c>
      <c r="K384" s="268">
        <v>188.5</v>
      </c>
      <c r="L384" s="268">
        <v>184.15</v>
      </c>
      <c r="M384" s="268">
        <v>13.4527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567</v>
      </c>
      <c r="D385" s="269">
        <v>567</v>
      </c>
      <c r="E385" s="269">
        <v>554</v>
      </c>
      <c r="F385" s="269">
        <v>541</v>
      </c>
      <c r="G385" s="269">
        <v>528</v>
      </c>
      <c r="H385" s="269">
        <v>580</v>
      </c>
      <c r="I385" s="269">
        <v>593</v>
      </c>
      <c r="J385" s="269">
        <v>606</v>
      </c>
      <c r="K385" s="268">
        <v>580</v>
      </c>
      <c r="L385" s="268">
        <v>554</v>
      </c>
      <c r="M385" s="268">
        <v>0.76078000000000001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240.5</v>
      </c>
      <c r="D386" s="269">
        <v>240.03333333333333</v>
      </c>
      <c r="E386" s="269">
        <v>237.06666666666666</v>
      </c>
      <c r="F386" s="269">
        <v>233.63333333333333</v>
      </c>
      <c r="G386" s="269">
        <v>230.66666666666666</v>
      </c>
      <c r="H386" s="269">
        <v>243.46666666666667</v>
      </c>
      <c r="I386" s="269">
        <v>246.43333333333331</v>
      </c>
      <c r="J386" s="269">
        <v>249.86666666666667</v>
      </c>
      <c r="K386" s="268">
        <v>243</v>
      </c>
      <c r="L386" s="268">
        <v>236.6</v>
      </c>
      <c r="M386" s="268">
        <v>11.7499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102.8</v>
      </c>
      <c r="D387" s="269">
        <v>102.10000000000001</v>
      </c>
      <c r="E387" s="269">
        <v>101.00000000000001</v>
      </c>
      <c r="F387" s="269">
        <v>99.2</v>
      </c>
      <c r="G387" s="269">
        <v>98.100000000000009</v>
      </c>
      <c r="H387" s="269">
        <v>103.90000000000002</v>
      </c>
      <c r="I387" s="269">
        <v>105.00000000000001</v>
      </c>
      <c r="J387" s="269">
        <v>106.80000000000003</v>
      </c>
      <c r="K387" s="268">
        <v>103.2</v>
      </c>
      <c r="L387" s="268">
        <v>100.3</v>
      </c>
      <c r="M387" s="268">
        <v>29.746269999999999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1975.25</v>
      </c>
      <c r="D388" s="269">
        <v>1984.1333333333332</v>
      </c>
      <c r="E388" s="269">
        <v>1951.2666666666664</v>
      </c>
      <c r="F388" s="269">
        <v>1927.2833333333333</v>
      </c>
      <c r="G388" s="269">
        <v>1894.4166666666665</v>
      </c>
      <c r="H388" s="269">
        <v>2008.1166666666663</v>
      </c>
      <c r="I388" s="269">
        <v>2040.9833333333331</v>
      </c>
      <c r="J388" s="269">
        <v>2064.9666666666662</v>
      </c>
      <c r="K388" s="268">
        <v>2017</v>
      </c>
      <c r="L388" s="268">
        <v>1960.15</v>
      </c>
      <c r="M388" s="268">
        <v>0.20547000000000001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53.75</v>
      </c>
      <c r="D389" s="269">
        <v>53.383333333333333</v>
      </c>
      <c r="E389" s="269">
        <v>51.066666666666663</v>
      </c>
      <c r="F389" s="269">
        <v>48.383333333333333</v>
      </c>
      <c r="G389" s="269">
        <v>46.066666666666663</v>
      </c>
      <c r="H389" s="269">
        <v>56.066666666666663</v>
      </c>
      <c r="I389" s="269">
        <v>58.38333333333334</v>
      </c>
      <c r="J389" s="269">
        <v>61.066666666666663</v>
      </c>
      <c r="K389" s="268">
        <v>55.7</v>
      </c>
      <c r="L389" s="268">
        <v>50.7</v>
      </c>
      <c r="M389" s="268">
        <v>67.418809999999993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151.69999999999999</v>
      </c>
      <c r="D390" s="269">
        <v>150.83333333333334</v>
      </c>
      <c r="E390" s="269">
        <v>146.86666666666667</v>
      </c>
      <c r="F390" s="269">
        <v>142.03333333333333</v>
      </c>
      <c r="G390" s="269">
        <v>138.06666666666666</v>
      </c>
      <c r="H390" s="269">
        <v>155.66666666666669</v>
      </c>
      <c r="I390" s="269">
        <v>159.63333333333333</v>
      </c>
      <c r="J390" s="269">
        <v>164.4666666666667</v>
      </c>
      <c r="K390" s="268">
        <v>154.80000000000001</v>
      </c>
      <c r="L390" s="268">
        <v>146</v>
      </c>
      <c r="M390" s="268">
        <v>27.743130000000001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1077</v>
      </c>
      <c r="D391" s="269">
        <v>1073.0166666666667</v>
      </c>
      <c r="E391" s="269">
        <v>1061.0333333333333</v>
      </c>
      <c r="F391" s="269">
        <v>1045.0666666666666</v>
      </c>
      <c r="G391" s="269">
        <v>1033.0833333333333</v>
      </c>
      <c r="H391" s="269">
        <v>1088.9833333333333</v>
      </c>
      <c r="I391" s="269">
        <v>1100.9666666666665</v>
      </c>
      <c r="J391" s="269">
        <v>1116.9333333333334</v>
      </c>
      <c r="K391" s="268">
        <v>1085</v>
      </c>
      <c r="L391" s="268">
        <v>1057.05</v>
      </c>
      <c r="M391" s="268">
        <v>2.7085400000000002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2588.35</v>
      </c>
      <c r="D392" s="269">
        <v>2590.3666666666668</v>
      </c>
      <c r="E392" s="269">
        <v>2570.7333333333336</v>
      </c>
      <c r="F392" s="269">
        <v>2553.1166666666668</v>
      </c>
      <c r="G392" s="269">
        <v>2533.4833333333336</v>
      </c>
      <c r="H392" s="269">
        <v>2607.9833333333336</v>
      </c>
      <c r="I392" s="269">
        <v>2627.6166666666668</v>
      </c>
      <c r="J392" s="269">
        <v>2645.2333333333336</v>
      </c>
      <c r="K392" s="268">
        <v>2610</v>
      </c>
      <c r="L392" s="268">
        <v>2572.75</v>
      </c>
      <c r="M392" s="268">
        <v>40.049970000000002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129.15</v>
      </c>
      <c r="D393" s="269">
        <v>127.68333333333332</v>
      </c>
      <c r="E393" s="269">
        <v>124.86666666666665</v>
      </c>
      <c r="F393" s="269">
        <v>120.58333333333333</v>
      </c>
      <c r="G393" s="269">
        <v>117.76666666666665</v>
      </c>
      <c r="H393" s="269">
        <v>131.96666666666664</v>
      </c>
      <c r="I393" s="269">
        <v>134.78333333333333</v>
      </c>
      <c r="J393" s="269">
        <v>139.06666666666663</v>
      </c>
      <c r="K393" s="268">
        <v>130.5</v>
      </c>
      <c r="L393" s="268">
        <v>123.4</v>
      </c>
      <c r="M393" s="268">
        <v>15.304510000000001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1008.6</v>
      </c>
      <c r="D394" s="269">
        <v>1010.8166666666666</v>
      </c>
      <c r="E394" s="269">
        <v>995.0333333333333</v>
      </c>
      <c r="F394" s="269">
        <v>981.4666666666667</v>
      </c>
      <c r="G394" s="269">
        <v>965.68333333333339</v>
      </c>
      <c r="H394" s="269">
        <v>1024.3833333333332</v>
      </c>
      <c r="I394" s="269">
        <v>1040.1666666666665</v>
      </c>
      <c r="J394" s="269">
        <v>1053.7333333333331</v>
      </c>
      <c r="K394" s="268">
        <v>1026.5999999999999</v>
      </c>
      <c r="L394" s="268">
        <v>997.25</v>
      </c>
      <c r="M394" s="268">
        <v>1.1617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1454.8</v>
      </c>
      <c r="D395" s="269">
        <v>1456.2833333333335</v>
      </c>
      <c r="E395" s="269">
        <v>1444.5666666666671</v>
      </c>
      <c r="F395" s="269">
        <v>1434.3333333333335</v>
      </c>
      <c r="G395" s="269">
        <v>1422.616666666667</v>
      </c>
      <c r="H395" s="269">
        <v>1466.5166666666671</v>
      </c>
      <c r="I395" s="269">
        <v>1478.2333333333338</v>
      </c>
      <c r="J395" s="269">
        <v>1488.4666666666672</v>
      </c>
      <c r="K395" s="268">
        <v>1468</v>
      </c>
      <c r="L395" s="268">
        <v>1446.05</v>
      </c>
      <c r="M395" s="268">
        <v>0.62177000000000004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957.85</v>
      </c>
      <c r="D396" s="269">
        <v>953.53333333333342</v>
      </c>
      <c r="E396" s="269">
        <v>942.61666666666679</v>
      </c>
      <c r="F396" s="269">
        <v>927.38333333333333</v>
      </c>
      <c r="G396" s="269">
        <v>916.4666666666667</v>
      </c>
      <c r="H396" s="269">
        <v>968.76666666666688</v>
      </c>
      <c r="I396" s="269">
        <v>979.68333333333362</v>
      </c>
      <c r="J396" s="269">
        <v>994.91666666666697</v>
      </c>
      <c r="K396" s="268">
        <v>964.45</v>
      </c>
      <c r="L396" s="268">
        <v>938.3</v>
      </c>
      <c r="M396" s="268">
        <v>9.8187899999999999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1303.3</v>
      </c>
      <c r="D397" s="269">
        <v>1307.7666666666667</v>
      </c>
      <c r="E397" s="269">
        <v>1295.5333333333333</v>
      </c>
      <c r="F397" s="269">
        <v>1287.7666666666667</v>
      </c>
      <c r="G397" s="269">
        <v>1275.5333333333333</v>
      </c>
      <c r="H397" s="269">
        <v>1315.5333333333333</v>
      </c>
      <c r="I397" s="269">
        <v>1327.7666666666664</v>
      </c>
      <c r="J397" s="269">
        <v>1335.5333333333333</v>
      </c>
      <c r="K397" s="268">
        <v>1320</v>
      </c>
      <c r="L397" s="268">
        <v>1300</v>
      </c>
      <c r="M397" s="268">
        <v>8.0085200000000007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451.4</v>
      </c>
      <c r="D398" s="269">
        <v>451.45</v>
      </c>
      <c r="E398" s="269">
        <v>447.95</v>
      </c>
      <c r="F398" s="269">
        <v>444.5</v>
      </c>
      <c r="G398" s="269">
        <v>441</v>
      </c>
      <c r="H398" s="269">
        <v>454.9</v>
      </c>
      <c r="I398" s="269">
        <v>458.4</v>
      </c>
      <c r="J398" s="269">
        <v>461.84999999999997</v>
      </c>
      <c r="K398" s="268">
        <v>454.95</v>
      </c>
      <c r="L398" s="268">
        <v>448</v>
      </c>
      <c r="M398" s="268">
        <v>0.53864999999999996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31.55</v>
      </c>
      <c r="D399" s="269">
        <v>31.45</v>
      </c>
      <c r="E399" s="269">
        <v>31.2</v>
      </c>
      <c r="F399" s="269">
        <v>30.85</v>
      </c>
      <c r="G399" s="269">
        <v>30.6</v>
      </c>
      <c r="H399" s="269">
        <v>31.799999999999997</v>
      </c>
      <c r="I399" s="269">
        <v>32.049999999999997</v>
      </c>
      <c r="J399" s="269">
        <v>32.399999999999991</v>
      </c>
      <c r="K399" s="268">
        <v>31.7</v>
      </c>
      <c r="L399" s="268">
        <v>31.1</v>
      </c>
      <c r="M399" s="268">
        <v>19.834579999999999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4828.6000000000004</v>
      </c>
      <c r="D400" s="269">
        <v>4836.5999999999995</v>
      </c>
      <c r="E400" s="269">
        <v>4791.9999999999991</v>
      </c>
      <c r="F400" s="269">
        <v>4755.3999999999996</v>
      </c>
      <c r="G400" s="269">
        <v>4710.7999999999993</v>
      </c>
      <c r="H400" s="269">
        <v>4873.1999999999989</v>
      </c>
      <c r="I400" s="269">
        <v>4917.7999999999993</v>
      </c>
      <c r="J400" s="269">
        <v>4954.3999999999987</v>
      </c>
      <c r="K400" s="268">
        <v>4881.2</v>
      </c>
      <c r="L400" s="268">
        <v>4800</v>
      </c>
      <c r="M400" s="268">
        <v>0.60358999999999996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2822.4</v>
      </c>
      <c r="D401" s="269">
        <v>2819.8833333333332</v>
      </c>
      <c r="E401" s="269">
        <v>2774.7666666666664</v>
      </c>
      <c r="F401" s="269">
        <v>2727.1333333333332</v>
      </c>
      <c r="G401" s="269">
        <v>2682.0166666666664</v>
      </c>
      <c r="H401" s="269">
        <v>2867.5166666666664</v>
      </c>
      <c r="I401" s="269">
        <v>2912.6333333333332</v>
      </c>
      <c r="J401" s="269">
        <v>2960.2666666666664</v>
      </c>
      <c r="K401" s="268">
        <v>2865</v>
      </c>
      <c r="L401" s="268">
        <v>2772.25</v>
      </c>
      <c r="M401" s="268">
        <v>11.59487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6067.9</v>
      </c>
      <c r="D402" s="269">
        <v>6073.3</v>
      </c>
      <c r="E402" s="269">
        <v>6044.6</v>
      </c>
      <c r="F402" s="269">
        <v>6021.3</v>
      </c>
      <c r="G402" s="269">
        <v>5992.6</v>
      </c>
      <c r="H402" s="269">
        <v>6096.6</v>
      </c>
      <c r="I402" s="269">
        <v>6125.2999999999993</v>
      </c>
      <c r="J402" s="269">
        <v>6148.6</v>
      </c>
      <c r="K402" s="268">
        <v>6102</v>
      </c>
      <c r="L402" s="268">
        <v>6050</v>
      </c>
      <c r="M402" s="268">
        <v>0.10730000000000001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1438.55</v>
      </c>
      <c r="D403" s="269">
        <v>1421.55</v>
      </c>
      <c r="E403" s="269">
        <v>1378.1</v>
      </c>
      <c r="F403" s="269">
        <v>1317.6499999999999</v>
      </c>
      <c r="G403" s="269">
        <v>1274.1999999999998</v>
      </c>
      <c r="H403" s="269">
        <v>1482</v>
      </c>
      <c r="I403" s="269">
        <v>1525.4500000000003</v>
      </c>
      <c r="J403" s="269">
        <v>1585.9</v>
      </c>
      <c r="K403" s="268">
        <v>1465</v>
      </c>
      <c r="L403" s="268">
        <v>1361.1</v>
      </c>
      <c r="M403" s="268">
        <v>1.51938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409.25</v>
      </c>
      <c r="D404" s="269">
        <v>407.7833333333333</v>
      </c>
      <c r="E404" s="269">
        <v>402.56666666666661</v>
      </c>
      <c r="F404" s="269">
        <v>395.88333333333333</v>
      </c>
      <c r="G404" s="269">
        <v>390.66666666666663</v>
      </c>
      <c r="H404" s="269">
        <v>414.46666666666658</v>
      </c>
      <c r="I404" s="269">
        <v>419.68333333333328</v>
      </c>
      <c r="J404" s="269">
        <v>426.36666666666656</v>
      </c>
      <c r="K404" s="268">
        <v>413</v>
      </c>
      <c r="L404" s="268">
        <v>401.1</v>
      </c>
      <c r="M404" s="268">
        <v>0.68279000000000001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3625.45</v>
      </c>
      <c r="D405" s="269">
        <v>3638.9</v>
      </c>
      <c r="E405" s="269">
        <v>3583.8</v>
      </c>
      <c r="F405" s="269">
        <v>3542.15</v>
      </c>
      <c r="G405" s="269">
        <v>3487.05</v>
      </c>
      <c r="H405" s="269">
        <v>3680.55</v>
      </c>
      <c r="I405" s="269">
        <v>3735.6499999999996</v>
      </c>
      <c r="J405" s="269">
        <v>3777.3</v>
      </c>
      <c r="K405" s="268">
        <v>3694</v>
      </c>
      <c r="L405" s="268">
        <v>3597.25</v>
      </c>
      <c r="M405" s="268">
        <v>1.40391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112.6</v>
      </c>
      <c r="D406" s="269">
        <v>112.7</v>
      </c>
      <c r="E406" s="269">
        <v>111.2</v>
      </c>
      <c r="F406" s="269">
        <v>109.8</v>
      </c>
      <c r="G406" s="269">
        <v>108.3</v>
      </c>
      <c r="H406" s="269">
        <v>114.10000000000001</v>
      </c>
      <c r="I406" s="269">
        <v>115.60000000000001</v>
      </c>
      <c r="J406" s="269">
        <v>117.00000000000001</v>
      </c>
      <c r="K406" s="268">
        <v>114.2</v>
      </c>
      <c r="L406" s="268">
        <v>111.3</v>
      </c>
      <c r="M406" s="268">
        <v>5.9674500000000004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3039.1</v>
      </c>
      <c r="D407" s="269">
        <v>3060.8333333333335</v>
      </c>
      <c r="E407" s="269">
        <v>3012.3666666666668</v>
      </c>
      <c r="F407" s="269">
        <v>2985.6333333333332</v>
      </c>
      <c r="G407" s="269">
        <v>2937.1666666666665</v>
      </c>
      <c r="H407" s="269">
        <v>3087.5666666666671</v>
      </c>
      <c r="I407" s="269">
        <v>3136.0333333333333</v>
      </c>
      <c r="J407" s="269">
        <v>3162.7666666666673</v>
      </c>
      <c r="K407" s="268">
        <v>3109.3</v>
      </c>
      <c r="L407" s="268">
        <v>3034.1</v>
      </c>
      <c r="M407" s="268">
        <v>9.0010000000000007E-2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388.35</v>
      </c>
      <c r="D408" s="269">
        <v>389.41666666666669</v>
      </c>
      <c r="E408" s="269">
        <v>385.33333333333337</v>
      </c>
      <c r="F408" s="269">
        <v>382.31666666666666</v>
      </c>
      <c r="G408" s="269">
        <v>378.23333333333335</v>
      </c>
      <c r="H408" s="269">
        <v>392.43333333333339</v>
      </c>
      <c r="I408" s="269">
        <v>396.51666666666677</v>
      </c>
      <c r="J408" s="269">
        <v>399.53333333333342</v>
      </c>
      <c r="K408" s="268">
        <v>393.5</v>
      </c>
      <c r="L408" s="268">
        <v>386.4</v>
      </c>
      <c r="M408" s="268">
        <v>1.33012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127.15</v>
      </c>
      <c r="D409" s="269">
        <v>127.15000000000002</v>
      </c>
      <c r="E409" s="269">
        <v>126.15000000000003</v>
      </c>
      <c r="F409" s="269">
        <v>125.15000000000002</v>
      </c>
      <c r="G409" s="269">
        <v>124.15000000000003</v>
      </c>
      <c r="H409" s="269">
        <v>128.15000000000003</v>
      </c>
      <c r="I409" s="269">
        <v>129.15</v>
      </c>
      <c r="J409" s="269">
        <v>130.15000000000003</v>
      </c>
      <c r="K409" s="268">
        <v>128.15</v>
      </c>
      <c r="L409" s="268">
        <v>126.15</v>
      </c>
      <c r="M409" s="268">
        <v>8.3770299999999995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24131.35</v>
      </c>
      <c r="D410" s="269">
        <v>23978.483333333334</v>
      </c>
      <c r="E410" s="269">
        <v>23657.966666666667</v>
      </c>
      <c r="F410" s="269">
        <v>23184.583333333332</v>
      </c>
      <c r="G410" s="269">
        <v>22864.066666666666</v>
      </c>
      <c r="H410" s="269">
        <v>24451.866666666669</v>
      </c>
      <c r="I410" s="269">
        <v>24772.383333333339</v>
      </c>
      <c r="J410" s="269">
        <v>25245.76666666667</v>
      </c>
      <c r="K410" s="268">
        <v>24299</v>
      </c>
      <c r="L410" s="268">
        <v>23505.1</v>
      </c>
      <c r="M410" s="268">
        <v>1.61087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49.6</v>
      </c>
      <c r="D411" s="269">
        <v>49.699999999999996</v>
      </c>
      <c r="E411" s="269">
        <v>49.149999999999991</v>
      </c>
      <c r="F411" s="269">
        <v>48.699999999999996</v>
      </c>
      <c r="G411" s="269">
        <v>48.149999999999991</v>
      </c>
      <c r="H411" s="269">
        <v>50.149999999999991</v>
      </c>
      <c r="I411" s="269">
        <v>50.699999999999989</v>
      </c>
      <c r="J411" s="269">
        <v>51.149999999999991</v>
      </c>
      <c r="K411" s="268">
        <v>50.25</v>
      </c>
      <c r="L411" s="268">
        <v>49.25</v>
      </c>
      <c r="M411" s="268">
        <v>70.53313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1945.55</v>
      </c>
      <c r="D412" s="269">
        <v>1941.8500000000001</v>
      </c>
      <c r="E412" s="269">
        <v>1923.7000000000003</v>
      </c>
      <c r="F412" s="269">
        <v>1901.8500000000001</v>
      </c>
      <c r="G412" s="269">
        <v>1883.7000000000003</v>
      </c>
      <c r="H412" s="269">
        <v>1963.7000000000003</v>
      </c>
      <c r="I412" s="269">
        <v>1981.8500000000004</v>
      </c>
      <c r="J412" s="269">
        <v>2003.7000000000003</v>
      </c>
      <c r="K412" s="268">
        <v>1960</v>
      </c>
      <c r="L412" s="268">
        <v>1920</v>
      </c>
      <c r="M412" s="268">
        <v>0.18201999999999999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1334.65</v>
      </c>
      <c r="D413" s="269">
        <v>1334.7333333333333</v>
      </c>
      <c r="E413" s="269">
        <v>1315.0166666666667</v>
      </c>
      <c r="F413" s="269">
        <v>1295.3833333333332</v>
      </c>
      <c r="G413" s="269">
        <v>1275.6666666666665</v>
      </c>
      <c r="H413" s="269">
        <v>1354.3666666666668</v>
      </c>
      <c r="I413" s="269">
        <v>1374.0833333333335</v>
      </c>
      <c r="J413" s="269">
        <v>1393.7166666666669</v>
      </c>
      <c r="K413" s="268">
        <v>1354.45</v>
      </c>
      <c r="L413" s="268">
        <v>1315.1</v>
      </c>
      <c r="M413" s="268">
        <v>7.3783200000000004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304.7</v>
      </c>
      <c r="D414" s="269">
        <v>303.7</v>
      </c>
      <c r="E414" s="269">
        <v>301.09999999999997</v>
      </c>
      <c r="F414" s="269">
        <v>297.5</v>
      </c>
      <c r="G414" s="269">
        <v>294.89999999999998</v>
      </c>
      <c r="H414" s="269">
        <v>307.29999999999995</v>
      </c>
      <c r="I414" s="269">
        <v>309.89999999999998</v>
      </c>
      <c r="J414" s="269">
        <v>313.49999999999994</v>
      </c>
      <c r="K414" s="268">
        <v>306.3</v>
      </c>
      <c r="L414" s="268">
        <v>300.10000000000002</v>
      </c>
      <c r="M414" s="268">
        <v>1.88062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3108.6</v>
      </c>
      <c r="D415" s="269">
        <v>3079.2666666666664</v>
      </c>
      <c r="E415" s="269">
        <v>3040.583333333333</v>
      </c>
      <c r="F415" s="269">
        <v>2972.5666666666666</v>
      </c>
      <c r="G415" s="269">
        <v>2933.8833333333332</v>
      </c>
      <c r="H415" s="269">
        <v>3147.2833333333328</v>
      </c>
      <c r="I415" s="269">
        <v>3185.9666666666662</v>
      </c>
      <c r="J415" s="269">
        <v>3253.9833333333327</v>
      </c>
      <c r="K415" s="268">
        <v>3117.95</v>
      </c>
      <c r="L415" s="268">
        <v>3011.25</v>
      </c>
      <c r="M415" s="268">
        <v>6.3164100000000003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701.55</v>
      </c>
      <c r="D416" s="269">
        <v>702.09999999999991</v>
      </c>
      <c r="E416" s="269">
        <v>697.29999999999984</v>
      </c>
      <c r="F416" s="269">
        <v>693.05</v>
      </c>
      <c r="G416" s="269">
        <v>688.24999999999989</v>
      </c>
      <c r="H416" s="269">
        <v>706.3499999999998</v>
      </c>
      <c r="I416" s="269">
        <v>711.15</v>
      </c>
      <c r="J416" s="269">
        <v>715.39999999999975</v>
      </c>
      <c r="K416" s="268">
        <v>706.9</v>
      </c>
      <c r="L416" s="268">
        <v>697.85</v>
      </c>
      <c r="M416" s="268">
        <v>2.98508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3549.45</v>
      </c>
      <c r="D417" s="269">
        <v>3543.75</v>
      </c>
      <c r="E417" s="269">
        <v>3527.45</v>
      </c>
      <c r="F417" s="269">
        <v>3505.45</v>
      </c>
      <c r="G417" s="269">
        <v>3489.1499999999996</v>
      </c>
      <c r="H417" s="269">
        <v>3565.75</v>
      </c>
      <c r="I417" s="269">
        <v>3582.05</v>
      </c>
      <c r="J417" s="269">
        <v>3604.05</v>
      </c>
      <c r="K417" s="268">
        <v>3560.05</v>
      </c>
      <c r="L417" s="268">
        <v>3521.75</v>
      </c>
      <c r="M417" s="268">
        <v>0.35481000000000001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449.85</v>
      </c>
      <c r="D418" s="269">
        <v>451.45</v>
      </c>
      <c r="E418" s="269">
        <v>446.4</v>
      </c>
      <c r="F418" s="269">
        <v>442.95</v>
      </c>
      <c r="G418" s="269">
        <v>437.9</v>
      </c>
      <c r="H418" s="269">
        <v>454.9</v>
      </c>
      <c r="I418" s="269">
        <v>459.95000000000005</v>
      </c>
      <c r="J418" s="269">
        <v>463.4</v>
      </c>
      <c r="K418" s="268">
        <v>456.5</v>
      </c>
      <c r="L418" s="268">
        <v>448</v>
      </c>
      <c r="M418" s="268">
        <v>0.55632000000000004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529</v>
      </c>
      <c r="D419" s="269">
        <v>531.93333333333328</v>
      </c>
      <c r="E419" s="269">
        <v>525.06666666666661</v>
      </c>
      <c r="F419" s="269">
        <v>521.13333333333333</v>
      </c>
      <c r="G419" s="269">
        <v>514.26666666666665</v>
      </c>
      <c r="H419" s="269">
        <v>535.86666666666656</v>
      </c>
      <c r="I419" s="269">
        <v>542.73333333333312</v>
      </c>
      <c r="J419" s="269">
        <v>546.66666666666652</v>
      </c>
      <c r="K419" s="268">
        <v>538.79999999999995</v>
      </c>
      <c r="L419" s="268">
        <v>528</v>
      </c>
      <c r="M419" s="268">
        <v>20.338560000000001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566.85</v>
      </c>
      <c r="D420" s="269">
        <v>565.75</v>
      </c>
      <c r="E420" s="269">
        <v>560.4</v>
      </c>
      <c r="F420" s="269">
        <v>553.94999999999993</v>
      </c>
      <c r="G420" s="269">
        <v>548.59999999999991</v>
      </c>
      <c r="H420" s="269">
        <v>572.20000000000005</v>
      </c>
      <c r="I420" s="269">
        <v>577.54999999999995</v>
      </c>
      <c r="J420" s="269">
        <v>584.00000000000011</v>
      </c>
      <c r="K420" s="268">
        <v>571.1</v>
      </c>
      <c r="L420" s="268">
        <v>559.29999999999995</v>
      </c>
      <c r="M420" s="268">
        <v>1.0750500000000001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44.75</v>
      </c>
      <c r="D421" s="269">
        <v>44.866666666666667</v>
      </c>
      <c r="E421" s="269">
        <v>44.433333333333337</v>
      </c>
      <c r="F421" s="269">
        <v>44.116666666666667</v>
      </c>
      <c r="G421" s="269">
        <v>43.683333333333337</v>
      </c>
      <c r="H421" s="269">
        <v>45.183333333333337</v>
      </c>
      <c r="I421" s="269">
        <v>45.61666666666666</v>
      </c>
      <c r="J421" s="269">
        <v>45.933333333333337</v>
      </c>
      <c r="K421" s="268">
        <v>45.3</v>
      </c>
      <c r="L421" s="268">
        <v>44.55</v>
      </c>
      <c r="M421" s="268">
        <v>12.824009999999999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735.65</v>
      </c>
      <c r="D422" s="269">
        <v>736.61666666666679</v>
      </c>
      <c r="E422" s="269">
        <v>728.23333333333358</v>
      </c>
      <c r="F422" s="269">
        <v>720.81666666666683</v>
      </c>
      <c r="G422" s="269">
        <v>712.43333333333362</v>
      </c>
      <c r="H422" s="269">
        <v>744.03333333333353</v>
      </c>
      <c r="I422" s="269">
        <v>752.41666666666674</v>
      </c>
      <c r="J422" s="269">
        <v>759.83333333333348</v>
      </c>
      <c r="K422" s="268">
        <v>745</v>
      </c>
      <c r="L422" s="268">
        <v>729.2</v>
      </c>
      <c r="M422" s="268">
        <v>1.15036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571.75</v>
      </c>
      <c r="D423" s="269">
        <v>565.2833333333333</v>
      </c>
      <c r="E423" s="269">
        <v>555.71666666666658</v>
      </c>
      <c r="F423" s="269">
        <v>539.68333333333328</v>
      </c>
      <c r="G423" s="269">
        <v>530.11666666666656</v>
      </c>
      <c r="H423" s="269">
        <v>581.31666666666661</v>
      </c>
      <c r="I423" s="269">
        <v>590.88333333333321</v>
      </c>
      <c r="J423" s="269">
        <v>606.91666666666663</v>
      </c>
      <c r="K423" s="268">
        <v>574.85</v>
      </c>
      <c r="L423" s="268">
        <v>549.25</v>
      </c>
      <c r="M423" s="268">
        <v>216.32641000000001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84.05</v>
      </c>
      <c r="D424" s="269">
        <v>83.666666666666671</v>
      </c>
      <c r="E424" s="269">
        <v>82.333333333333343</v>
      </c>
      <c r="F424" s="269">
        <v>80.616666666666674</v>
      </c>
      <c r="G424" s="269">
        <v>79.283333333333346</v>
      </c>
      <c r="H424" s="269">
        <v>85.38333333333334</v>
      </c>
      <c r="I424" s="269">
        <v>86.716666666666683</v>
      </c>
      <c r="J424" s="269">
        <v>88.433333333333337</v>
      </c>
      <c r="K424" s="268">
        <v>85</v>
      </c>
      <c r="L424" s="268">
        <v>81.95</v>
      </c>
      <c r="M424" s="268">
        <v>225.82789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295.25</v>
      </c>
      <c r="D425" s="269">
        <v>294.26666666666665</v>
      </c>
      <c r="E425" s="269">
        <v>289.48333333333329</v>
      </c>
      <c r="F425" s="269">
        <v>283.71666666666664</v>
      </c>
      <c r="G425" s="269">
        <v>278.93333333333328</v>
      </c>
      <c r="H425" s="269">
        <v>300.0333333333333</v>
      </c>
      <c r="I425" s="269">
        <v>304.81666666666661</v>
      </c>
      <c r="J425" s="269">
        <v>310.58333333333331</v>
      </c>
      <c r="K425" s="268">
        <v>299.05</v>
      </c>
      <c r="L425" s="268">
        <v>288.5</v>
      </c>
      <c r="M425" s="268">
        <v>3.1174300000000001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184.6</v>
      </c>
      <c r="D426" s="269">
        <v>182.48333333333332</v>
      </c>
      <c r="E426" s="269">
        <v>172.26666666666665</v>
      </c>
      <c r="F426" s="269">
        <v>159.93333333333334</v>
      </c>
      <c r="G426" s="269">
        <v>149.71666666666667</v>
      </c>
      <c r="H426" s="269">
        <v>194.81666666666663</v>
      </c>
      <c r="I426" s="269">
        <v>205.03333333333327</v>
      </c>
      <c r="J426" s="269">
        <v>217.36666666666662</v>
      </c>
      <c r="K426" s="268">
        <v>192.7</v>
      </c>
      <c r="L426" s="268">
        <v>170.15</v>
      </c>
      <c r="M426" s="268">
        <v>72.716179999999994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332.2</v>
      </c>
      <c r="D427" s="269">
        <v>333.28333333333336</v>
      </c>
      <c r="E427" s="269">
        <v>329.56666666666672</v>
      </c>
      <c r="F427" s="269">
        <v>326.93333333333334</v>
      </c>
      <c r="G427" s="269">
        <v>323.2166666666667</v>
      </c>
      <c r="H427" s="269">
        <v>335.91666666666674</v>
      </c>
      <c r="I427" s="269">
        <v>339.63333333333333</v>
      </c>
      <c r="J427" s="269">
        <v>342.26666666666677</v>
      </c>
      <c r="K427" s="268">
        <v>337</v>
      </c>
      <c r="L427" s="268">
        <v>330.65</v>
      </c>
      <c r="M427" s="268">
        <v>2.0872099999999998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467.7</v>
      </c>
      <c r="D428" s="269">
        <v>468.55</v>
      </c>
      <c r="E428" s="269">
        <v>464.15000000000003</v>
      </c>
      <c r="F428" s="269">
        <v>460.6</v>
      </c>
      <c r="G428" s="269">
        <v>456.20000000000005</v>
      </c>
      <c r="H428" s="269">
        <v>472.1</v>
      </c>
      <c r="I428" s="269">
        <v>476.5</v>
      </c>
      <c r="J428" s="269">
        <v>480.05</v>
      </c>
      <c r="K428" s="268">
        <v>472.95</v>
      </c>
      <c r="L428" s="268">
        <v>465</v>
      </c>
      <c r="M428" s="268">
        <v>1.43801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496.55</v>
      </c>
      <c r="D429" s="269">
        <v>498.83333333333331</v>
      </c>
      <c r="E429" s="269">
        <v>490.76666666666665</v>
      </c>
      <c r="F429" s="269">
        <v>484.98333333333335</v>
      </c>
      <c r="G429" s="269">
        <v>476.91666666666669</v>
      </c>
      <c r="H429" s="269">
        <v>504.61666666666662</v>
      </c>
      <c r="I429" s="269">
        <v>512.68333333333339</v>
      </c>
      <c r="J429" s="269">
        <v>518.46666666666658</v>
      </c>
      <c r="K429" s="268">
        <v>506.9</v>
      </c>
      <c r="L429" s="268">
        <v>493.05</v>
      </c>
      <c r="M429" s="268">
        <v>4.2429500000000004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226</v>
      </c>
      <c r="D430" s="269">
        <v>227.11666666666667</v>
      </c>
      <c r="E430" s="269">
        <v>224.13333333333335</v>
      </c>
      <c r="F430" s="269">
        <v>222.26666666666668</v>
      </c>
      <c r="G430" s="269">
        <v>219.28333333333336</v>
      </c>
      <c r="H430" s="269">
        <v>228.98333333333335</v>
      </c>
      <c r="I430" s="269">
        <v>231.9666666666667</v>
      </c>
      <c r="J430" s="269">
        <v>233.83333333333334</v>
      </c>
      <c r="K430" s="268">
        <v>230.1</v>
      </c>
      <c r="L430" s="268">
        <v>225.25</v>
      </c>
      <c r="M430" s="268">
        <v>1.78725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883.75</v>
      </c>
      <c r="D431" s="269">
        <v>887.16666666666663</v>
      </c>
      <c r="E431" s="269">
        <v>876.63333333333321</v>
      </c>
      <c r="F431" s="269">
        <v>869.51666666666654</v>
      </c>
      <c r="G431" s="269">
        <v>858.98333333333312</v>
      </c>
      <c r="H431" s="269">
        <v>894.2833333333333</v>
      </c>
      <c r="I431" s="269">
        <v>904.81666666666683</v>
      </c>
      <c r="J431" s="269">
        <v>911.93333333333339</v>
      </c>
      <c r="K431" s="268">
        <v>897.7</v>
      </c>
      <c r="L431" s="268">
        <v>880.05</v>
      </c>
      <c r="M431" s="268">
        <v>18.893219999999999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526.95000000000005</v>
      </c>
      <c r="D432" s="269">
        <v>526.44999999999993</v>
      </c>
      <c r="E432" s="269">
        <v>520.09999999999991</v>
      </c>
      <c r="F432" s="269">
        <v>513.25</v>
      </c>
      <c r="G432" s="269">
        <v>506.9</v>
      </c>
      <c r="H432" s="269">
        <v>533.29999999999984</v>
      </c>
      <c r="I432" s="269">
        <v>539.65</v>
      </c>
      <c r="J432" s="269">
        <v>546.49999999999977</v>
      </c>
      <c r="K432" s="268">
        <v>532.79999999999995</v>
      </c>
      <c r="L432" s="268">
        <v>519.6</v>
      </c>
      <c r="M432" s="268">
        <v>12.68455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2243.75</v>
      </c>
      <c r="D433" s="269">
        <v>2246.25</v>
      </c>
      <c r="E433" s="269">
        <v>2217.5500000000002</v>
      </c>
      <c r="F433" s="269">
        <v>2191.3500000000004</v>
      </c>
      <c r="G433" s="269">
        <v>2162.6500000000005</v>
      </c>
      <c r="H433" s="269">
        <v>2272.4499999999998</v>
      </c>
      <c r="I433" s="269">
        <v>2301.1499999999996</v>
      </c>
      <c r="J433" s="269">
        <v>2327.3499999999995</v>
      </c>
      <c r="K433" s="268">
        <v>2274.9499999999998</v>
      </c>
      <c r="L433" s="268">
        <v>2220.0500000000002</v>
      </c>
      <c r="M433" s="268">
        <v>0.28358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870.4</v>
      </c>
      <c r="D434" s="269">
        <v>865.43333333333328</v>
      </c>
      <c r="E434" s="269">
        <v>851.06666666666661</v>
      </c>
      <c r="F434" s="269">
        <v>831.73333333333335</v>
      </c>
      <c r="G434" s="269">
        <v>817.36666666666667</v>
      </c>
      <c r="H434" s="269">
        <v>884.76666666666654</v>
      </c>
      <c r="I434" s="269">
        <v>899.1333333333331</v>
      </c>
      <c r="J434" s="269">
        <v>918.46666666666647</v>
      </c>
      <c r="K434" s="268">
        <v>879.8</v>
      </c>
      <c r="L434" s="268">
        <v>846.1</v>
      </c>
      <c r="M434" s="268">
        <v>3.9687700000000001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468.1</v>
      </c>
      <c r="D435" s="269">
        <v>466.48333333333335</v>
      </c>
      <c r="E435" s="269">
        <v>461.61666666666667</v>
      </c>
      <c r="F435" s="269">
        <v>455.13333333333333</v>
      </c>
      <c r="G435" s="269">
        <v>450.26666666666665</v>
      </c>
      <c r="H435" s="269">
        <v>472.9666666666667</v>
      </c>
      <c r="I435" s="269">
        <v>477.83333333333337</v>
      </c>
      <c r="J435" s="269">
        <v>484.31666666666672</v>
      </c>
      <c r="K435" s="268">
        <v>471.35</v>
      </c>
      <c r="L435" s="268">
        <v>460</v>
      </c>
      <c r="M435" s="268">
        <v>1.7822100000000001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343.85</v>
      </c>
      <c r="D436" s="269">
        <v>344.5</v>
      </c>
      <c r="E436" s="269">
        <v>339.95</v>
      </c>
      <c r="F436" s="269">
        <v>336.05</v>
      </c>
      <c r="G436" s="269">
        <v>331.5</v>
      </c>
      <c r="H436" s="269">
        <v>348.4</v>
      </c>
      <c r="I436" s="269">
        <v>352.94999999999993</v>
      </c>
      <c r="J436" s="269">
        <v>356.84999999999997</v>
      </c>
      <c r="K436" s="268">
        <v>349.05</v>
      </c>
      <c r="L436" s="268">
        <v>340.6</v>
      </c>
      <c r="M436" s="268">
        <v>1.6722900000000001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2050.5500000000002</v>
      </c>
      <c r="D437" s="269">
        <v>2047.9000000000003</v>
      </c>
      <c r="E437" s="269">
        <v>2028.6500000000005</v>
      </c>
      <c r="F437" s="269">
        <v>2006.7500000000002</v>
      </c>
      <c r="G437" s="269">
        <v>1987.5000000000005</v>
      </c>
      <c r="H437" s="269">
        <v>2069.8000000000006</v>
      </c>
      <c r="I437" s="269">
        <v>2089.0500000000002</v>
      </c>
      <c r="J437" s="269">
        <v>2110.9500000000007</v>
      </c>
      <c r="K437" s="268">
        <v>2067.15</v>
      </c>
      <c r="L437" s="268">
        <v>2026</v>
      </c>
      <c r="M437" s="268">
        <v>0.41455999999999998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478.45</v>
      </c>
      <c r="D438" s="269">
        <v>479.73333333333329</v>
      </c>
      <c r="E438" s="269">
        <v>473.81666666666661</v>
      </c>
      <c r="F438" s="269">
        <v>469.18333333333334</v>
      </c>
      <c r="G438" s="269">
        <v>463.26666666666665</v>
      </c>
      <c r="H438" s="269">
        <v>484.36666666666656</v>
      </c>
      <c r="I438" s="269">
        <v>490.28333333333319</v>
      </c>
      <c r="J438" s="269">
        <v>494.91666666666652</v>
      </c>
      <c r="K438" s="268">
        <v>485.65</v>
      </c>
      <c r="L438" s="268">
        <v>475.1</v>
      </c>
      <c r="M438" s="268">
        <v>4.9364600000000003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9.15</v>
      </c>
      <c r="D439" s="269">
        <v>9.2333333333333343</v>
      </c>
      <c r="E439" s="269">
        <v>9.0166666666666693</v>
      </c>
      <c r="F439" s="269">
        <v>8.8833333333333346</v>
      </c>
      <c r="G439" s="269">
        <v>8.6666666666666696</v>
      </c>
      <c r="H439" s="269">
        <v>9.3666666666666689</v>
      </c>
      <c r="I439" s="269">
        <v>9.5833333333333339</v>
      </c>
      <c r="J439" s="269">
        <v>9.7166666666666686</v>
      </c>
      <c r="K439" s="268">
        <v>9.4499999999999993</v>
      </c>
      <c r="L439" s="268">
        <v>9.1</v>
      </c>
      <c r="M439" s="268">
        <v>981.51363000000003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903.3</v>
      </c>
      <c r="D440" s="269">
        <v>901.76666666666677</v>
      </c>
      <c r="E440" s="269">
        <v>893.53333333333353</v>
      </c>
      <c r="F440" s="269">
        <v>883.76666666666677</v>
      </c>
      <c r="G440" s="269">
        <v>875.53333333333353</v>
      </c>
      <c r="H440" s="269">
        <v>911.53333333333353</v>
      </c>
      <c r="I440" s="269">
        <v>919.76666666666688</v>
      </c>
      <c r="J440" s="269">
        <v>929.53333333333353</v>
      </c>
      <c r="K440" s="268">
        <v>910</v>
      </c>
      <c r="L440" s="268">
        <v>892</v>
      </c>
      <c r="M440" s="268">
        <v>1.86876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568.6</v>
      </c>
      <c r="D441" s="269">
        <v>570.48333333333323</v>
      </c>
      <c r="E441" s="269">
        <v>563.96666666666647</v>
      </c>
      <c r="F441" s="269">
        <v>559.33333333333326</v>
      </c>
      <c r="G441" s="269">
        <v>552.81666666666649</v>
      </c>
      <c r="H441" s="269">
        <v>575.11666666666645</v>
      </c>
      <c r="I441" s="269">
        <v>581.6333333333331</v>
      </c>
      <c r="J441" s="269">
        <v>586.26666666666642</v>
      </c>
      <c r="K441" s="268">
        <v>577</v>
      </c>
      <c r="L441" s="268">
        <v>565.85</v>
      </c>
      <c r="M441" s="268">
        <v>5.2169499999999998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1939.25</v>
      </c>
      <c r="D442" s="269">
        <v>1907.6000000000001</v>
      </c>
      <c r="E442" s="269">
        <v>1836.2000000000003</v>
      </c>
      <c r="F442" s="269">
        <v>1733.15</v>
      </c>
      <c r="G442" s="269">
        <v>1661.7500000000002</v>
      </c>
      <c r="H442" s="269">
        <v>2010.6500000000003</v>
      </c>
      <c r="I442" s="269">
        <v>2082.0500000000002</v>
      </c>
      <c r="J442" s="269">
        <v>2185.1000000000004</v>
      </c>
      <c r="K442" s="268">
        <v>1979</v>
      </c>
      <c r="L442" s="268">
        <v>1804.55</v>
      </c>
      <c r="M442" s="268">
        <v>1.47485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659.65</v>
      </c>
      <c r="D443" s="269">
        <v>667.85</v>
      </c>
      <c r="E443" s="269">
        <v>646.55000000000007</v>
      </c>
      <c r="F443" s="269">
        <v>633.45000000000005</v>
      </c>
      <c r="G443" s="269">
        <v>612.15000000000009</v>
      </c>
      <c r="H443" s="269">
        <v>680.95</v>
      </c>
      <c r="I443" s="269">
        <v>702.25</v>
      </c>
      <c r="J443" s="269">
        <v>715.35</v>
      </c>
      <c r="K443" s="268">
        <v>689.15</v>
      </c>
      <c r="L443" s="268">
        <v>654.75</v>
      </c>
      <c r="M443" s="268">
        <v>0.75800999999999996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1031.2</v>
      </c>
      <c r="D444" s="269">
        <v>1028.4666666666667</v>
      </c>
      <c r="E444" s="269">
        <v>1018.6333333333334</v>
      </c>
      <c r="F444" s="269">
        <v>1006.0666666666667</v>
      </c>
      <c r="G444" s="269">
        <v>996.23333333333346</v>
      </c>
      <c r="H444" s="269">
        <v>1041.0333333333333</v>
      </c>
      <c r="I444" s="269">
        <v>1050.8666666666663</v>
      </c>
      <c r="J444" s="269">
        <v>1063.4333333333334</v>
      </c>
      <c r="K444" s="268">
        <v>1038.3</v>
      </c>
      <c r="L444" s="268">
        <v>1015.9</v>
      </c>
      <c r="M444" s="268">
        <v>0.66386999999999996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41.6</v>
      </c>
      <c r="D445" s="269">
        <v>41.699999999999996</v>
      </c>
      <c r="E445" s="269">
        <v>41.149999999999991</v>
      </c>
      <c r="F445" s="269">
        <v>40.699999999999996</v>
      </c>
      <c r="G445" s="269">
        <v>40.149999999999991</v>
      </c>
      <c r="H445" s="269">
        <v>42.149999999999991</v>
      </c>
      <c r="I445" s="269">
        <v>42.699999999999989</v>
      </c>
      <c r="J445" s="269">
        <v>43.149999999999991</v>
      </c>
      <c r="K445" s="268">
        <v>42.25</v>
      </c>
      <c r="L445" s="268">
        <v>41.25</v>
      </c>
      <c r="M445" s="268">
        <v>78.335059999999999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1037.8499999999999</v>
      </c>
      <c r="D446" s="269">
        <v>1037.3</v>
      </c>
      <c r="E446" s="269">
        <v>1025.0999999999999</v>
      </c>
      <c r="F446" s="269">
        <v>1012.3499999999999</v>
      </c>
      <c r="G446" s="269">
        <v>1000.1499999999999</v>
      </c>
      <c r="H446" s="269">
        <v>1050.05</v>
      </c>
      <c r="I446" s="269">
        <v>1062.2500000000002</v>
      </c>
      <c r="J446" s="269">
        <v>1075</v>
      </c>
      <c r="K446" s="268">
        <v>1049.5</v>
      </c>
      <c r="L446" s="268">
        <v>1024.55</v>
      </c>
      <c r="M446" s="268">
        <v>8.9390699999999992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811.1</v>
      </c>
      <c r="D447" s="269">
        <v>811.51666666666677</v>
      </c>
      <c r="E447" s="269">
        <v>799.58333333333348</v>
      </c>
      <c r="F447" s="269">
        <v>788.06666666666672</v>
      </c>
      <c r="G447" s="269">
        <v>776.13333333333344</v>
      </c>
      <c r="H447" s="269">
        <v>823.03333333333353</v>
      </c>
      <c r="I447" s="269">
        <v>834.9666666666667</v>
      </c>
      <c r="J447" s="269">
        <v>846.48333333333358</v>
      </c>
      <c r="K447" s="268">
        <v>823.45</v>
      </c>
      <c r="L447" s="268">
        <v>800</v>
      </c>
      <c r="M447" s="268">
        <v>3.6931500000000002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1155.9000000000001</v>
      </c>
      <c r="D448" s="269">
        <v>1155.2166666666669</v>
      </c>
      <c r="E448" s="269">
        <v>1141.4833333333338</v>
      </c>
      <c r="F448" s="269">
        <v>1127.0666666666668</v>
      </c>
      <c r="G448" s="269">
        <v>1113.3333333333337</v>
      </c>
      <c r="H448" s="269">
        <v>1169.6333333333339</v>
      </c>
      <c r="I448" s="269">
        <v>1183.366666666667</v>
      </c>
      <c r="J448" s="269">
        <v>1197.783333333334</v>
      </c>
      <c r="K448" s="268">
        <v>1168.95</v>
      </c>
      <c r="L448" s="268">
        <v>1140.8</v>
      </c>
      <c r="M448" s="268">
        <v>14.35793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239.35</v>
      </c>
      <c r="D449" s="269">
        <v>241.04999999999998</v>
      </c>
      <c r="E449" s="269">
        <v>235.89999999999998</v>
      </c>
      <c r="F449" s="269">
        <v>232.45</v>
      </c>
      <c r="G449" s="269">
        <v>227.29999999999998</v>
      </c>
      <c r="H449" s="269">
        <v>244.49999999999997</v>
      </c>
      <c r="I449" s="269">
        <v>249.65</v>
      </c>
      <c r="J449" s="269">
        <v>253.09999999999997</v>
      </c>
      <c r="K449" s="268">
        <v>246.2</v>
      </c>
      <c r="L449" s="268">
        <v>237.6</v>
      </c>
      <c r="M449" s="268">
        <v>21.115379999999998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1230.4000000000001</v>
      </c>
      <c r="D450" s="269">
        <v>1231.8</v>
      </c>
      <c r="E450" s="269">
        <v>1213.5999999999999</v>
      </c>
      <c r="F450" s="269">
        <v>1196.8</v>
      </c>
      <c r="G450" s="269">
        <v>1178.5999999999999</v>
      </c>
      <c r="H450" s="269">
        <v>1248.5999999999999</v>
      </c>
      <c r="I450" s="269">
        <v>1266.8000000000002</v>
      </c>
      <c r="J450" s="269">
        <v>1283.5999999999999</v>
      </c>
      <c r="K450" s="268">
        <v>1250</v>
      </c>
      <c r="L450" s="268">
        <v>1215</v>
      </c>
      <c r="M450" s="268">
        <v>3.9935800000000001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3120.4</v>
      </c>
      <c r="D451" s="269">
        <v>3125.2000000000003</v>
      </c>
      <c r="E451" s="269">
        <v>3109.0000000000005</v>
      </c>
      <c r="F451" s="269">
        <v>3097.6000000000004</v>
      </c>
      <c r="G451" s="269">
        <v>3081.4000000000005</v>
      </c>
      <c r="H451" s="269">
        <v>3136.6000000000004</v>
      </c>
      <c r="I451" s="269">
        <v>3152.8</v>
      </c>
      <c r="J451" s="269">
        <v>3164.2000000000003</v>
      </c>
      <c r="K451" s="268">
        <v>3141.4</v>
      </c>
      <c r="L451" s="268">
        <v>3113.8</v>
      </c>
      <c r="M451" s="268">
        <v>50.90269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840.25</v>
      </c>
      <c r="D452" s="269">
        <v>846.65</v>
      </c>
      <c r="E452" s="269">
        <v>832.15</v>
      </c>
      <c r="F452" s="269">
        <v>824.05</v>
      </c>
      <c r="G452" s="269">
        <v>809.55</v>
      </c>
      <c r="H452" s="269">
        <v>854.75</v>
      </c>
      <c r="I452" s="269">
        <v>869.25</v>
      </c>
      <c r="J452" s="269">
        <v>877.35</v>
      </c>
      <c r="K452" s="268">
        <v>861.15</v>
      </c>
      <c r="L452" s="268">
        <v>838.55</v>
      </c>
      <c r="M452" s="268">
        <v>38.189259999999997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8914.7000000000007</v>
      </c>
      <c r="D453" s="269">
        <v>8945.7333333333336</v>
      </c>
      <c r="E453" s="269">
        <v>8833.9666666666672</v>
      </c>
      <c r="F453" s="269">
        <v>8753.2333333333336</v>
      </c>
      <c r="G453" s="269">
        <v>8641.4666666666672</v>
      </c>
      <c r="H453" s="269">
        <v>9026.4666666666672</v>
      </c>
      <c r="I453" s="269">
        <v>9138.2333333333336</v>
      </c>
      <c r="J453" s="269">
        <v>9218.9666666666672</v>
      </c>
      <c r="K453" s="268">
        <v>9057.5</v>
      </c>
      <c r="L453" s="268">
        <v>8865</v>
      </c>
      <c r="M453" s="268">
        <v>2.6798899999999999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2621.3000000000002</v>
      </c>
      <c r="D454" s="269">
        <v>2453.8666666666668</v>
      </c>
      <c r="E454" s="269">
        <v>2286.4333333333334</v>
      </c>
      <c r="F454" s="269">
        <v>1951.5666666666666</v>
      </c>
      <c r="G454" s="269">
        <v>1784.1333333333332</v>
      </c>
      <c r="H454" s="269">
        <v>2788.7333333333336</v>
      </c>
      <c r="I454" s="269">
        <v>2956.166666666667</v>
      </c>
      <c r="J454" s="269">
        <v>3291.0333333333338</v>
      </c>
      <c r="K454" s="268">
        <v>2621.3000000000002</v>
      </c>
      <c r="L454" s="268">
        <v>2119</v>
      </c>
      <c r="M454" s="268">
        <v>50.105400000000003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221.9</v>
      </c>
      <c r="D455" s="269">
        <v>222.38333333333333</v>
      </c>
      <c r="E455" s="269">
        <v>220.01666666666665</v>
      </c>
      <c r="F455" s="269">
        <v>218.13333333333333</v>
      </c>
      <c r="G455" s="269">
        <v>215.76666666666665</v>
      </c>
      <c r="H455" s="269">
        <v>224.26666666666665</v>
      </c>
      <c r="I455" s="269">
        <v>226.63333333333333</v>
      </c>
      <c r="J455" s="269">
        <v>228.51666666666665</v>
      </c>
      <c r="K455" s="268">
        <v>224.75</v>
      </c>
      <c r="L455" s="268">
        <v>220.5</v>
      </c>
      <c r="M455" s="268">
        <v>24.768139999999999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450.2</v>
      </c>
      <c r="D456" s="269">
        <v>450.63333333333338</v>
      </c>
      <c r="E456" s="269">
        <v>446.56666666666678</v>
      </c>
      <c r="F456" s="269">
        <v>442.93333333333339</v>
      </c>
      <c r="G456" s="269">
        <v>438.86666666666679</v>
      </c>
      <c r="H456" s="269">
        <v>454.26666666666677</v>
      </c>
      <c r="I456" s="269">
        <v>458.33333333333337</v>
      </c>
      <c r="J456" s="269">
        <v>461.96666666666675</v>
      </c>
      <c r="K456" s="268">
        <v>454.7</v>
      </c>
      <c r="L456" s="268">
        <v>447</v>
      </c>
      <c r="M456" s="268">
        <v>103.60460999999999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241.5</v>
      </c>
      <c r="D457" s="269">
        <v>240.76666666666665</v>
      </c>
      <c r="E457" s="269">
        <v>237.3833333333333</v>
      </c>
      <c r="F457" s="269">
        <v>233.26666666666665</v>
      </c>
      <c r="G457" s="269">
        <v>229.8833333333333</v>
      </c>
      <c r="H457" s="269">
        <v>244.8833333333333</v>
      </c>
      <c r="I457" s="269">
        <v>248.26666666666662</v>
      </c>
      <c r="J457" s="269">
        <v>252.3833333333333</v>
      </c>
      <c r="K457" s="268">
        <v>244.15</v>
      </c>
      <c r="L457" s="268">
        <v>236.65</v>
      </c>
      <c r="M457" s="268">
        <v>242.28695999999999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641.75</v>
      </c>
      <c r="D458" s="269">
        <v>637.7833333333333</v>
      </c>
      <c r="E458" s="269">
        <v>621.86666666666656</v>
      </c>
      <c r="F458" s="269">
        <v>601.98333333333323</v>
      </c>
      <c r="G458" s="269">
        <v>586.06666666666649</v>
      </c>
      <c r="H458" s="269">
        <v>657.66666666666663</v>
      </c>
      <c r="I458" s="269">
        <v>673.58333333333337</v>
      </c>
      <c r="J458" s="269">
        <v>693.4666666666667</v>
      </c>
      <c r="K458" s="268">
        <v>653.70000000000005</v>
      </c>
      <c r="L458" s="268">
        <v>617.9</v>
      </c>
      <c r="M458" s="268">
        <v>1.6257299999999999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109.15</v>
      </c>
      <c r="D459" s="269">
        <v>108.45</v>
      </c>
      <c r="E459" s="269">
        <v>106.5</v>
      </c>
      <c r="F459" s="269">
        <v>103.85</v>
      </c>
      <c r="G459" s="269">
        <v>101.89999999999999</v>
      </c>
      <c r="H459" s="269">
        <v>111.10000000000001</v>
      </c>
      <c r="I459" s="269">
        <v>113.05000000000003</v>
      </c>
      <c r="J459" s="269">
        <v>115.70000000000002</v>
      </c>
      <c r="K459" s="268">
        <v>110.4</v>
      </c>
      <c r="L459" s="268">
        <v>105.8</v>
      </c>
      <c r="M459" s="268">
        <v>863.79872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122.7</v>
      </c>
      <c r="D460" s="269">
        <v>119.46666666666665</v>
      </c>
      <c r="E460" s="269">
        <v>116.23333333333331</v>
      </c>
      <c r="F460" s="269">
        <v>109.76666666666665</v>
      </c>
      <c r="G460" s="269">
        <v>106.5333333333333</v>
      </c>
      <c r="H460" s="269">
        <v>125.93333333333331</v>
      </c>
      <c r="I460" s="269">
        <v>129.16666666666666</v>
      </c>
      <c r="J460" s="269">
        <v>135.63333333333333</v>
      </c>
      <c r="K460" s="268">
        <v>122.7</v>
      </c>
      <c r="L460" s="268">
        <v>113</v>
      </c>
      <c r="M460" s="268">
        <v>18.32084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3256.85</v>
      </c>
      <c r="D461" s="269">
        <v>3267</v>
      </c>
      <c r="E461" s="269">
        <v>3225.85</v>
      </c>
      <c r="F461" s="269">
        <v>3194.85</v>
      </c>
      <c r="G461" s="269">
        <v>3153.7</v>
      </c>
      <c r="H461" s="269">
        <v>3298</v>
      </c>
      <c r="I461" s="269">
        <v>3339.1499999999996</v>
      </c>
      <c r="J461" s="269">
        <v>3370.15</v>
      </c>
      <c r="K461" s="268">
        <v>3308.15</v>
      </c>
      <c r="L461" s="268">
        <v>3236</v>
      </c>
      <c r="M461" s="268">
        <v>0.26613999999999999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1114.7</v>
      </c>
      <c r="D462" s="269">
        <v>1110.5166666666667</v>
      </c>
      <c r="E462" s="269">
        <v>1099.1833333333334</v>
      </c>
      <c r="F462" s="269">
        <v>1083.6666666666667</v>
      </c>
      <c r="G462" s="269">
        <v>1072.3333333333335</v>
      </c>
      <c r="H462" s="269">
        <v>1126.0333333333333</v>
      </c>
      <c r="I462" s="269">
        <v>1137.3666666666668</v>
      </c>
      <c r="J462" s="269">
        <v>1152.8833333333332</v>
      </c>
      <c r="K462" s="268">
        <v>1121.8499999999999</v>
      </c>
      <c r="L462" s="268">
        <v>1095</v>
      </c>
      <c r="M462" s="268">
        <v>51.795389999999998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93.65</v>
      </c>
      <c r="D463" s="269">
        <v>93.600000000000009</v>
      </c>
      <c r="E463" s="269">
        <v>92.950000000000017</v>
      </c>
      <c r="F463" s="269">
        <v>92.250000000000014</v>
      </c>
      <c r="G463" s="269">
        <v>91.600000000000023</v>
      </c>
      <c r="H463" s="269">
        <v>94.300000000000011</v>
      </c>
      <c r="I463" s="269">
        <v>94.950000000000017</v>
      </c>
      <c r="J463" s="269">
        <v>95.65</v>
      </c>
      <c r="K463" s="268">
        <v>94.25</v>
      </c>
      <c r="L463" s="268">
        <v>92.9</v>
      </c>
      <c r="M463" s="268">
        <v>4.0837199999999996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798.25</v>
      </c>
      <c r="D464" s="269">
        <v>796.05000000000007</v>
      </c>
      <c r="E464" s="269">
        <v>785.60000000000014</v>
      </c>
      <c r="F464" s="269">
        <v>772.95</v>
      </c>
      <c r="G464" s="269">
        <v>762.50000000000011</v>
      </c>
      <c r="H464" s="269">
        <v>808.70000000000016</v>
      </c>
      <c r="I464" s="269">
        <v>819.1500000000002</v>
      </c>
      <c r="J464" s="269">
        <v>831.80000000000018</v>
      </c>
      <c r="K464" s="268">
        <v>806.5</v>
      </c>
      <c r="L464" s="268">
        <v>783.4</v>
      </c>
      <c r="M464" s="268">
        <v>11.308149999999999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2498.5500000000002</v>
      </c>
      <c r="D465" s="269">
        <v>2473.85</v>
      </c>
      <c r="E465" s="269">
        <v>2429.6999999999998</v>
      </c>
      <c r="F465" s="269">
        <v>2360.85</v>
      </c>
      <c r="G465" s="269">
        <v>2316.6999999999998</v>
      </c>
      <c r="H465" s="269">
        <v>2542.6999999999998</v>
      </c>
      <c r="I465" s="269">
        <v>2586.8500000000004</v>
      </c>
      <c r="J465" s="269">
        <v>2655.7</v>
      </c>
      <c r="K465" s="268">
        <v>2518</v>
      </c>
      <c r="L465" s="268">
        <v>2405</v>
      </c>
      <c r="M465" s="268">
        <v>0.40096999999999999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701.15</v>
      </c>
      <c r="D466" s="269">
        <v>696.91666666666663</v>
      </c>
      <c r="E466" s="269">
        <v>685.2833333333333</v>
      </c>
      <c r="F466" s="269">
        <v>669.41666666666663</v>
      </c>
      <c r="G466" s="269">
        <v>657.7833333333333</v>
      </c>
      <c r="H466" s="269">
        <v>712.7833333333333</v>
      </c>
      <c r="I466" s="269">
        <v>724.41666666666674</v>
      </c>
      <c r="J466" s="269">
        <v>740.2833333333333</v>
      </c>
      <c r="K466" s="268">
        <v>708.55</v>
      </c>
      <c r="L466" s="268">
        <v>681.05</v>
      </c>
      <c r="M466" s="268">
        <v>1.56413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3230.6</v>
      </c>
      <c r="D467" s="269">
        <v>3236.5500000000006</v>
      </c>
      <c r="E467" s="269">
        <v>3184.1000000000013</v>
      </c>
      <c r="F467" s="269">
        <v>3137.6000000000008</v>
      </c>
      <c r="G467" s="269">
        <v>3085.1500000000015</v>
      </c>
      <c r="H467" s="269">
        <v>3283.0500000000011</v>
      </c>
      <c r="I467" s="269">
        <v>3335.5000000000009</v>
      </c>
      <c r="J467" s="269">
        <v>3382.0000000000009</v>
      </c>
      <c r="K467" s="268">
        <v>3289</v>
      </c>
      <c r="L467" s="268">
        <v>3190.05</v>
      </c>
      <c r="M467" s="268">
        <v>0.41949999999999998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2700.6</v>
      </c>
      <c r="D468" s="269">
        <v>2685.8666666666668</v>
      </c>
      <c r="E468" s="269">
        <v>2659.7333333333336</v>
      </c>
      <c r="F468" s="269">
        <v>2618.8666666666668</v>
      </c>
      <c r="G468" s="269">
        <v>2592.7333333333336</v>
      </c>
      <c r="H468" s="269">
        <v>2726.7333333333336</v>
      </c>
      <c r="I468" s="269">
        <v>2752.8666666666668</v>
      </c>
      <c r="J468" s="269">
        <v>2793.7333333333336</v>
      </c>
      <c r="K468" s="268">
        <v>2712</v>
      </c>
      <c r="L468" s="268">
        <v>2645</v>
      </c>
      <c r="M468" s="268">
        <v>9.1528100000000006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1502.05</v>
      </c>
      <c r="D469" s="269">
        <v>1507.6499999999999</v>
      </c>
      <c r="E469" s="269">
        <v>1487.3499999999997</v>
      </c>
      <c r="F469" s="269">
        <v>1472.6499999999999</v>
      </c>
      <c r="G469" s="269">
        <v>1452.3499999999997</v>
      </c>
      <c r="H469" s="269">
        <v>1522.3499999999997</v>
      </c>
      <c r="I469" s="269">
        <v>1542.6499999999999</v>
      </c>
      <c r="J469" s="269">
        <v>1557.3499999999997</v>
      </c>
      <c r="K469" s="268">
        <v>1527.95</v>
      </c>
      <c r="L469" s="268">
        <v>1492.95</v>
      </c>
      <c r="M469" s="268">
        <v>1.3207899999999999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546.54999999999995</v>
      </c>
      <c r="D470" s="269">
        <v>549.66666666666663</v>
      </c>
      <c r="E470" s="269">
        <v>542.08333333333326</v>
      </c>
      <c r="F470" s="269">
        <v>537.61666666666667</v>
      </c>
      <c r="G470" s="269">
        <v>530.0333333333333</v>
      </c>
      <c r="H470" s="269">
        <v>554.13333333333321</v>
      </c>
      <c r="I470" s="269">
        <v>561.71666666666647</v>
      </c>
      <c r="J470" s="269">
        <v>566.18333333333317</v>
      </c>
      <c r="K470" s="268">
        <v>557.25</v>
      </c>
      <c r="L470" s="268">
        <v>545.20000000000005</v>
      </c>
      <c r="M470" s="268">
        <v>5.1890999999999998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1430.6</v>
      </c>
      <c r="D471" s="269">
        <v>1444.3</v>
      </c>
      <c r="E471" s="269">
        <v>1414.25</v>
      </c>
      <c r="F471" s="269">
        <v>1397.9</v>
      </c>
      <c r="G471" s="269">
        <v>1367.8500000000001</v>
      </c>
      <c r="H471" s="269">
        <v>1460.6499999999999</v>
      </c>
      <c r="I471" s="269">
        <v>1490.6999999999996</v>
      </c>
      <c r="J471" s="269">
        <v>1507.0499999999997</v>
      </c>
      <c r="K471" s="268">
        <v>1474.35</v>
      </c>
      <c r="L471" s="268">
        <v>1427.95</v>
      </c>
      <c r="M471" s="268">
        <v>7.8623799999999999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39.4</v>
      </c>
      <c r="D472" s="269">
        <v>39.516666666666673</v>
      </c>
      <c r="E472" s="269">
        <v>39.033333333333346</v>
      </c>
      <c r="F472" s="269">
        <v>38.666666666666671</v>
      </c>
      <c r="G472" s="269">
        <v>38.183333333333344</v>
      </c>
      <c r="H472" s="269">
        <v>39.883333333333347</v>
      </c>
      <c r="I472" s="269">
        <v>40.366666666666681</v>
      </c>
      <c r="J472" s="269">
        <v>40.733333333333348</v>
      </c>
      <c r="K472" s="268">
        <v>40</v>
      </c>
      <c r="L472" s="268">
        <v>39.15</v>
      </c>
      <c r="M472" s="268">
        <v>83.210629999999995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248.55</v>
      </c>
      <c r="D473" s="269">
        <v>248.51666666666665</v>
      </c>
      <c r="E473" s="269">
        <v>246.18333333333331</v>
      </c>
      <c r="F473" s="269">
        <v>243.81666666666666</v>
      </c>
      <c r="G473" s="269">
        <v>241.48333333333332</v>
      </c>
      <c r="H473" s="269">
        <v>250.8833333333333</v>
      </c>
      <c r="I473" s="269">
        <v>253.21666666666667</v>
      </c>
      <c r="J473" s="269">
        <v>255.58333333333329</v>
      </c>
      <c r="K473" s="268">
        <v>250.85</v>
      </c>
      <c r="L473" s="268">
        <v>246.15</v>
      </c>
      <c r="M473" s="268">
        <v>4.2731199999999996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221.1</v>
      </c>
      <c r="D474" s="269">
        <v>220.21666666666667</v>
      </c>
      <c r="E474" s="269">
        <v>217.53333333333333</v>
      </c>
      <c r="F474" s="269">
        <v>213.96666666666667</v>
      </c>
      <c r="G474" s="269">
        <v>211.28333333333333</v>
      </c>
      <c r="H474" s="269">
        <v>223.78333333333333</v>
      </c>
      <c r="I474" s="269">
        <v>226.46666666666667</v>
      </c>
      <c r="J474" s="269">
        <v>230.03333333333333</v>
      </c>
      <c r="K474" s="268">
        <v>222.9</v>
      </c>
      <c r="L474" s="268">
        <v>216.65</v>
      </c>
      <c r="M474" s="268">
        <v>3.2593899999999998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2623.85</v>
      </c>
      <c r="D475" s="269">
        <v>2630.6666666666665</v>
      </c>
      <c r="E475" s="269">
        <v>2606.7333333333331</v>
      </c>
      <c r="F475" s="269">
        <v>2589.6166666666668</v>
      </c>
      <c r="G475" s="269">
        <v>2565.6833333333334</v>
      </c>
      <c r="H475" s="269">
        <v>2647.7833333333328</v>
      </c>
      <c r="I475" s="269">
        <v>2671.7166666666662</v>
      </c>
      <c r="J475" s="269">
        <v>2688.8333333333326</v>
      </c>
      <c r="K475" s="268">
        <v>2654.6</v>
      </c>
      <c r="L475" s="268">
        <v>2613.5500000000002</v>
      </c>
      <c r="M475" s="268">
        <v>4.8685900000000002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12.4</v>
      </c>
      <c r="D476" s="269">
        <v>12.383333333333335</v>
      </c>
      <c r="E476" s="269">
        <v>12.216666666666669</v>
      </c>
      <c r="F476" s="269">
        <v>12.033333333333333</v>
      </c>
      <c r="G476" s="269">
        <v>11.866666666666667</v>
      </c>
      <c r="H476" s="269">
        <v>12.56666666666667</v>
      </c>
      <c r="I476" s="269">
        <v>12.733333333333338</v>
      </c>
      <c r="J476" s="269">
        <v>12.916666666666671</v>
      </c>
      <c r="K476" s="268">
        <v>12.55</v>
      </c>
      <c r="L476" s="268">
        <v>12.2</v>
      </c>
      <c r="M476" s="268">
        <v>40.031599999999997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786.05</v>
      </c>
      <c r="D477" s="269">
        <v>779.0333333333333</v>
      </c>
      <c r="E477" s="269">
        <v>765.26666666666665</v>
      </c>
      <c r="F477" s="269">
        <v>744.48333333333335</v>
      </c>
      <c r="G477" s="269">
        <v>730.7166666666667</v>
      </c>
      <c r="H477" s="269">
        <v>799.81666666666661</v>
      </c>
      <c r="I477" s="269">
        <v>813.58333333333326</v>
      </c>
      <c r="J477" s="269">
        <v>834.36666666666656</v>
      </c>
      <c r="K477" s="268">
        <v>792.8</v>
      </c>
      <c r="L477" s="268">
        <v>758.25</v>
      </c>
      <c r="M477" s="268">
        <v>2.02596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748.3</v>
      </c>
      <c r="D478" s="269">
        <v>750.75</v>
      </c>
      <c r="E478" s="269">
        <v>741.35</v>
      </c>
      <c r="F478" s="269">
        <v>734.4</v>
      </c>
      <c r="G478" s="269">
        <v>725</v>
      </c>
      <c r="H478" s="269">
        <v>757.7</v>
      </c>
      <c r="I478" s="269">
        <v>767.10000000000014</v>
      </c>
      <c r="J478" s="269">
        <v>774.05000000000007</v>
      </c>
      <c r="K478" s="268">
        <v>760.15</v>
      </c>
      <c r="L478" s="268">
        <v>743.8</v>
      </c>
      <c r="M478" s="268">
        <v>20.44162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808.35</v>
      </c>
      <c r="D479" s="269">
        <v>811.23333333333346</v>
      </c>
      <c r="E479" s="269">
        <v>803.26666666666688</v>
      </c>
      <c r="F479" s="269">
        <v>798.18333333333339</v>
      </c>
      <c r="G479" s="269">
        <v>790.21666666666681</v>
      </c>
      <c r="H479" s="269">
        <v>816.31666666666695</v>
      </c>
      <c r="I479" s="269">
        <v>824.28333333333342</v>
      </c>
      <c r="J479" s="269">
        <v>829.36666666666702</v>
      </c>
      <c r="K479" s="268">
        <v>819.2</v>
      </c>
      <c r="L479" s="268">
        <v>806.15</v>
      </c>
      <c r="M479" s="268">
        <v>0.44501000000000002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6875.75</v>
      </c>
      <c r="D480" s="269">
        <v>6866.75</v>
      </c>
      <c r="E480" s="269">
        <v>6769.1</v>
      </c>
      <c r="F480" s="269">
        <v>6662.4500000000007</v>
      </c>
      <c r="G480" s="269">
        <v>6564.8000000000011</v>
      </c>
      <c r="H480" s="269">
        <v>6973.4</v>
      </c>
      <c r="I480" s="269">
        <v>7071.0499999999993</v>
      </c>
      <c r="J480" s="269">
        <v>7177.6999999999989</v>
      </c>
      <c r="K480" s="268">
        <v>6964.4</v>
      </c>
      <c r="L480" s="268">
        <v>6760.1</v>
      </c>
      <c r="M480" s="268">
        <v>5.4394799999999996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46</v>
      </c>
      <c r="D481" s="269">
        <v>45.816666666666663</v>
      </c>
      <c r="E481" s="269">
        <v>45.183333333333323</v>
      </c>
      <c r="F481" s="269">
        <v>44.36666666666666</v>
      </c>
      <c r="G481" s="269">
        <v>43.73333333333332</v>
      </c>
      <c r="H481" s="269">
        <v>46.633333333333326</v>
      </c>
      <c r="I481" s="269">
        <v>47.266666666666666</v>
      </c>
      <c r="J481" s="269">
        <v>48.083333333333329</v>
      </c>
      <c r="K481" s="268">
        <v>46.45</v>
      </c>
      <c r="L481" s="268">
        <v>45</v>
      </c>
      <c r="M481" s="268">
        <v>156.90298000000001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1680.95</v>
      </c>
      <c r="D482" s="269">
        <v>1688.3833333333332</v>
      </c>
      <c r="E482" s="269">
        <v>1668.1666666666665</v>
      </c>
      <c r="F482" s="269">
        <v>1655.3833333333332</v>
      </c>
      <c r="G482" s="269">
        <v>1635.1666666666665</v>
      </c>
      <c r="H482" s="269">
        <v>1701.1666666666665</v>
      </c>
      <c r="I482" s="269">
        <v>1721.3833333333332</v>
      </c>
      <c r="J482" s="269">
        <v>1734.1666666666665</v>
      </c>
      <c r="K482" s="268">
        <v>1708.6</v>
      </c>
      <c r="L482" s="268">
        <v>1675.6</v>
      </c>
      <c r="M482" s="268">
        <v>0.88693999999999995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852.8</v>
      </c>
      <c r="D483" s="269">
        <v>846.93333333333339</v>
      </c>
      <c r="E483" s="269">
        <v>827.86666666666679</v>
      </c>
      <c r="F483" s="269">
        <v>802.93333333333339</v>
      </c>
      <c r="G483" s="269">
        <v>783.86666666666679</v>
      </c>
      <c r="H483" s="269">
        <v>871.86666666666679</v>
      </c>
      <c r="I483" s="269">
        <v>890.93333333333339</v>
      </c>
      <c r="J483" s="269">
        <v>915.86666666666679</v>
      </c>
      <c r="K483" s="268">
        <v>866</v>
      </c>
      <c r="L483" s="268">
        <v>822</v>
      </c>
      <c r="M483" s="268">
        <v>28.326650000000001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241.8</v>
      </c>
      <c r="D484" s="269">
        <v>241.21666666666667</v>
      </c>
      <c r="E484" s="269">
        <v>237.58333333333334</v>
      </c>
      <c r="F484" s="269">
        <v>233.36666666666667</v>
      </c>
      <c r="G484" s="269">
        <v>229.73333333333335</v>
      </c>
      <c r="H484" s="269">
        <v>245.43333333333334</v>
      </c>
      <c r="I484" s="269">
        <v>249.06666666666666</v>
      </c>
      <c r="J484" s="269">
        <v>253.28333333333333</v>
      </c>
      <c r="K484" s="268">
        <v>244.85</v>
      </c>
      <c r="L484" s="268">
        <v>237</v>
      </c>
      <c r="M484" s="268">
        <v>2.6523300000000001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2870.15</v>
      </c>
      <c r="D485" s="269">
        <v>2870.0166666666664</v>
      </c>
      <c r="E485" s="269">
        <v>2850.0333333333328</v>
      </c>
      <c r="F485" s="269">
        <v>2829.9166666666665</v>
      </c>
      <c r="G485" s="269">
        <v>2809.9333333333329</v>
      </c>
      <c r="H485" s="269">
        <v>2890.1333333333328</v>
      </c>
      <c r="I485" s="269">
        <v>2910.1166666666663</v>
      </c>
      <c r="J485" s="269">
        <v>2930.2333333333327</v>
      </c>
      <c r="K485" s="268">
        <v>2890</v>
      </c>
      <c r="L485" s="268">
        <v>2849.9</v>
      </c>
      <c r="M485" s="268">
        <v>0.21185999999999999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644.6</v>
      </c>
      <c r="D486" s="269">
        <v>640.48333333333346</v>
      </c>
      <c r="E486" s="269">
        <v>626.26666666666688</v>
      </c>
      <c r="F486" s="269">
        <v>607.93333333333339</v>
      </c>
      <c r="G486" s="269">
        <v>593.71666666666681</v>
      </c>
      <c r="H486" s="269">
        <v>658.81666666666695</v>
      </c>
      <c r="I486" s="269">
        <v>673.03333333333342</v>
      </c>
      <c r="J486" s="269">
        <v>691.36666666666702</v>
      </c>
      <c r="K486" s="268">
        <v>654.70000000000005</v>
      </c>
      <c r="L486" s="268">
        <v>622.15</v>
      </c>
      <c r="M486" s="268">
        <v>9.3918800000000005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388.4</v>
      </c>
      <c r="D487" s="284">
        <v>389.13333333333338</v>
      </c>
      <c r="E487" s="284">
        <v>379.26666666666677</v>
      </c>
      <c r="F487" s="284">
        <v>370.13333333333338</v>
      </c>
      <c r="G487" s="284">
        <v>360.26666666666677</v>
      </c>
      <c r="H487" s="284">
        <v>398.26666666666677</v>
      </c>
      <c r="I487" s="284">
        <v>408.13333333333344</v>
      </c>
      <c r="J487" s="283">
        <v>417.26666666666677</v>
      </c>
      <c r="K487" s="283">
        <v>399</v>
      </c>
      <c r="L487" s="283">
        <v>380</v>
      </c>
      <c r="M487" s="239">
        <v>7.5246599999999999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42.85</v>
      </c>
      <c r="D488" s="284">
        <v>43.31666666666667</v>
      </c>
      <c r="E488" s="284">
        <v>41.933333333333337</v>
      </c>
      <c r="F488" s="284">
        <v>41.016666666666666</v>
      </c>
      <c r="G488" s="284">
        <v>39.633333333333333</v>
      </c>
      <c r="H488" s="284">
        <v>44.233333333333341</v>
      </c>
      <c r="I488" s="284">
        <v>45.616666666666681</v>
      </c>
      <c r="J488" s="283">
        <v>46.533333333333346</v>
      </c>
      <c r="K488" s="283">
        <v>44.7</v>
      </c>
      <c r="L488" s="283">
        <v>42.4</v>
      </c>
      <c r="M488" s="239">
        <v>237.84277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345.6</v>
      </c>
      <c r="D489" s="269">
        <v>344.86666666666662</v>
      </c>
      <c r="E489" s="269">
        <v>334.23333333333323</v>
      </c>
      <c r="F489" s="269">
        <v>322.86666666666662</v>
      </c>
      <c r="G489" s="269">
        <v>312.23333333333323</v>
      </c>
      <c r="H489" s="269">
        <v>356.23333333333323</v>
      </c>
      <c r="I489" s="269">
        <v>366.86666666666656</v>
      </c>
      <c r="J489" s="269">
        <v>378.23333333333323</v>
      </c>
      <c r="K489" s="268">
        <v>355.5</v>
      </c>
      <c r="L489" s="268">
        <v>333.5</v>
      </c>
      <c r="M489" s="268">
        <v>9.6470199999999995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389.35</v>
      </c>
      <c r="D490" s="284">
        <v>389.88333333333338</v>
      </c>
      <c r="E490" s="284">
        <v>380.76666666666677</v>
      </c>
      <c r="F490" s="284">
        <v>372.18333333333339</v>
      </c>
      <c r="G490" s="284">
        <v>363.06666666666678</v>
      </c>
      <c r="H490" s="284">
        <v>398.46666666666675</v>
      </c>
      <c r="I490" s="284">
        <v>407.58333333333343</v>
      </c>
      <c r="J490" s="283">
        <v>416.16666666666674</v>
      </c>
      <c r="K490" s="283">
        <v>399</v>
      </c>
      <c r="L490" s="283">
        <v>381.3</v>
      </c>
      <c r="M490" s="239">
        <v>4.2665100000000002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1072.2</v>
      </c>
      <c r="D491" s="269">
        <v>1072.95</v>
      </c>
      <c r="E491" s="269">
        <v>1065.25</v>
      </c>
      <c r="F491" s="269">
        <v>1058.3</v>
      </c>
      <c r="G491" s="269">
        <v>1050.5999999999999</v>
      </c>
      <c r="H491" s="269">
        <v>1079.9000000000001</v>
      </c>
      <c r="I491" s="269">
        <v>1087.6000000000004</v>
      </c>
      <c r="J491" s="269">
        <v>1094.5500000000002</v>
      </c>
      <c r="K491" s="268">
        <v>1080.6500000000001</v>
      </c>
      <c r="L491" s="268">
        <v>1066</v>
      </c>
      <c r="M491" s="268">
        <v>13.656940000000001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305.60000000000002</v>
      </c>
      <c r="D492" s="284">
        <v>297.93333333333334</v>
      </c>
      <c r="E492" s="269">
        <v>281.01666666666665</v>
      </c>
      <c r="F492" s="269">
        <v>256.43333333333334</v>
      </c>
      <c r="G492" s="269">
        <v>239.51666666666665</v>
      </c>
      <c r="H492" s="269">
        <v>322.51666666666665</v>
      </c>
      <c r="I492" s="269">
        <v>339.43333333333328</v>
      </c>
      <c r="J492" s="269">
        <v>364.01666666666665</v>
      </c>
      <c r="K492" s="268">
        <v>314.85000000000002</v>
      </c>
      <c r="L492" s="268">
        <v>273.35000000000002</v>
      </c>
      <c r="M492" s="268">
        <v>619.91651000000002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2157.0500000000002</v>
      </c>
      <c r="D493" s="269">
        <v>2150.6666666666665</v>
      </c>
      <c r="E493" s="269">
        <v>2136.3833333333332</v>
      </c>
      <c r="F493" s="269">
        <v>2115.7166666666667</v>
      </c>
      <c r="G493" s="269">
        <v>2101.4333333333334</v>
      </c>
      <c r="H493" s="269">
        <v>2171.333333333333</v>
      </c>
      <c r="I493" s="269">
        <v>2185.6166666666668</v>
      </c>
      <c r="J493" s="269">
        <v>2206.2833333333328</v>
      </c>
      <c r="K493" s="268">
        <v>2164.9499999999998</v>
      </c>
      <c r="L493" s="268">
        <v>2130</v>
      </c>
      <c r="M493" s="268">
        <v>0.24631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404.55</v>
      </c>
      <c r="D494" s="284">
        <v>409.7166666666667</v>
      </c>
      <c r="E494" s="269">
        <v>395.43333333333339</v>
      </c>
      <c r="F494" s="269">
        <v>386.31666666666672</v>
      </c>
      <c r="G494" s="269">
        <v>372.03333333333342</v>
      </c>
      <c r="H494" s="269">
        <v>418.83333333333337</v>
      </c>
      <c r="I494" s="269">
        <v>433.11666666666667</v>
      </c>
      <c r="J494" s="269">
        <v>442.23333333333335</v>
      </c>
      <c r="K494" s="268">
        <v>424</v>
      </c>
      <c r="L494" s="268">
        <v>400.6</v>
      </c>
      <c r="M494" s="268">
        <v>1.48116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2254.9</v>
      </c>
      <c r="D495" s="269">
        <v>2257.7166666666667</v>
      </c>
      <c r="E495" s="269">
        <v>2233.5333333333333</v>
      </c>
      <c r="F495" s="269">
        <v>2212.1666666666665</v>
      </c>
      <c r="G495" s="269">
        <v>2187.9833333333331</v>
      </c>
      <c r="H495" s="269">
        <v>2279.0833333333335</v>
      </c>
      <c r="I495" s="269">
        <v>2303.2666666666669</v>
      </c>
      <c r="J495" s="269">
        <v>2324.6333333333337</v>
      </c>
      <c r="K495" s="268">
        <v>2281.9</v>
      </c>
      <c r="L495" s="268">
        <v>2236.35</v>
      </c>
      <c r="M495" s="268">
        <v>0.59889999999999999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9.75</v>
      </c>
      <c r="D496" s="284">
        <v>9.7166666666666668</v>
      </c>
      <c r="E496" s="269">
        <v>9.5833333333333339</v>
      </c>
      <c r="F496" s="269">
        <v>9.4166666666666679</v>
      </c>
      <c r="G496" s="269">
        <v>9.283333333333335</v>
      </c>
      <c r="H496" s="269">
        <v>9.8833333333333329</v>
      </c>
      <c r="I496" s="269">
        <v>10.016666666666666</v>
      </c>
      <c r="J496" s="269">
        <v>10.183333333333332</v>
      </c>
      <c r="K496" s="268">
        <v>9.85</v>
      </c>
      <c r="L496" s="268">
        <v>9.5500000000000007</v>
      </c>
      <c r="M496" s="268">
        <v>1243.4128599999999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955.35</v>
      </c>
      <c r="D497" s="269">
        <v>956.79999999999984</v>
      </c>
      <c r="E497" s="269">
        <v>948.59999999999968</v>
      </c>
      <c r="F497" s="269">
        <v>941.8499999999998</v>
      </c>
      <c r="G497" s="269">
        <v>933.64999999999964</v>
      </c>
      <c r="H497" s="269">
        <v>963.54999999999973</v>
      </c>
      <c r="I497" s="269">
        <v>971.74999999999977</v>
      </c>
      <c r="J497" s="269">
        <v>978.49999999999977</v>
      </c>
      <c r="K497" s="268">
        <v>965</v>
      </c>
      <c r="L497" s="268">
        <v>950.05</v>
      </c>
      <c r="M497" s="268">
        <v>14.04466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243.45</v>
      </c>
      <c r="D498" s="284">
        <v>243.75</v>
      </c>
      <c r="E498" s="269">
        <v>239.9</v>
      </c>
      <c r="F498" s="269">
        <v>236.35</v>
      </c>
      <c r="G498" s="269">
        <v>232.5</v>
      </c>
      <c r="H498" s="269">
        <v>247.3</v>
      </c>
      <c r="I498" s="269">
        <v>251.15000000000003</v>
      </c>
      <c r="J498" s="269">
        <v>254.70000000000002</v>
      </c>
      <c r="K498" s="268">
        <v>247.6</v>
      </c>
      <c r="L498" s="268">
        <v>240.2</v>
      </c>
      <c r="M498" s="268">
        <v>12.855689999999999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84.85</v>
      </c>
      <c r="D499" s="284">
        <v>83.916666666666671</v>
      </c>
      <c r="E499" s="269">
        <v>82.233333333333348</v>
      </c>
      <c r="F499" s="269">
        <v>79.616666666666674</v>
      </c>
      <c r="G499" s="269">
        <v>77.933333333333351</v>
      </c>
      <c r="H499" s="269">
        <v>86.533333333333346</v>
      </c>
      <c r="I499" s="269">
        <v>88.216666666666654</v>
      </c>
      <c r="J499" s="269">
        <v>90.833333333333343</v>
      </c>
      <c r="K499" s="268">
        <v>85.6</v>
      </c>
      <c r="L499" s="268">
        <v>81.3</v>
      </c>
      <c r="M499" s="268">
        <v>32.251730000000002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685.85</v>
      </c>
      <c r="D500" s="284">
        <v>681.61666666666667</v>
      </c>
      <c r="E500" s="269">
        <v>664.23333333333335</v>
      </c>
      <c r="F500" s="269">
        <v>642.61666666666667</v>
      </c>
      <c r="G500" s="269">
        <v>625.23333333333335</v>
      </c>
      <c r="H500" s="269">
        <v>703.23333333333335</v>
      </c>
      <c r="I500" s="269">
        <v>720.61666666666679</v>
      </c>
      <c r="J500" s="269">
        <v>742.23333333333335</v>
      </c>
      <c r="K500" s="268">
        <v>699</v>
      </c>
      <c r="L500" s="268">
        <v>660</v>
      </c>
      <c r="M500" s="268">
        <v>2.30959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1759.55</v>
      </c>
      <c r="D501" s="284">
        <v>1760.5833333333333</v>
      </c>
      <c r="E501" s="269">
        <v>1748.9666666666665</v>
      </c>
      <c r="F501" s="269">
        <v>1738.3833333333332</v>
      </c>
      <c r="G501" s="269">
        <v>1726.7666666666664</v>
      </c>
      <c r="H501" s="269">
        <v>1771.1666666666665</v>
      </c>
      <c r="I501" s="269">
        <v>1782.7833333333333</v>
      </c>
      <c r="J501" s="269">
        <v>1793.3666666666666</v>
      </c>
      <c r="K501" s="268">
        <v>1772.2</v>
      </c>
      <c r="L501" s="268">
        <v>1750</v>
      </c>
      <c r="M501" s="268">
        <v>0.63763999999999998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416.3</v>
      </c>
      <c r="D502" s="284">
        <v>416</v>
      </c>
      <c r="E502" s="269">
        <v>409.3</v>
      </c>
      <c r="F502" s="269">
        <v>402.3</v>
      </c>
      <c r="G502" s="269">
        <v>395.6</v>
      </c>
      <c r="H502" s="269">
        <v>423</v>
      </c>
      <c r="I502" s="269">
        <v>429.70000000000005</v>
      </c>
      <c r="J502" s="269">
        <v>436.7</v>
      </c>
      <c r="K502" s="268">
        <v>422.7</v>
      </c>
      <c r="L502" s="268">
        <v>409</v>
      </c>
      <c r="M502" s="268">
        <v>87.919820000000001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275.8</v>
      </c>
      <c r="D503" s="284">
        <v>274.73333333333335</v>
      </c>
      <c r="E503" s="269">
        <v>267.06666666666672</v>
      </c>
      <c r="F503" s="269">
        <v>258.33333333333337</v>
      </c>
      <c r="G503" s="269">
        <v>250.66666666666674</v>
      </c>
      <c r="H503" s="269">
        <v>283.4666666666667</v>
      </c>
      <c r="I503" s="269">
        <v>291.13333333333333</v>
      </c>
      <c r="J503" s="269">
        <v>299.86666666666667</v>
      </c>
      <c r="K503" s="268">
        <v>282.39999999999998</v>
      </c>
      <c r="L503" s="268">
        <v>266</v>
      </c>
      <c r="M503" s="268">
        <v>23.675229999999999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17.25</v>
      </c>
      <c r="D504" s="284">
        <v>17.283333333333335</v>
      </c>
      <c r="E504" s="269">
        <v>17.06666666666667</v>
      </c>
      <c r="F504" s="269">
        <v>16.883333333333336</v>
      </c>
      <c r="G504" s="269">
        <v>16.666666666666671</v>
      </c>
      <c r="H504" s="269">
        <v>17.466666666666669</v>
      </c>
      <c r="I504" s="269">
        <v>17.68333333333333</v>
      </c>
      <c r="J504" s="269">
        <v>17.866666666666667</v>
      </c>
      <c r="K504" s="268">
        <v>17.5</v>
      </c>
      <c r="L504" s="268">
        <v>17.100000000000001</v>
      </c>
      <c r="M504" s="268">
        <v>1370.8103799999999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9981.2999999999993</v>
      </c>
      <c r="D505" s="284">
        <v>10098.933333333332</v>
      </c>
      <c r="E505" s="269">
        <v>9810.366666666665</v>
      </c>
      <c r="F505" s="269">
        <v>9639.4333333333325</v>
      </c>
      <c r="G505" s="269">
        <v>9350.866666666665</v>
      </c>
      <c r="H505" s="269">
        <v>10269.866666666665</v>
      </c>
      <c r="I505" s="269">
        <v>10558.433333333334</v>
      </c>
      <c r="J505" s="269">
        <v>10729.366666666665</v>
      </c>
      <c r="K505" s="268">
        <v>10387.5</v>
      </c>
      <c r="L505" s="268">
        <v>9928</v>
      </c>
      <c r="M505" s="268">
        <v>9.3939999999999996E-2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278.55</v>
      </c>
      <c r="D506" s="284">
        <v>275.46666666666664</v>
      </c>
      <c r="E506" s="269">
        <v>270.43333333333328</v>
      </c>
      <c r="F506" s="269">
        <v>262.31666666666666</v>
      </c>
      <c r="G506" s="269">
        <v>257.2833333333333</v>
      </c>
      <c r="H506" s="269">
        <v>283.58333333333326</v>
      </c>
      <c r="I506" s="269">
        <v>288.61666666666667</v>
      </c>
      <c r="J506" s="269">
        <v>296.73333333333323</v>
      </c>
      <c r="K506" s="268">
        <v>280.5</v>
      </c>
      <c r="L506" s="268">
        <v>267.35000000000002</v>
      </c>
      <c r="M506" s="268">
        <v>187.13458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231.1</v>
      </c>
      <c r="D507" s="284">
        <v>231.25</v>
      </c>
      <c r="E507" s="269">
        <v>229.65</v>
      </c>
      <c r="F507" s="269">
        <v>228.20000000000002</v>
      </c>
      <c r="G507" s="269">
        <v>226.60000000000002</v>
      </c>
      <c r="H507" s="269">
        <v>232.7</v>
      </c>
      <c r="I507" s="269">
        <v>234.3</v>
      </c>
      <c r="J507" s="269">
        <v>235.74999999999997</v>
      </c>
      <c r="K507" s="268">
        <v>232.85</v>
      </c>
      <c r="L507" s="268">
        <v>229.8</v>
      </c>
      <c r="M507" s="268">
        <v>9.3009299999999993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63.3</v>
      </c>
      <c r="D508" s="284">
        <v>63.733333333333327</v>
      </c>
      <c r="E508" s="269">
        <v>62.316666666666649</v>
      </c>
      <c r="F508" s="269">
        <v>61.333333333333321</v>
      </c>
      <c r="G508" s="269">
        <v>59.916666666666643</v>
      </c>
      <c r="H508" s="269">
        <v>64.716666666666654</v>
      </c>
      <c r="I508" s="269">
        <v>66.133333333333326</v>
      </c>
      <c r="J508" s="269">
        <v>67.11666666666666</v>
      </c>
      <c r="K508" s="268">
        <v>65.150000000000006</v>
      </c>
      <c r="L508" s="268">
        <v>62.75</v>
      </c>
      <c r="M508" s="268">
        <v>1198.24317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375.4</v>
      </c>
      <c r="D509" s="269">
        <v>374.48333333333335</v>
      </c>
      <c r="E509" s="269">
        <v>370.9666666666667</v>
      </c>
      <c r="F509" s="269">
        <v>366.53333333333336</v>
      </c>
      <c r="G509" s="269">
        <v>363.01666666666671</v>
      </c>
      <c r="H509" s="269">
        <v>378.91666666666669</v>
      </c>
      <c r="I509" s="269">
        <v>382.43333333333334</v>
      </c>
      <c r="J509" s="268">
        <v>386.86666666666667</v>
      </c>
      <c r="K509" s="268">
        <v>378</v>
      </c>
      <c r="L509" s="268">
        <v>370.05</v>
      </c>
      <c r="M509" s="239">
        <v>10.04026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1615.15</v>
      </c>
      <c r="D510" s="269">
        <v>1621.55</v>
      </c>
      <c r="E510" s="269">
        <v>1603.6</v>
      </c>
      <c r="F510" s="269">
        <v>1592.05</v>
      </c>
      <c r="G510" s="269">
        <v>1574.1</v>
      </c>
      <c r="H510" s="269">
        <v>1633.1</v>
      </c>
      <c r="I510" s="269">
        <v>1651.0500000000002</v>
      </c>
      <c r="J510" s="268">
        <v>1662.6</v>
      </c>
      <c r="K510" s="268">
        <v>1639.5</v>
      </c>
      <c r="L510" s="268">
        <v>1610</v>
      </c>
      <c r="M510" s="239">
        <v>0.44779999999999998</v>
      </c>
      <c r="N510" s="1"/>
      <c r="O510" s="1"/>
    </row>
    <row r="511" spans="1:15" ht="12.75" customHeight="1">
      <c r="B511" s="1" t="s">
        <v>529</v>
      </c>
      <c r="C511" s="1">
        <v>2309.4</v>
      </c>
      <c r="D511" s="1">
        <v>2303.5499999999997</v>
      </c>
      <c r="E511" s="1">
        <v>2278.0999999999995</v>
      </c>
      <c r="F511" s="1">
        <v>2246.7999999999997</v>
      </c>
      <c r="G511" s="1">
        <v>2221.3499999999995</v>
      </c>
      <c r="H511" s="1">
        <v>2334.8499999999995</v>
      </c>
      <c r="I511" s="1">
        <v>2360.2999999999993</v>
      </c>
      <c r="J511" s="1">
        <v>2391.5999999999995</v>
      </c>
      <c r="K511" s="1">
        <v>2329</v>
      </c>
      <c r="L511" s="1">
        <v>2272.25</v>
      </c>
      <c r="M511" s="1">
        <v>0.36298000000000002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59"/>
      <c r="B5" s="460"/>
      <c r="C5" s="459"/>
      <c r="D5" s="46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61" t="s">
        <v>531</v>
      </c>
      <c r="C7" s="460"/>
      <c r="D7" s="7">
        <f>Main!B10</f>
        <v>44819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44818</v>
      </c>
      <c r="B10" s="29">
        <v>538351</v>
      </c>
      <c r="C10" s="28" t="s">
        <v>1110</v>
      </c>
      <c r="D10" s="28" t="s">
        <v>1111</v>
      </c>
      <c r="E10" s="28" t="s">
        <v>541</v>
      </c>
      <c r="F10" s="85">
        <v>80000</v>
      </c>
      <c r="G10" s="29">
        <v>18.170000000000002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44818</v>
      </c>
      <c r="B11" s="29">
        <v>531300</v>
      </c>
      <c r="C11" s="28" t="s">
        <v>1112</v>
      </c>
      <c r="D11" s="28" t="s">
        <v>1113</v>
      </c>
      <c r="E11" s="28" t="s">
        <v>541</v>
      </c>
      <c r="F11" s="85">
        <v>100000</v>
      </c>
      <c r="G11" s="29">
        <v>5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44818</v>
      </c>
      <c r="B12" s="29">
        <v>531300</v>
      </c>
      <c r="C12" s="28" t="s">
        <v>1112</v>
      </c>
      <c r="D12" s="28" t="s">
        <v>1114</v>
      </c>
      <c r="E12" s="28" t="s">
        <v>540</v>
      </c>
      <c r="F12" s="85">
        <v>100000</v>
      </c>
      <c r="G12" s="29">
        <v>5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44818</v>
      </c>
      <c r="B13" s="29">
        <v>517096</v>
      </c>
      <c r="C13" s="28" t="s">
        <v>1115</v>
      </c>
      <c r="D13" s="28" t="s">
        <v>1116</v>
      </c>
      <c r="E13" s="28" t="s">
        <v>541</v>
      </c>
      <c r="F13" s="85">
        <v>199964</v>
      </c>
      <c r="G13" s="29">
        <v>17.010000000000002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44818</v>
      </c>
      <c r="B14" s="29">
        <v>509053</v>
      </c>
      <c r="C14" s="28" t="s">
        <v>1117</v>
      </c>
      <c r="D14" s="28" t="s">
        <v>1118</v>
      </c>
      <c r="E14" s="28" t="s">
        <v>540</v>
      </c>
      <c r="F14" s="85">
        <v>296175</v>
      </c>
      <c r="G14" s="29">
        <v>17.52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44818</v>
      </c>
      <c r="B15" s="29">
        <v>543442</v>
      </c>
      <c r="C15" s="28" t="s">
        <v>1119</v>
      </c>
      <c r="D15" s="28" t="s">
        <v>1120</v>
      </c>
      <c r="E15" s="28" t="s">
        <v>541</v>
      </c>
      <c r="F15" s="85">
        <v>90354</v>
      </c>
      <c r="G15" s="29">
        <v>185.02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44818</v>
      </c>
      <c r="B16" s="29">
        <v>543211</v>
      </c>
      <c r="C16" s="28" t="s">
        <v>1121</v>
      </c>
      <c r="D16" s="28" t="s">
        <v>1122</v>
      </c>
      <c r="E16" s="28" t="s">
        <v>540</v>
      </c>
      <c r="F16" s="85">
        <v>76000</v>
      </c>
      <c r="G16" s="29">
        <v>76.260000000000005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44818</v>
      </c>
      <c r="B17" s="29">
        <v>543439</v>
      </c>
      <c r="C17" s="28" t="s">
        <v>1005</v>
      </c>
      <c r="D17" s="28" t="s">
        <v>1123</v>
      </c>
      <c r="E17" s="28" t="s">
        <v>540</v>
      </c>
      <c r="F17" s="85">
        <v>4000</v>
      </c>
      <c r="G17" s="29">
        <v>27.2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44818</v>
      </c>
      <c r="B18" s="29">
        <v>543439</v>
      </c>
      <c r="C18" s="28" t="s">
        <v>1005</v>
      </c>
      <c r="D18" s="28" t="s">
        <v>1123</v>
      </c>
      <c r="E18" s="28" t="s">
        <v>541</v>
      </c>
      <c r="F18" s="85">
        <v>26000</v>
      </c>
      <c r="G18" s="29">
        <v>26.77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44818</v>
      </c>
      <c r="B19" s="29">
        <v>543439</v>
      </c>
      <c r="C19" s="28" t="s">
        <v>1005</v>
      </c>
      <c r="D19" s="28" t="s">
        <v>1124</v>
      </c>
      <c r="E19" s="28" t="s">
        <v>540</v>
      </c>
      <c r="F19" s="85">
        <v>28000</v>
      </c>
      <c r="G19" s="29">
        <v>26.46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44818</v>
      </c>
      <c r="B20" s="29">
        <v>543439</v>
      </c>
      <c r="C20" s="28" t="s">
        <v>1005</v>
      </c>
      <c r="D20" s="28" t="s">
        <v>1125</v>
      </c>
      <c r="E20" s="28" t="s">
        <v>540</v>
      </c>
      <c r="F20" s="85">
        <v>30000</v>
      </c>
      <c r="G20" s="29">
        <v>26.53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44818</v>
      </c>
      <c r="B21" s="29">
        <v>543439</v>
      </c>
      <c r="C21" s="28" t="s">
        <v>1005</v>
      </c>
      <c r="D21" s="28" t="s">
        <v>1125</v>
      </c>
      <c r="E21" s="28" t="s">
        <v>541</v>
      </c>
      <c r="F21" s="85">
        <v>16000</v>
      </c>
      <c r="G21" s="29">
        <v>28.73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44818</v>
      </c>
      <c r="B22" s="29">
        <v>543439</v>
      </c>
      <c r="C22" s="28" t="s">
        <v>1005</v>
      </c>
      <c r="D22" s="28" t="s">
        <v>982</v>
      </c>
      <c r="E22" s="28" t="s">
        <v>541</v>
      </c>
      <c r="F22" s="85">
        <v>16000</v>
      </c>
      <c r="G22" s="29">
        <v>27.13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44818</v>
      </c>
      <c r="B23" s="29">
        <v>543439</v>
      </c>
      <c r="C23" s="28" t="s">
        <v>1005</v>
      </c>
      <c r="D23" s="28" t="s">
        <v>982</v>
      </c>
      <c r="E23" s="28" t="s">
        <v>540</v>
      </c>
      <c r="F23" s="85">
        <v>16000</v>
      </c>
      <c r="G23" s="29">
        <v>26.66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44818</v>
      </c>
      <c r="B24" s="29">
        <v>543439</v>
      </c>
      <c r="C24" s="28" t="s">
        <v>1005</v>
      </c>
      <c r="D24" s="28" t="s">
        <v>1126</v>
      </c>
      <c r="E24" s="28" t="s">
        <v>540</v>
      </c>
      <c r="F24" s="85">
        <v>20000</v>
      </c>
      <c r="G24" s="29">
        <v>26.46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44818</v>
      </c>
      <c r="B25" s="29">
        <v>543439</v>
      </c>
      <c r="C25" s="28" t="s">
        <v>1005</v>
      </c>
      <c r="D25" s="28" t="s">
        <v>1126</v>
      </c>
      <c r="E25" s="28" t="s">
        <v>541</v>
      </c>
      <c r="F25" s="85">
        <v>20000</v>
      </c>
      <c r="G25" s="29">
        <v>26.72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44818</v>
      </c>
      <c r="B26" s="29">
        <v>543439</v>
      </c>
      <c r="C26" s="28" t="s">
        <v>1005</v>
      </c>
      <c r="D26" s="28" t="s">
        <v>1127</v>
      </c>
      <c r="E26" s="28" t="s">
        <v>541</v>
      </c>
      <c r="F26" s="85">
        <v>20000</v>
      </c>
      <c r="G26" s="29">
        <v>26.46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44818</v>
      </c>
      <c r="B27" s="29">
        <v>543439</v>
      </c>
      <c r="C27" s="28" t="s">
        <v>1005</v>
      </c>
      <c r="D27" s="28" t="s">
        <v>1128</v>
      </c>
      <c r="E27" s="28" t="s">
        <v>541</v>
      </c>
      <c r="F27" s="85">
        <v>16000</v>
      </c>
      <c r="G27" s="29">
        <v>26.46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44818</v>
      </c>
      <c r="B28" s="29">
        <v>543439</v>
      </c>
      <c r="C28" s="28" t="s">
        <v>1005</v>
      </c>
      <c r="D28" s="28" t="s">
        <v>1129</v>
      </c>
      <c r="E28" s="28" t="s">
        <v>540</v>
      </c>
      <c r="F28" s="85">
        <v>22000</v>
      </c>
      <c r="G28" s="29">
        <v>28.44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44818</v>
      </c>
      <c r="B29" s="29">
        <v>543593</v>
      </c>
      <c r="C29" s="28" t="s">
        <v>1130</v>
      </c>
      <c r="D29" s="28" t="s">
        <v>1131</v>
      </c>
      <c r="E29" s="28" t="s">
        <v>541</v>
      </c>
      <c r="F29" s="85">
        <v>6200000</v>
      </c>
      <c r="G29" s="29">
        <v>164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44818</v>
      </c>
      <c r="B30" s="29">
        <v>543593</v>
      </c>
      <c r="C30" s="28" t="s">
        <v>1130</v>
      </c>
      <c r="D30" s="28" t="s">
        <v>1132</v>
      </c>
      <c r="E30" s="28" t="s">
        <v>540</v>
      </c>
      <c r="F30" s="85">
        <v>1200000</v>
      </c>
      <c r="G30" s="29">
        <v>164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44818</v>
      </c>
      <c r="B31" s="29">
        <v>543593</v>
      </c>
      <c r="C31" s="28" t="s">
        <v>1130</v>
      </c>
      <c r="D31" s="28" t="s">
        <v>1133</v>
      </c>
      <c r="E31" s="28" t="s">
        <v>540</v>
      </c>
      <c r="F31" s="85">
        <v>5000000</v>
      </c>
      <c r="G31" s="29">
        <v>164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44818</v>
      </c>
      <c r="B32" s="29">
        <v>539559</v>
      </c>
      <c r="C32" s="28" t="s">
        <v>1006</v>
      </c>
      <c r="D32" s="28" t="s">
        <v>1134</v>
      </c>
      <c r="E32" s="28" t="s">
        <v>540</v>
      </c>
      <c r="F32" s="85">
        <v>60000</v>
      </c>
      <c r="G32" s="29">
        <v>115.4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44818</v>
      </c>
      <c r="B33" s="29">
        <v>539559</v>
      </c>
      <c r="C33" s="28" t="s">
        <v>1006</v>
      </c>
      <c r="D33" s="28" t="s">
        <v>1041</v>
      </c>
      <c r="E33" s="28" t="s">
        <v>540</v>
      </c>
      <c r="F33" s="85">
        <v>44770</v>
      </c>
      <c r="G33" s="29">
        <v>110.28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44818</v>
      </c>
      <c r="B34" s="29">
        <v>539559</v>
      </c>
      <c r="C34" s="28" t="s">
        <v>1006</v>
      </c>
      <c r="D34" s="28" t="s">
        <v>1041</v>
      </c>
      <c r="E34" s="28" t="s">
        <v>541</v>
      </c>
      <c r="F34" s="85">
        <v>173</v>
      </c>
      <c r="G34" s="29">
        <v>115.2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44818</v>
      </c>
      <c r="B35" s="29">
        <v>539559</v>
      </c>
      <c r="C35" s="28" t="s">
        <v>1006</v>
      </c>
      <c r="D35" s="28" t="s">
        <v>1135</v>
      </c>
      <c r="E35" s="28" t="s">
        <v>540</v>
      </c>
      <c r="F35" s="85">
        <v>10000</v>
      </c>
      <c r="G35" s="29">
        <v>110.5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44818</v>
      </c>
      <c r="B36" s="29">
        <v>539559</v>
      </c>
      <c r="C36" s="28" t="s">
        <v>1006</v>
      </c>
      <c r="D36" s="28" t="s">
        <v>1135</v>
      </c>
      <c r="E36" s="28" t="s">
        <v>541</v>
      </c>
      <c r="F36" s="85">
        <v>20000</v>
      </c>
      <c r="G36" s="29">
        <v>110.51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44818</v>
      </c>
      <c r="B37" s="29">
        <v>539559</v>
      </c>
      <c r="C37" s="28" t="s">
        <v>1006</v>
      </c>
      <c r="D37" s="28" t="s">
        <v>1136</v>
      </c>
      <c r="E37" s="28" t="s">
        <v>540</v>
      </c>
      <c r="F37" s="85">
        <v>20000</v>
      </c>
      <c r="G37" s="29">
        <v>110.68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44818</v>
      </c>
      <c r="B38" s="29">
        <v>539559</v>
      </c>
      <c r="C38" s="28" t="s">
        <v>1006</v>
      </c>
      <c r="D38" s="28" t="s">
        <v>1007</v>
      </c>
      <c r="E38" s="28" t="s">
        <v>541</v>
      </c>
      <c r="F38" s="85">
        <v>122294</v>
      </c>
      <c r="G38" s="29">
        <v>112.58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44818</v>
      </c>
      <c r="B39" s="29">
        <v>524752</v>
      </c>
      <c r="C39" s="28" t="s">
        <v>1042</v>
      </c>
      <c r="D39" s="28" t="s">
        <v>1043</v>
      </c>
      <c r="E39" s="28" t="s">
        <v>540</v>
      </c>
      <c r="F39" s="85">
        <v>122775</v>
      </c>
      <c r="G39" s="29">
        <v>52.6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44818</v>
      </c>
      <c r="B40" s="29">
        <v>524752</v>
      </c>
      <c r="C40" s="28" t="s">
        <v>1042</v>
      </c>
      <c r="D40" s="28" t="s">
        <v>1043</v>
      </c>
      <c r="E40" s="28" t="s">
        <v>541</v>
      </c>
      <c r="F40" s="85">
        <v>137129</v>
      </c>
      <c r="G40" s="29">
        <v>52.58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44818</v>
      </c>
      <c r="B41" s="29">
        <v>524752</v>
      </c>
      <c r="C41" s="28" t="s">
        <v>1042</v>
      </c>
      <c r="D41" s="28" t="s">
        <v>1041</v>
      </c>
      <c r="E41" s="28" t="s">
        <v>540</v>
      </c>
      <c r="F41" s="85">
        <v>312668</v>
      </c>
      <c r="G41" s="29">
        <v>52.54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44818</v>
      </c>
      <c r="B42" s="29">
        <v>524752</v>
      </c>
      <c r="C42" s="28" t="s">
        <v>1042</v>
      </c>
      <c r="D42" s="28" t="s">
        <v>1041</v>
      </c>
      <c r="E42" s="28" t="s">
        <v>541</v>
      </c>
      <c r="F42" s="85">
        <v>312668</v>
      </c>
      <c r="G42" s="29">
        <v>52.6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44818</v>
      </c>
      <c r="B43" s="29">
        <v>524752</v>
      </c>
      <c r="C43" s="28" t="s">
        <v>1042</v>
      </c>
      <c r="D43" s="28" t="s">
        <v>1126</v>
      </c>
      <c r="E43" s="28" t="s">
        <v>540</v>
      </c>
      <c r="F43" s="85">
        <v>100002</v>
      </c>
      <c r="G43" s="29">
        <v>52.6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44818</v>
      </c>
      <c r="B44" s="29">
        <v>524752</v>
      </c>
      <c r="C44" s="28" t="s">
        <v>1042</v>
      </c>
      <c r="D44" s="28" t="s">
        <v>1126</v>
      </c>
      <c r="E44" s="28" t="s">
        <v>541</v>
      </c>
      <c r="F44" s="85">
        <v>7706</v>
      </c>
      <c r="G44" s="29">
        <v>52.6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44818</v>
      </c>
      <c r="B45" s="29">
        <v>524752</v>
      </c>
      <c r="C45" s="28" t="s">
        <v>1042</v>
      </c>
      <c r="D45" s="28" t="s">
        <v>1135</v>
      </c>
      <c r="E45" s="28" t="s">
        <v>540</v>
      </c>
      <c r="F45" s="85">
        <v>313856</v>
      </c>
      <c r="G45" s="29">
        <v>52.6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44818</v>
      </c>
      <c r="B46" s="29">
        <v>524752</v>
      </c>
      <c r="C46" s="28" t="s">
        <v>1042</v>
      </c>
      <c r="D46" s="28" t="s">
        <v>1135</v>
      </c>
      <c r="E46" s="28" t="s">
        <v>541</v>
      </c>
      <c r="F46" s="85">
        <v>313199</v>
      </c>
      <c r="G46" s="29">
        <v>52.6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44818</v>
      </c>
      <c r="B47" s="29">
        <v>524752</v>
      </c>
      <c r="C47" s="28" t="s">
        <v>1042</v>
      </c>
      <c r="D47" s="28" t="s">
        <v>1127</v>
      </c>
      <c r="E47" s="28" t="s">
        <v>540</v>
      </c>
      <c r="F47" s="85">
        <v>60000</v>
      </c>
      <c r="G47" s="29">
        <v>52.6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44818</v>
      </c>
      <c r="B48" s="29">
        <v>524752</v>
      </c>
      <c r="C48" s="28" t="s">
        <v>1042</v>
      </c>
      <c r="D48" s="28" t="s">
        <v>1044</v>
      </c>
      <c r="E48" s="28" t="s">
        <v>541</v>
      </c>
      <c r="F48" s="85">
        <v>750000</v>
      </c>
      <c r="G48" s="29">
        <v>52.6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44818</v>
      </c>
      <c r="B49" s="29">
        <v>524752</v>
      </c>
      <c r="C49" s="28" t="s">
        <v>1042</v>
      </c>
      <c r="D49" s="28" t="s">
        <v>1137</v>
      </c>
      <c r="E49" s="28" t="s">
        <v>540</v>
      </c>
      <c r="F49" s="85">
        <v>52000</v>
      </c>
      <c r="G49" s="29">
        <v>52.6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44818</v>
      </c>
      <c r="B50" s="29">
        <v>524752</v>
      </c>
      <c r="C50" s="28" t="s">
        <v>1042</v>
      </c>
      <c r="D50" s="28" t="s">
        <v>1137</v>
      </c>
      <c r="E50" s="28" t="s">
        <v>541</v>
      </c>
      <c r="F50" s="85">
        <v>15000</v>
      </c>
      <c r="G50" s="29">
        <v>52.5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44818</v>
      </c>
      <c r="B51" s="29">
        <v>524752</v>
      </c>
      <c r="C51" s="28" t="s">
        <v>1042</v>
      </c>
      <c r="D51" s="28" t="s">
        <v>866</v>
      </c>
      <c r="E51" s="28" t="s">
        <v>541</v>
      </c>
      <c r="F51" s="85">
        <v>100000</v>
      </c>
      <c r="G51" s="29">
        <v>52.58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44818</v>
      </c>
      <c r="B52" s="29">
        <v>524752</v>
      </c>
      <c r="C52" s="28" t="s">
        <v>1042</v>
      </c>
      <c r="D52" s="28" t="s">
        <v>866</v>
      </c>
      <c r="E52" s="28" t="s">
        <v>540</v>
      </c>
      <c r="F52" s="85">
        <v>100000</v>
      </c>
      <c r="G52" s="29">
        <v>52.6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44818</v>
      </c>
      <c r="B53" s="29">
        <v>500119</v>
      </c>
      <c r="C53" s="28" t="s">
        <v>1138</v>
      </c>
      <c r="D53" s="28" t="s">
        <v>1132</v>
      </c>
      <c r="E53" s="28" t="s">
        <v>541</v>
      </c>
      <c r="F53" s="85">
        <v>900000</v>
      </c>
      <c r="G53" s="29">
        <v>234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44818</v>
      </c>
      <c r="B54" s="29">
        <v>500119</v>
      </c>
      <c r="C54" s="28" t="s">
        <v>1138</v>
      </c>
      <c r="D54" s="28" t="s">
        <v>1133</v>
      </c>
      <c r="E54" s="28" t="s">
        <v>541</v>
      </c>
      <c r="F54" s="85">
        <v>3299680</v>
      </c>
      <c r="G54" s="29">
        <v>234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44818</v>
      </c>
      <c r="B55" s="29">
        <v>500119</v>
      </c>
      <c r="C55" s="28" t="s">
        <v>1138</v>
      </c>
      <c r="D55" s="28" t="s">
        <v>1131</v>
      </c>
      <c r="E55" s="28" t="s">
        <v>540</v>
      </c>
      <c r="F55" s="85">
        <v>4199680</v>
      </c>
      <c r="G55" s="29">
        <v>234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44818</v>
      </c>
      <c r="B56" s="29">
        <v>543594</v>
      </c>
      <c r="C56" s="28" t="s">
        <v>1139</v>
      </c>
      <c r="D56" s="28" t="s">
        <v>866</v>
      </c>
      <c r="E56" s="28" t="s">
        <v>540</v>
      </c>
      <c r="F56" s="85">
        <v>327000</v>
      </c>
      <c r="G56" s="29">
        <v>27.3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44818</v>
      </c>
      <c r="B57" s="29">
        <v>542724</v>
      </c>
      <c r="C57" s="28" t="s">
        <v>1140</v>
      </c>
      <c r="D57" s="28" t="s">
        <v>1141</v>
      </c>
      <c r="E57" s="28" t="s">
        <v>541</v>
      </c>
      <c r="F57" s="85">
        <v>331000</v>
      </c>
      <c r="G57" s="29">
        <v>3.39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44818</v>
      </c>
      <c r="B58" s="29">
        <v>542724</v>
      </c>
      <c r="C58" s="28" t="s">
        <v>1140</v>
      </c>
      <c r="D58" s="28" t="s">
        <v>1070</v>
      </c>
      <c r="E58" s="28" t="s">
        <v>540</v>
      </c>
      <c r="F58" s="85">
        <v>408744</v>
      </c>
      <c r="G58" s="29">
        <v>3.39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44818</v>
      </c>
      <c r="B59" s="29">
        <v>542724</v>
      </c>
      <c r="C59" s="28" t="s">
        <v>1140</v>
      </c>
      <c r="D59" s="28" t="s">
        <v>866</v>
      </c>
      <c r="E59" s="28" t="s">
        <v>541</v>
      </c>
      <c r="F59" s="85">
        <v>37646</v>
      </c>
      <c r="G59" s="29">
        <v>3.39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44818</v>
      </c>
      <c r="B60" s="29">
        <v>542724</v>
      </c>
      <c r="C60" s="28" t="s">
        <v>1140</v>
      </c>
      <c r="D60" s="28" t="s">
        <v>866</v>
      </c>
      <c r="E60" s="28" t="s">
        <v>540</v>
      </c>
      <c r="F60" s="85">
        <v>500000</v>
      </c>
      <c r="G60" s="29">
        <v>3.39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44818</v>
      </c>
      <c r="B61" s="29">
        <v>530643</v>
      </c>
      <c r="C61" s="28" t="s">
        <v>1142</v>
      </c>
      <c r="D61" s="28" t="s">
        <v>1143</v>
      </c>
      <c r="E61" s="28" t="s">
        <v>541</v>
      </c>
      <c r="F61" s="85">
        <v>200000</v>
      </c>
      <c r="G61" s="29">
        <v>124.02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44818</v>
      </c>
      <c r="B62" s="29">
        <v>530643</v>
      </c>
      <c r="C62" s="28" t="s">
        <v>1142</v>
      </c>
      <c r="D62" s="28" t="s">
        <v>1144</v>
      </c>
      <c r="E62" s="28" t="s">
        <v>540</v>
      </c>
      <c r="F62" s="85">
        <v>200000</v>
      </c>
      <c r="G62" s="29">
        <v>124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44818</v>
      </c>
      <c r="B63" s="29">
        <v>543595</v>
      </c>
      <c r="C63" s="28" t="s">
        <v>1045</v>
      </c>
      <c r="D63" s="28" t="s">
        <v>1145</v>
      </c>
      <c r="E63" s="28" t="s">
        <v>540</v>
      </c>
      <c r="F63" s="85">
        <v>10000</v>
      </c>
      <c r="G63" s="29">
        <v>176.65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44818</v>
      </c>
      <c r="B64" s="29">
        <v>543595</v>
      </c>
      <c r="C64" s="28" t="s">
        <v>1045</v>
      </c>
      <c r="D64" s="28" t="s">
        <v>1046</v>
      </c>
      <c r="E64" s="28" t="s">
        <v>541</v>
      </c>
      <c r="F64" s="85">
        <v>10000</v>
      </c>
      <c r="G64" s="29">
        <v>176.65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44818</v>
      </c>
      <c r="B65" s="29">
        <v>543595</v>
      </c>
      <c r="C65" s="28" t="s">
        <v>1045</v>
      </c>
      <c r="D65" s="28" t="s">
        <v>1146</v>
      </c>
      <c r="E65" s="28" t="s">
        <v>540</v>
      </c>
      <c r="F65" s="85">
        <v>10000</v>
      </c>
      <c r="G65" s="29">
        <v>176.65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44818</v>
      </c>
      <c r="B66" s="29">
        <v>543595</v>
      </c>
      <c r="C66" s="28" t="s">
        <v>1045</v>
      </c>
      <c r="D66" s="28" t="s">
        <v>1046</v>
      </c>
      <c r="E66" s="28" t="s">
        <v>541</v>
      </c>
      <c r="F66" s="85">
        <v>15000</v>
      </c>
      <c r="G66" s="29">
        <v>176.65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44818</v>
      </c>
      <c r="B67" s="29">
        <v>543372</v>
      </c>
      <c r="C67" s="28" t="s">
        <v>1147</v>
      </c>
      <c r="D67" s="28" t="s">
        <v>1148</v>
      </c>
      <c r="E67" s="28" t="s">
        <v>540</v>
      </c>
      <c r="F67" s="85">
        <v>10000</v>
      </c>
      <c r="G67" s="29">
        <v>63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44818</v>
      </c>
      <c r="B68" s="29">
        <v>543372</v>
      </c>
      <c r="C68" s="28" t="s">
        <v>1147</v>
      </c>
      <c r="D68" s="28" t="s">
        <v>1149</v>
      </c>
      <c r="E68" s="28" t="s">
        <v>541</v>
      </c>
      <c r="F68" s="85">
        <v>12000</v>
      </c>
      <c r="G68" s="29">
        <v>64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44818</v>
      </c>
      <c r="B69" s="29">
        <v>526445</v>
      </c>
      <c r="C69" s="28" t="s">
        <v>1150</v>
      </c>
      <c r="D69" s="28" t="s">
        <v>1004</v>
      </c>
      <c r="E69" s="28" t="s">
        <v>541</v>
      </c>
      <c r="F69" s="85">
        <v>298475</v>
      </c>
      <c r="G69" s="29">
        <v>105.14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44818</v>
      </c>
      <c r="B70" s="29">
        <v>513252</v>
      </c>
      <c r="C70" s="28" t="s">
        <v>1151</v>
      </c>
      <c r="D70" s="28" t="s">
        <v>1152</v>
      </c>
      <c r="E70" s="28" t="s">
        <v>541</v>
      </c>
      <c r="F70" s="85">
        <v>20000</v>
      </c>
      <c r="G70" s="29">
        <v>492.05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44818</v>
      </c>
      <c r="B71" s="29">
        <v>513252</v>
      </c>
      <c r="C71" s="28" t="s">
        <v>1151</v>
      </c>
      <c r="D71" s="28" t="s">
        <v>1153</v>
      </c>
      <c r="E71" s="28" t="s">
        <v>540</v>
      </c>
      <c r="F71" s="85">
        <v>20000</v>
      </c>
      <c r="G71" s="29">
        <v>492.05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44818</v>
      </c>
      <c r="B72" s="29">
        <v>514448</v>
      </c>
      <c r="C72" s="28" t="s">
        <v>1154</v>
      </c>
      <c r="D72" s="28" t="s">
        <v>1155</v>
      </c>
      <c r="E72" s="28" t="s">
        <v>541</v>
      </c>
      <c r="F72" s="85">
        <v>30700</v>
      </c>
      <c r="G72" s="29">
        <v>1756.13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44818</v>
      </c>
      <c r="B73" s="29">
        <v>541161</v>
      </c>
      <c r="C73" s="28" t="s">
        <v>1156</v>
      </c>
      <c r="D73" s="28" t="s">
        <v>1157</v>
      </c>
      <c r="E73" s="28" t="s">
        <v>541</v>
      </c>
      <c r="F73" s="85">
        <v>4338307</v>
      </c>
      <c r="G73" s="29">
        <v>3.2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44818</v>
      </c>
      <c r="B74" s="29">
        <v>519279</v>
      </c>
      <c r="C74" s="28" t="s">
        <v>1158</v>
      </c>
      <c r="D74" s="28" t="s">
        <v>1159</v>
      </c>
      <c r="E74" s="28" t="s">
        <v>541</v>
      </c>
      <c r="F74" s="85">
        <v>25000</v>
      </c>
      <c r="G74" s="29">
        <v>5.41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44818</v>
      </c>
      <c r="B75" s="29">
        <v>511000</v>
      </c>
      <c r="C75" s="28" t="s">
        <v>1160</v>
      </c>
      <c r="D75" s="28" t="s">
        <v>1161</v>
      </c>
      <c r="E75" s="28" t="s">
        <v>541</v>
      </c>
      <c r="F75" s="85">
        <v>50000</v>
      </c>
      <c r="G75" s="29">
        <v>6.02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44818</v>
      </c>
      <c r="B76" s="29">
        <v>531357</v>
      </c>
      <c r="C76" s="28" t="s">
        <v>1162</v>
      </c>
      <c r="D76" s="28" t="s">
        <v>1163</v>
      </c>
      <c r="E76" s="28" t="s">
        <v>541</v>
      </c>
      <c r="F76" s="85">
        <v>44000</v>
      </c>
      <c r="G76" s="29">
        <v>10.74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44818</v>
      </c>
      <c r="B77" s="29">
        <v>531357</v>
      </c>
      <c r="C77" s="28" t="s">
        <v>1162</v>
      </c>
      <c r="D77" s="28" t="s">
        <v>1164</v>
      </c>
      <c r="E77" s="28" t="s">
        <v>541</v>
      </c>
      <c r="F77" s="85">
        <v>57344</v>
      </c>
      <c r="G77" s="29">
        <v>10.77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44818</v>
      </c>
      <c r="B78" s="29">
        <v>531357</v>
      </c>
      <c r="C78" s="28" t="s">
        <v>1162</v>
      </c>
      <c r="D78" s="28" t="s">
        <v>1165</v>
      </c>
      <c r="E78" s="28" t="s">
        <v>541</v>
      </c>
      <c r="F78" s="85">
        <v>68740</v>
      </c>
      <c r="G78" s="29">
        <v>10.35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44818</v>
      </c>
      <c r="B79" s="29">
        <v>531357</v>
      </c>
      <c r="C79" s="28" t="s">
        <v>1162</v>
      </c>
      <c r="D79" s="28" t="s">
        <v>1166</v>
      </c>
      <c r="E79" s="28" t="s">
        <v>541</v>
      </c>
      <c r="F79" s="85">
        <v>150000</v>
      </c>
      <c r="G79" s="29">
        <v>10.77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44818</v>
      </c>
      <c r="B80" s="29">
        <v>531357</v>
      </c>
      <c r="C80" s="28" t="s">
        <v>1162</v>
      </c>
      <c r="D80" s="28" t="s">
        <v>1167</v>
      </c>
      <c r="E80" s="28" t="s">
        <v>541</v>
      </c>
      <c r="F80" s="85">
        <v>150296</v>
      </c>
      <c r="G80" s="29">
        <v>10.77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44818</v>
      </c>
      <c r="B81" s="29">
        <v>531357</v>
      </c>
      <c r="C81" s="28" t="s">
        <v>1162</v>
      </c>
      <c r="D81" s="28" t="s">
        <v>1168</v>
      </c>
      <c r="E81" s="28" t="s">
        <v>541</v>
      </c>
      <c r="F81" s="85">
        <v>216579</v>
      </c>
      <c r="G81" s="29">
        <v>10.77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44818</v>
      </c>
      <c r="B82" s="29">
        <v>531357</v>
      </c>
      <c r="C82" s="28" t="s">
        <v>1162</v>
      </c>
      <c r="D82" s="28" t="s">
        <v>1169</v>
      </c>
      <c r="E82" s="28" t="s">
        <v>540</v>
      </c>
      <c r="F82" s="85">
        <v>50000</v>
      </c>
      <c r="G82" s="29">
        <v>10.77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44818</v>
      </c>
      <c r="B83" s="29">
        <v>531357</v>
      </c>
      <c r="C83" s="28" t="s">
        <v>1162</v>
      </c>
      <c r="D83" s="28" t="s">
        <v>1170</v>
      </c>
      <c r="E83" s="28" t="s">
        <v>540</v>
      </c>
      <c r="F83" s="85">
        <v>80000</v>
      </c>
      <c r="G83" s="29">
        <v>10.76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44818</v>
      </c>
      <c r="B84" s="29">
        <v>531357</v>
      </c>
      <c r="C84" s="28" t="s">
        <v>1162</v>
      </c>
      <c r="D84" s="28" t="s">
        <v>1171</v>
      </c>
      <c r="E84" s="28" t="s">
        <v>541</v>
      </c>
      <c r="F84" s="85">
        <v>318000</v>
      </c>
      <c r="G84" s="29">
        <v>9.75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44818</v>
      </c>
      <c r="B85" s="29">
        <v>531357</v>
      </c>
      <c r="C85" s="28" t="s">
        <v>1162</v>
      </c>
      <c r="D85" s="28" t="s">
        <v>1172</v>
      </c>
      <c r="E85" s="28" t="s">
        <v>541</v>
      </c>
      <c r="F85" s="85">
        <v>62407</v>
      </c>
      <c r="G85" s="29">
        <v>10.72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44818</v>
      </c>
      <c r="B86" s="29">
        <v>531357</v>
      </c>
      <c r="C86" s="28" t="s">
        <v>1162</v>
      </c>
      <c r="D86" s="28" t="s">
        <v>1172</v>
      </c>
      <c r="E86" s="28" t="s">
        <v>540</v>
      </c>
      <c r="F86" s="85">
        <v>11</v>
      </c>
      <c r="G86" s="29">
        <v>10.77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44818</v>
      </c>
      <c r="B87" s="29">
        <v>531357</v>
      </c>
      <c r="C87" s="28" t="s">
        <v>1162</v>
      </c>
      <c r="D87" s="28" t="s">
        <v>1173</v>
      </c>
      <c r="E87" s="28" t="s">
        <v>540</v>
      </c>
      <c r="F87" s="85">
        <v>50000</v>
      </c>
      <c r="G87" s="29">
        <v>10.77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44818</v>
      </c>
      <c r="B88" s="29">
        <v>531357</v>
      </c>
      <c r="C88" s="28" t="s">
        <v>1162</v>
      </c>
      <c r="D88" s="28" t="s">
        <v>1174</v>
      </c>
      <c r="E88" s="28" t="s">
        <v>540</v>
      </c>
      <c r="F88" s="85">
        <v>50000</v>
      </c>
      <c r="G88" s="29">
        <v>9.75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44818</v>
      </c>
      <c r="B89" s="29">
        <v>519287</v>
      </c>
      <c r="C89" s="28" t="s">
        <v>1175</v>
      </c>
      <c r="D89" s="28" t="s">
        <v>1176</v>
      </c>
      <c r="E89" s="28" t="s">
        <v>541</v>
      </c>
      <c r="F89" s="85">
        <v>160002</v>
      </c>
      <c r="G89" s="29">
        <v>16.079999999999998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44818</v>
      </c>
      <c r="B90" s="29">
        <v>543578</v>
      </c>
      <c r="C90" s="28" t="s">
        <v>1008</v>
      </c>
      <c r="D90" s="28" t="s">
        <v>1177</v>
      </c>
      <c r="E90" s="28" t="s">
        <v>541</v>
      </c>
      <c r="F90" s="85">
        <v>20000</v>
      </c>
      <c r="G90" s="29">
        <v>76.86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44818</v>
      </c>
      <c r="B91" s="29">
        <v>543578</v>
      </c>
      <c r="C91" s="28" t="s">
        <v>1008</v>
      </c>
      <c r="D91" s="28" t="s">
        <v>1177</v>
      </c>
      <c r="E91" s="28" t="s">
        <v>540</v>
      </c>
      <c r="F91" s="85">
        <v>20000</v>
      </c>
      <c r="G91" s="29">
        <v>76.3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44818</v>
      </c>
      <c r="B92" s="29">
        <v>543578</v>
      </c>
      <c r="C92" s="28" t="s">
        <v>1008</v>
      </c>
      <c r="D92" s="28" t="s">
        <v>1178</v>
      </c>
      <c r="E92" s="28" t="s">
        <v>540</v>
      </c>
      <c r="F92" s="85">
        <v>12000</v>
      </c>
      <c r="G92" s="29">
        <v>77.02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44818</v>
      </c>
      <c r="B93" s="29">
        <v>543578</v>
      </c>
      <c r="C93" s="28" t="s">
        <v>1008</v>
      </c>
      <c r="D93" s="28" t="s">
        <v>1178</v>
      </c>
      <c r="E93" s="28" t="s">
        <v>541</v>
      </c>
      <c r="F93" s="85">
        <v>12000</v>
      </c>
      <c r="G93" s="29">
        <v>76.8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44818</v>
      </c>
      <c r="B94" s="29">
        <v>543578</v>
      </c>
      <c r="C94" s="28" t="s">
        <v>1008</v>
      </c>
      <c r="D94" s="28" t="s">
        <v>1048</v>
      </c>
      <c r="E94" s="28" t="s">
        <v>541</v>
      </c>
      <c r="F94" s="85">
        <v>12000</v>
      </c>
      <c r="G94" s="29">
        <v>75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44818</v>
      </c>
      <c r="B95" s="29">
        <v>543578</v>
      </c>
      <c r="C95" s="28" t="s">
        <v>1008</v>
      </c>
      <c r="D95" s="28" t="s">
        <v>1179</v>
      </c>
      <c r="E95" s="28" t="s">
        <v>541</v>
      </c>
      <c r="F95" s="85">
        <v>16000</v>
      </c>
      <c r="G95" s="29">
        <v>75.13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44818</v>
      </c>
      <c r="B96" s="29">
        <v>511644</v>
      </c>
      <c r="C96" s="28" t="s">
        <v>1180</v>
      </c>
      <c r="D96" s="28" t="s">
        <v>1181</v>
      </c>
      <c r="E96" s="28" t="s">
        <v>540</v>
      </c>
      <c r="F96" s="85">
        <v>3000</v>
      </c>
      <c r="G96" s="29">
        <v>30.55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44818</v>
      </c>
      <c r="B97" s="29">
        <v>511644</v>
      </c>
      <c r="C97" s="28" t="s">
        <v>1180</v>
      </c>
      <c r="D97" s="28" t="s">
        <v>1182</v>
      </c>
      <c r="E97" s="28" t="s">
        <v>541</v>
      </c>
      <c r="F97" s="85">
        <v>3000</v>
      </c>
      <c r="G97" s="29">
        <v>30.55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44818</v>
      </c>
      <c r="B98" s="29">
        <v>535657</v>
      </c>
      <c r="C98" s="28" t="s">
        <v>1183</v>
      </c>
      <c r="D98" s="28" t="s">
        <v>1184</v>
      </c>
      <c r="E98" s="28" t="s">
        <v>540</v>
      </c>
      <c r="F98" s="85">
        <v>84000</v>
      </c>
      <c r="G98" s="29">
        <v>22.55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44818</v>
      </c>
      <c r="B99" s="29">
        <v>541444</v>
      </c>
      <c r="C99" s="28" t="s">
        <v>1185</v>
      </c>
      <c r="D99" s="28" t="s">
        <v>1186</v>
      </c>
      <c r="E99" s="28" t="s">
        <v>540</v>
      </c>
      <c r="F99" s="85">
        <v>267540</v>
      </c>
      <c r="G99" s="29">
        <v>28.08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44818</v>
      </c>
      <c r="B100" s="29">
        <v>541444</v>
      </c>
      <c r="C100" s="28" t="s">
        <v>1185</v>
      </c>
      <c r="D100" s="28" t="s">
        <v>1186</v>
      </c>
      <c r="E100" s="28" t="s">
        <v>541</v>
      </c>
      <c r="F100" s="85">
        <v>163577</v>
      </c>
      <c r="G100" s="29">
        <v>28.5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44818</v>
      </c>
      <c r="B101" s="29">
        <v>506122</v>
      </c>
      <c r="C101" s="28" t="s">
        <v>1187</v>
      </c>
      <c r="D101" s="28" t="s">
        <v>1188</v>
      </c>
      <c r="E101" s="28" t="s">
        <v>540</v>
      </c>
      <c r="F101" s="85">
        <v>2980</v>
      </c>
      <c r="G101" s="29">
        <v>60.8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44818</v>
      </c>
      <c r="B102" s="29">
        <v>506122</v>
      </c>
      <c r="C102" s="28" t="s">
        <v>1187</v>
      </c>
      <c r="D102" s="28" t="s">
        <v>1189</v>
      </c>
      <c r="E102" s="28" t="s">
        <v>541</v>
      </c>
      <c r="F102" s="85">
        <v>3000</v>
      </c>
      <c r="G102" s="29">
        <v>60.81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44818</v>
      </c>
      <c r="B103" s="29">
        <v>539143</v>
      </c>
      <c r="C103" s="28" t="s">
        <v>1190</v>
      </c>
      <c r="D103" s="28" t="s">
        <v>866</v>
      </c>
      <c r="E103" s="28" t="s">
        <v>541</v>
      </c>
      <c r="F103" s="85">
        <v>109871</v>
      </c>
      <c r="G103" s="29">
        <v>17.2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44818</v>
      </c>
      <c r="B104" s="29">
        <v>543590</v>
      </c>
      <c r="C104" s="28" t="s">
        <v>1049</v>
      </c>
      <c r="D104" s="28" t="s">
        <v>1191</v>
      </c>
      <c r="E104" s="28" t="s">
        <v>541</v>
      </c>
      <c r="F104" s="85">
        <v>150000</v>
      </c>
      <c r="G104" s="29">
        <v>53.2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44818</v>
      </c>
      <c r="B105" s="29">
        <v>543590</v>
      </c>
      <c r="C105" s="28" t="s">
        <v>1049</v>
      </c>
      <c r="D105" s="28" t="s">
        <v>1192</v>
      </c>
      <c r="E105" s="28" t="s">
        <v>541</v>
      </c>
      <c r="F105" s="85">
        <v>190000</v>
      </c>
      <c r="G105" s="29">
        <v>53.2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44818</v>
      </c>
      <c r="B106" s="29">
        <v>543590</v>
      </c>
      <c r="C106" s="28" t="s">
        <v>1049</v>
      </c>
      <c r="D106" s="28" t="s">
        <v>1193</v>
      </c>
      <c r="E106" s="28" t="s">
        <v>541</v>
      </c>
      <c r="F106" s="85">
        <v>200000</v>
      </c>
      <c r="G106" s="29">
        <v>53.2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44818</v>
      </c>
      <c r="B107" s="29">
        <v>543590</v>
      </c>
      <c r="C107" s="28" t="s">
        <v>1049</v>
      </c>
      <c r="D107" s="28" t="s">
        <v>1194</v>
      </c>
      <c r="E107" s="28" t="s">
        <v>540</v>
      </c>
      <c r="F107" s="85">
        <v>150000</v>
      </c>
      <c r="G107" s="29">
        <v>53.2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44818</v>
      </c>
      <c r="B108" s="29">
        <v>543590</v>
      </c>
      <c r="C108" s="28" t="s">
        <v>1049</v>
      </c>
      <c r="D108" s="28" t="s">
        <v>1050</v>
      </c>
      <c r="E108" s="28" t="s">
        <v>540</v>
      </c>
      <c r="F108" s="85">
        <v>174000</v>
      </c>
      <c r="G108" s="29">
        <v>53.2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44818</v>
      </c>
      <c r="B109" s="29">
        <v>505807</v>
      </c>
      <c r="C109" s="28" t="s">
        <v>1009</v>
      </c>
      <c r="D109" s="28" t="s">
        <v>1195</v>
      </c>
      <c r="E109" s="28" t="s">
        <v>541</v>
      </c>
      <c r="F109" s="85">
        <v>5000</v>
      </c>
      <c r="G109" s="29">
        <v>328.3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44818</v>
      </c>
      <c r="B110" s="29">
        <v>516096</v>
      </c>
      <c r="C110" s="28" t="s">
        <v>1051</v>
      </c>
      <c r="D110" s="28" t="s">
        <v>1196</v>
      </c>
      <c r="E110" s="28" t="s">
        <v>540</v>
      </c>
      <c r="F110" s="85">
        <v>9389</v>
      </c>
      <c r="G110" s="29">
        <v>191.5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44818</v>
      </c>
      <c r="B111" s="29">
        <v>516096</v>
      </c>
      <c r="C111" s="28" t="s">
        <v>1051</v>
      </c>
      <c r="D111" s="28" t="s">
        <v>866</v>
      </c>
      <c r="E111" s="28" t="s">
        <v>541</v>
      </c>
      <c r="F111" s="85">
        <v>7510</v>
      </c>
      <c r="G111" s="29">
        <v>191.5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44818</v>
      </c>
      <c r="B112" s="29">
        <v>543366</v>
      </c>
      <c r="C112" s="28" t="s">
        <v>1197</v>
      </c>
      <c r="D112" s="28" t="s">
        <v>1198</v>
      </c>
      <c r="E112" s="28" t="s">
        <v>540</v>
      </c>
      <c r="F112" s="85">
        <v>4800</v>
      </c>
      <c r="G112" s="29">
        <v>82.8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44818</v>
      </c>
      <c r="B113" s="29">
        <v>516110</v>
      </c>
      <c r="C113" s="28" t="s">
        <v>1010</v>
      </c>
      <c r="D113" s="28" t="s">
        <v>1199</v>
      </c>
      <c r="E113" s="28" t="s">
        <v>541</v>
      </c>
      <c r="F113" s="85">
        <v>200000</v>
      </c>
      <c r="G113" s="29">
        <v>18.829999999999998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44818</v>
      </c>
      <c r="B114" s="29">
        <v>516110</v>
      </c>
      <c r="C114" s="28" t="s">
        <v>1010</v>
      </c>
      <c r="D114" s="28" t="s">
        <v>938</v>
      </c>
      <c r="E114" s="28" t="s">
        <v>540</v>
      </c>
      <c r="F114" s="85">
        <v>600000</v>
      </c>
      <c r="G114" s="29">
        <v>18.8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44818</v>
      </c>
      <c r="B115" s="29">
        <v>516110</v>
      </c>
      <c r="C115" s="28" t="s">
        <v>1010</v>
      </c>
      <c r="D115" s="28" t="s">
        <v>938</v>
      </c>
      <c r="E115" s="28" t="s">
        <v>541</v>
      </c>
      <c r="F115" s="85">
        <v>227744</v>
      </c>
      <c r="G115" s="29">
        <v>18.8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44818</v>
      </c>
      <c r="B116" s="29">
        <v>516110</v>
      </c>
      <c r="C116" s="28" t="s">
        <v>1010</v>
      </c>
      <c r="D116" s="28" t="s">
        <v>866</v>
      </c>
      <c r="E116" s="28" t="s">
        <v>541</v>
      </c>
      <c r="F116" s="85">
        <v>355291</v>
      </c>
      <c r="G116" s="29">
        <v>18.8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44818</v>
      </c>
      <c r="B117" s="29">
        <v>538923</v>
      </c>
      <c r="C117" s="28" t="s">
        <v>1052</v>
      </c>
      <c r="D117" s="28" t="s">
        <v>1200</v>
      </c>
      <c r="E117" s="28" t="s">
        <v>540</v>
      </c>
      <c r="F117" s="85">
        <v>25000</v>
      </c>
      <c r="G117" s="29">
        <v>29.25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44818</v>
      </c>
      <c r="B118" s="29">
        <v>538923</v>
      </c>
      <c r="C118" s="28" t="s">
        <v>1052</v>
      </c>
      <c r="D118" s="28" t="s">
        <v>1053</v>
      </c>
      <c r="E118" s="28" t="s">
        <v>541</v>
      </c>
      <c r="F118" s="85">
        <v>106000</v>
      </c>
      <c r="G118" s="29">
        <v>29.25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44818</v>
      </c>
      <c r="B119" s="29">
        <v>519242</v>
      </c>
      <c r="C119" s="28" t="s">
        <v>1201</v>
      </c>
      <c r="D119" s="28" t="s">
        <v>1040</v>
      </c>
      <c r="E119" s="28" t="s">
        <v>540</v>
      </c>
      <c r="F119" s="85">
        <v>21542</v>
      </c>
      <c r="G119" s="29">
        <v>52.45</v>
      </c>
      <c r="H119" s="29" t="s">
        <v>306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44818</v>
      </c>
      <c r="B120" s="29">
        <v>519242</v>
      </c>
      <c r="C120" s="28" t="s">
        <v>1201</v>
      </c>
      <c r="D120" s="28" t="s">
        <v>1202</v>
      </c>
      <c r="E120" s="28" t="s">
        <v>541</v>
      </c>
      <c r="F120" s="85">
        <v>10000</v>
      </c>
      <c r="G120" s="29">
        <v>50.08</v>
      </c>
      <c r="H120" s="29" t="s">
        <v>306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44818</v>
      </c>
      <c r="B121" s="29">
        <v>539017</v>
      </c>
      <c r="C121" s="28" t="s">
        <v>1203</v>
      </c>
      <c r="D121" s="28" t="s">
        <v>1204</v>
      </c>
      <c r="E121" s="28" t="s">
        <v>541</v>
      </c>
      <c r="F121" s="85">
        <v>96700</v>
      </c>
      <c r="G121" s="29">
        <v>153</v>
      </c>
      <c r="H121" s="29" t="s">
        <v>306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44818</v>
      </c>
      <c r="B122" s="29">
        <v>500403</v>
      </c>
      <c r="C122" s="28" t="s">
        <v>489</v>
      </c>
      <c r="D122" s="28" t="s">
        <v>1205</v>
      </c>
      <c r="E122" s="28" t="s">
        <v>540</v>
      </c>
      <c r="F122" s="85">
        <v>1377726</v>
      </c>
      <c r="G122" s="29">
        <v>845</v>
      </c>
      <c r="H122" s="29" t="s">
        <v>306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44818</v>
      </c>
      <c r="B123" s="29">
        <v>500403</v>
      </c>
      <c r="C123" s="28" t="s">
        <v>489</v>
      </c>
      <c r="D123" s="28" t="s">
        <v>1206</v>
      </c>
      <c r="E123" s="28" t="s">
        <v>541</v>
      </c>
      <c r="F123" s="85">
        <v>2470000</v>
      </c>
      <c r="G123" s="29">
        <v>845.09</v>
      </c>
      <c r="H123" s="29" t="s">
        <v>306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44818</v>
      </c>
      <c r="B124" s="29">
        <v>511447</v>
      </c>
      <c r="C124" s="28" t="s">
        <v>1054</v>
      </c>
      <c r="D124" s="28" t="s">
        <v>1207</v>
      </c>
      <c r="E124" s="28" t="s">
        <v>540</v>
      </c>
      <c r="F124" s="85">
        <v>115000</v>
      </c>
      <c r="G124" s="29">
        <v>12.55</v>
      </c>
      <c r="H124" s="29" t="s">
        <v>306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44818</v>
      </c>
      <c r="B125" s="29">
        <v>511447</v>
      </c>
      <c r="C125" s="28" t="s">
        <v>1054</v>
      </c>
      <c r="D125" s="28" t="s">
        <v>1208</v>
      </c>
      <c r="E125" s="28" t="s">
        <v>540</v>
      </c>
      <c r="F125" s="85">
        <v>125000</v>
      </c>
      <c r="G125" s="29">
        <v>12.55</v>
      </c>
      <c r="H125" s="29" t="s">
        <v>306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44818</v>
      </c>
      <c r="B126" s="29">
        <v>511447</v>
      </c>
      <c r="C126" s="28" t="s">
        <v>1054</v>
      </c>
      <c r="D126" s="28" t="s">
        <v>1208</v>
      </c>
      <c r="E126" s="28" t="s">
        <v>541</v>
      </c>
      <c r="F126" s="85">
        <v>25000</v>
      </c>
      <c r="G126" s="29">
        <v>13.1</v>
      </c>
      <c r="H126" s="29" t="s">
        <v>306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44818</v>
      </c>
      <c r="B127" s="29">
        <v>511447</v>
      </c>
      <c r="C127" s="28" t="s">
        <v>1054</v>
      </c>
      <c r="D127" s="28" t="s">
        <v>1055</v>
      </c>
      <c r="E127" s="28" t="s">
        <v>541</v>
      </c>
      <c r="F127" s="85">
        <v>250000</v>
      </c>
      <c r="G127" s="29">
        <v>12.55</v>
      </c>
      <c r="H127" s="29" t="s">
        <v>306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44818</v>
      </c>
      <c r="B128" s="29">
        <v>539310</v>
      </c>
      <c r="C128" s="28" t="s">
        <v>1056</v>
      </c>
      <c r="D128" s="28" t="s">
        <v>1057</v>
      </c>
      <c r="E128" s="28" t="s">
        <v>541</v>
      </c>
      <c r="F128" s="85">
        <v>86448</v>
      </c>
      <c r="G128" s="29">
        <v>69.75</v>
      </c>
      <c r="H128" s="29" t="s">
        <v>306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44818</v>
      </c>
      <c r="B129" s="29">
        <v>539310</v>
      </c>
      <c r="C129" s="28" t="s">
        <v>1056</v>
      </c>
      <c r="D129" s="28" t="s">
        <v>1057</v>
      </c>
      <c r="E129" s="28" t="s">
        <v>540</v>
      </c>
      <c r="F129" s="85">
        <v>171750</v>
      </c>
      <c r="G129" s="29">
        <v>69.83</v>
      </c>
      <c r="H129" s="29" t="s">
        <v>306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44818</v>
      </c>
      <c r="B130" s="29">
        <v>539040</v>
      </c>
      <c r="C130" s="28" t="s">
        <v>977</v>
      </c>
      <c r="D130" s="28" t="s">
        <v>1209</v>
      </c>
      <c r="E130" s="28" t="s">
        <v>540</v>
      </c>
      <c r="F130" s="85">
        <v>30230</v>
      </c>
      <c r="G130" s="29">
        <v>21.67</v>
      </c>
      <c r="H130" s="29" t="s">
        <v>306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44818</v>
      </c>
      <c r="B131" s="29">
        <v>530459</v>
      </c>
      <c r="C131" s="28" t="s">
        <v>1210</v>
      </c>
      <c r="D131" s="28" t="s">
        <v>1211</v>
      </c>
      <c r="E131" s="28" t="s">
        <v>541</v>
      </c>
      <c r="F131" s="85">
        <v>54096</v>
      </c>
      <c r="G131" s="29">
        <v>21.06</v>
      </c>
      <c r="H131" s="29" t="s">
        <v>306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44818</v>
      </c>
      <c r="B132" s="29">
        <v>536672</v>
      </c>
      <c r="C132" s="28" t="s">
        <v>1212</v>
      </c>
      <c r="D132" s="28" t="s">
        <v>866</v>
      </c>
      <c r="E132" s="28" t="s">
        <v>541</v>
      </c>
      <c r="F132" s="85">
        <v>203367</v>
      </c>
      <c r="G132" s="29">
        <v>17.22</v>
      </c>
      <c r="H132" s="29" t="s">
        <v>306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44818</v>
      </c>
      <c r="B133" s="29">
        <v>536672</v>
      </c>
      <c r="C133" s="28" t="s">
        <v>1212</v>
      </c>
      <c r="D133" s="28" t="s">
        <v>866</v>
      </c>
      <c r="E133" s="28" t="s">
        <v>540</v>
      </c>
      <c r="F133" s="85">
        <v>203367</v>
      </c>
      <c r="G133" s="29">
        <v>16.5</v>
      </c>
      <c r="H133" s="29" t="s">
        <v>306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44818</v>
      </c>
      <c r="B134" s="29">
        <v>511523</v>
      </c>
      <c r="C134" s="28" t="s">
        <v>1058</v>
      </c>
      <c r="D134" s="28" t="s">
        <v>1059</v>
      </c>
      <c r="E134" s="28" t="s">
        <v>541</v>
      </c>
      <c r="F134" s="85">
        <v>66225</v>
      </c>
      <c r="G134" s="29">
        <v>12.3</v>
      </c>
      <c r="H134" s="29" t="s">
        <v>306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44818</v>
      </c>
      <c r="B135" s="29">
        <v>511523</v>
      </c>
      <c r="C135" s="28" t="s">
        <v>1058</v>
      </c>
      <c r="D135" s="28" t="s">
        <v>1011</v>
      </c>
      <c r="E135" s="28" t="s">
        <v>540</v>
      </c>
      <c r="F135" s="85">
        <v>63000</v>
      </c>
      <c r="G135" s="29">
        <v>12.3</v>
      </c>
      <c r="H135" s="29" t="s">
        <v>306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44818</v>
      </c>
      <c r="B136" s="29" t="s">
        <v>1213</v>
      </c>
      <c r="C136" s="28" t="s">
        <v>1214</v>
      </c>
      <c r="D136" s="28" t="s">
        <v>1215</v>
      </c>
      <c r="E136" s="28" t="s">
        <v>540</v>
      </c>
      <c r="F136" s="85">
        <v>30000</v>
      </c>
      <c r="G136" s="29">
        <v>38.1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44818</v>
      </c>
      <c r="B137" s="29" t="s">
        <v>1060</v>
      </c>
      <c r="C137" s="28" t="s">
        <v>1061</v>
      </c>
      <c r="D137" s="28" t="s">
        <v>1216</v>
      </c>
      <c r="E137" s="28" t="s">
        <v>540</v>
      </c>
      <c r="F137" s="85">
        <v>241334</v>
      </c>
      <c r="G137" s="29">
        <v>40.72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44818</v>
      </c>
      <c r="B138" s="29" t="s">
        <v>1060</v>
      </c>
      <c r="C138" s="28" t="s">
        <v>1061</v>
      </c>
      <c r="D138" s="28" t="s">
        <v>1063</v>
      </c>
      <c r="E138" s="28" t="s">
        <v>540</v>
      </c>
      <c r="F138" s="85">
        <v>52327</v>
      </c>
      <c r="G138" s="29">
        <v>40.58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44818</v>
      </c>
      <c r="B139" s="29" t="s">
        <v>1060</v>
      </c>
      <c r="C139" s="28" t="s">
        <v>1061</v>
      </c>
      <c r="D139" s="28" t="s">
        <v>1062</v>
      </c>
      <c r="E139" s="28" t="s">
        <v>540</v>
      </c>
      <c r="F139" s="85">
        <v>64154</v>
      </c>
      <c r="G139" s="29">
        <v>40.619999999999997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44818</v>
      </c>
      <c r="B140" s="29" t="s">
        <v>1217</v>
      </c>
      <c r="C140" s="28" t="s">
        <v>1218</v>
      </c>
      <c r="D140" s="28" t="s">
        <v>1126</v>
      </c>
      <c r="E140" s="28" t="s">
        <v>540</v>
      </c>
      <c r="F140" s="85">
        <v>44000</v>
      </c>
      <c r="G140" s="29">
        <v>53.3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44818</v>
      </c>
      <c r="B141" s="29" t="s">
        <v>1217</v>
      </c>
      <c r="C141" s="28" t="s">
        <v>1218</v>
      </c>
      <c r="D141" s="28" t="s">
        <v>1070</v>
      </c>
      <c r="E141" s="28" t="s">
        <v>540</v>
      </c>
      <c r="F141" s="85">
        <v>76000</v>
      </c>
      <c r="G141" s="29">
        <v>53.3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44818</v>
      </c>
      <c r="B142" s="29" t="s">
        <v>1217</v>
      </c>
      <c r="C142" s="28" t="s">
        <v>1218</v>
      </c>
      <c r="D142" s="28" t="s">
        <v>1168</v>
      </c>
      <c r="E142" s="28" t="s">
        <v>540</v>
      </c>
      <c r="F142" s="85">
        <v>60000</v>
      </c>
      <c r="G142" s="29">
        <v>53.3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44818</v>
      </c>
      <c r="B143" s="29" t="s">
        <v>1219</v>
      </c>
      <c r="C143" s="28" t="s">
        <v>1220</v>
      </c>
      <c r="D143" s="28" t="s">
        <v>1221</v>
      </c>
      <c r="E143" s="28" t="s">
        <v>540</v>
      </c>
      <c r="F143" s="85">
        <v>280000</v>
      </c>
      <c r="G143" s="29">
        <v>84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44818</v>
      </c>
      <c r="B144" s="29" t="s">
        <v>1222</v>
      </c>
      <c r="C144" s="28" t="s">
        <v>1223</v>
      </c>
      <c r="D144" s="28" t="s">
        <v>1224</v>
      </c>
      <c r="E144" s="28" t="s">
        <v>540</v>
      </c>
      <c r="F144" s="85">
        <v>67484</v>
      </c>
      <c r="G144" s="29">
        <v>237.57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44818</v>
      </c>
      <c r="B145" s="29" t="s">
        <v>1222</v>
      </c>
      <c r="C145" s="28" t="s">
        <v>1223</v>
      </c>
      <c r="D145" s="28" t="s">
        <v>869</v>
      </c>
      <c r="E145" s="28" t="s">
        <v>540</v>
      </c>
      <c r="F145" s="85">
        <v>82184</v>
      </c>
      <c r="G145" s="29">
        <v>234.82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44818</v>
      </c>
      <c r="B146" s="29" t="s">
        <v>1225</v>
      </c>
      <c r="C146" s="28" t="s">
        <v>1226</v>
      </c>
      <c r="D146" s="28" t="s">
        <v>1227</v>
      </c>
      <c r="E146" s="28" t="s">
        <v>540</v>
      </c>
      <c r="F146" s="85">
        <v>24000</v>
      </c>
      <c r="G146" s="29">
        <v>283.20999999999998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44818</v>
      </c>
      <c r="B147" s="29" t="s">
        <v>1225</v>
      </c>
      <c r="C147" s="28" t="s">
        <v>1226</v>
      </c>
      <c r="D147" s="28" t="s">
        <v>1072</v>
      </c>
      <c r="E147" s="28" t="s">
        <v>540</v>
      </c>
      <c r="F147" s="85">
        <v>19200</v>
      </c>
      <c r="G147" s="29">
        <v>271.5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44818</v>
      </c>
      <c r="B148" s="29" t="s">
        <v>1225</v>
      </c>
      <c r="C148" s="28" t="s">
        <v>1226</v>
      </c>
      <c r="D148" s="28" t="s">
        <v>1228</v>
      </c>
      <c r="E148" s="28" t="s">
        <v>540</v>
      </c>
      <c r="F148" s="85">
        <v>22800</v>
      </c>
      <c r="G148" s="29">
        <v>278.36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44818</v>
      </c>
      <c r="B149" s="29" t="s">
        <v>1065</v>
      </c>
      <c r="C149" s="28" t="s">
        <v>1066</v>
      </c>
      <c r="D149" s="28" t="s">
        <v>1224</v>
      </c>
      <c r="E149" s="28" t="s">
        <v>540</v>
      </c>
      <c r="F149" s="85">
        <v>1493957</v>
      </c>
      <c r="G149" s="29">
        <v>70.290000000000006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44818</v>
      </c>
      <c r="B150" s="29" t="s">
        <v>1065</v>
      </c>
      <c r="C150" s="28" t="s">
        <v>1066</v>
      </c>
      <c r="D150" s="28" t="s">
        <v>1062</v>
      </c>
      <c r="E150" s="28" t="s">
        <v>540</v>
      </c>
      <c r="F150" s="85">
        <v>1338514</v>
      </c>
      <c r="G150" s="29">
        <v>70.27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44818</v>
      </c>
      <c r="B151" s="29" t="s">
        <v>1065</v>
      </c>
      <c r="C151" s="28" t="s">
        <v>1066</v>
      </c>
      <c r="D151" s="28" t="s">
        <v>1229</v>
      </c>
      <c r="E151" s="28" t="s">
        <v>540</v>
      </c>
      <c r="F151" s="85">
        <v>1482661</v>
      </c>
      <c r="G151" s="29">
        <v>70.33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44818</v>
      </c>
      <c r="B152" s="29" t="s">
        <v>1065</v>
      </c>
      <c r="C152" s="28" t="s">
        <v>1066</v>
      </c>
      <c r="D152" s="28" t="s">
        <v>965</v>
      </c>
      <c r="E152" s="28" t="s">
        <v>540</v>
      </c>
      <c r="F152" s="85">
        <v>604084</v>
      </c>
      <c r="G152" s="29">
        <v>69.930000000000007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44818</v>
      </c>
      <c r="B153" s="29" t="s">
        <v>1065</v>
      </c>
      <c r="C153" s="28" t="s">
        <v>1066</v>
      </c>
      <c r="D153" s="28" t="s">
        <v>869</v>
      </c>
      <c r="E153" s="28" t="s">
        <v>540</v>
      </c>
      <c r="F153" s="85">
        <v>2696056</v>
      </c>
      <c r="G153" s="29">
        <v>70.42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44818</v>
      </c>
      <c r="B154" s="29" t="s">
        <v>1065</v>
      </c>
      <c r="C154" s="28" t="s">
        <v>1066</v>
      </c>
      <c r="D154" s="28" t="s">
        <v>1230</v>
      </c>
      <c r="E154" s="28" t="s">
        <v>540</v>
      </c>
      <c r="F154" s="85">
        <v>1523359</v>
      </c>
      <c r="G154" s="29">
        <v>70.180000000000007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44818</v>
      </c>
      <c r="B155" s="29" t="s">
        <v>1231</v>
      </c>
      <c r="C155" s="28" t="s">
        <v>1232</v>
      </c>
      <c r="D155" s="28" t="s">
        <v>1224</v>
      </c>
      <c r="E155" s="28" t="s">
        <v>540</v>
      </c>
      <c r="F155" s="85">
        <v>1611998</v>
      </c>
      <c r="G155" s="29">
        <v>109.52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44818</v>
      </c>
      <c r="B156" s="29" t="s">
        <v>739</v>
      </c>
      <c r="C156" s="28" t="s">
        <v>1233</v>
      </c>
      <c r="D156" s="28" t="s">
        <v>869</v>
      </c>
      <c r="E156" s="28" t="s">
        <v>540</v>
      </c>
      <c r="F156" s="85">
        <v>1055026</v>
      </c>
      <c r="G156" s="29">
        <v>143.93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44818</v>
      </c>
      <c r="B157" s="29" t="s">
        <v>939</v>
      </c>
      <c r="C157" s="28" t="s">
        <v>940</v>
      </c>
      <c r="D157" s="28" t="s">
        <v>925</v>
      </c>
      <c r="E157" s="28" t="s">
        <v>540</v>
      </c>
      <c r="F157" s="85">
        <v>262622</v>
      </c>
      <c r="G157" s="29">
        <v>34.07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44818</v>
      </c>
      <c r="B158" s="29" t="s">
        <v>1067</v>
      </c>
      <c r="C158" s="28" t="s">
        <v>1068</v>
      </c>
      <c r="D158" s="28" t="s">
        <v>1069</v>
      </c>
      <c r="E158" s="28" t="s">
        <v>540</v>
      </c>
      <c r="F158" s="85">
        <v>961936</v>
      </c>
      <c r="G158" s="29">
        <v>13.01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44818</v>
      </c>
      <c r="B159" s="29" t="s">
        <v>1234</v>
      </c>
      <c r="C159" s="28" t="s">
        <v>1235</v>
      </c>
      <c r="D159" s="28" t="s">
        <v>1062</v>
      </c>
      <c r="E159" s="28" t="s">
        <v>540</v>
      </c>
      <c r="F159" s="85">
        <v>1238626</v>
      </c>
      <c r="G159" s="29">
        <v>97.85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44818</v>
      </c>
      <c r="B160" s="29" t="s">
        <v>391</v>
      </c>
      <c r="C160" s="28" t="s">
        <v>1236</v>
      </c>
      <c r="D160" s="28" t="s">
        <v>1237</v>
      </c>
      <c r="E160" s="28" t="s">
        <v>540</v>
      </c>
      <c r="F160" s="85">
        <v>1720358</v>
      </c>
      <c r="G160" s="29">
        <v>255.83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44818</v>
      </c>
      <c r="B161" s="29" t="s">
        <v>1047</v>
      </c>
      <c r="C161" s="28" t="s">
        <v>1071</v>
      </c>
      <c r="D161" s="28" t="s">
        <v>1072</v>
      </c>
      <c r="E161" s="28" t="s">
        <v>540</v>
      </c>
      <c r="F161" s="85">
        <v>130115</v>
      </c>
      <c r="G161" s="29">
        <v>88.82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44818</v>
      </c>
      <c r="B162" s="29" t="s">
        <v>1047</v>
      </c>
      <c r="C162" s="28" t="s">
        <v>1071</v>
      </c>
      <c r="D162" s="28" t="s">
        <v>869</v>
      </c>
      <c r="E162" s="28" t="s">
        <v>540</v>
      </c>
      <c r="F162" s="85">
        <v>260656</v>
      </c>
      <c r="G162" s="29">
        <v>88.73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44818</v>
      </c>
      <c r="B163" s="29" t="s">
        <v>1047</v>
      </c>
      <c r="C163" s="28" t="s">
        <v>1071</v>
      </c>
      <c r="D163" s="28" t="s">
        <v>1238</v>
      </c>
      <c r="E163" s="28" t="s">
        <v>540</v>
      </c>
      <c r="F163" s="85">
        <v>596141</v>
      </c>
      <c r="G163" s="29">
        <v>88.31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44818</v>
      </c>
      <c r="B164" s="29" t="s">
        <v>1239</v>
      </c>
      <c r="C164" s="28" t="s">
        <v>1240</v>
      </c>
      <c r="D164" s="28" t="s">
        <v>866</v>
      </c>
      <c r="E164" s="28" t="s">
        <v>540</v>
      </c>
      <c r="F164" s="85">
        <v>136000</v>
      </c>
      <c r="G164" s="29">
        <v>54.2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44818</v>
      </c>
      <c r="B165" s="29" t="s">
        <v>1241</v>
      </c>
      <c r="C165" s="28" t="s">
        <v>1242</v>
      </c>
      <c r="D165" s="28" t="s">
        <v>1243</v>
      </c>
      <c r="E165" s="28" t="s">
        <v>540</v>
      </c>
      <c r="F165" s="85">
        <v>69348</v>
      </c>
      <c r="G165" s="29">
        <v>26.89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44818</v>
      </c>
      <c r="B166" s="29" t="s">
        <v>1244</v>
      </c>
      <c r="C166" s="28" t="s">
        <v>1245</v>
      </c>
      <c r="D166" s="28" t="s">
        <v>1246</v>
      </c>
      <c r="E166" s="28" t="s">
        <v>540</v>
      </c>
      <c r="F166" s="85">
        <v>75023</v>
      </c>
      <c r="G166" s="29">
        <v>79.41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44818</v>
      </c>
      <c r="B167" s="29" t="s">
        <v>1247</v>
      </c>
      <c r="C167" s="28" t="s">
        <v>1248</v>
      </c>
      <c r="D167" s="28" t="s">
        <v>1249</v>
      </c>
      <c r="E167" s="28" t="s">
        <v>540</v>
      </c>
      <c r="F167" s="85">
        <v>30000</v>
      </c>
      <c r="G167" s="29">
        <v>255.2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44818</v>
      </c>
      <c r="B168" s="29" t="s">
        <v>1247</v>
      </c>
      <c r="C168" s="28" t="s">
        <v>1248</v>
      </c>
      <c r="D168" s="28" t="s">
        <v>1250</v>
      </c>
      <c r="E168" s="28" t="s">
        <v>540</v>
      </c>
      <c r="F168" s="85">
        <v>52000</v>
      </c>
      <c r="G168" s="29">
        <v>255.2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44818</v>
      </c>
      <c r="B169" s="29" t="s">
        <v>1251</v>
      </c>
      <c r="C169" s="28" t="s">
        <v>1252</v>
      </c>
      <c r="D169" s="28" t="s">
        <v>1069</v>
      </c>
      <c r="E169" s="28" t="s">
        <v>540</v>
      </c>
      <c r="F169" s="85">
        <v>1178476</v>
      </c>
      <c r="G169" s="29">
        <v>73.150000000000006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44818</v>
      </c>
      <c r="B170" s="29" t="s">
        <v>1076</v>
      </c>
      <c r="C170" s="28" t="s">
        <v>1077</v>
      </c>
      <c r="D170" s="28" t="s">
        <v>869</v>
      </c>
      <c r="E170" s="28" t="s">
        <v>540</v>
      </c>
      <c r="F170" s="85">
        <v>151683</v>
      </c>
      <c r="G170" s="29">
        <v>183.95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44818</v>
      </c>
      <c r="B171" s="29" t="s">
        <v>904</v>
      </c>
      <c r="C171" s="28" t="s">
        <v>905</v>
      </c>
      <c r="D171" s="28" t="s">
        <v>869</v>
      </c>
      <c r="E171" s="28" t="s">
        <v>540</v>
      </c>
      <c r="F171" s="85">
        <v>216329</v>
      </c>
      <c r="G171" s="29">
        <v>1181.83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44818</v>
      </c>
      <c r="B172" s="29" t="s">
        <v>904</v>
      </c>
      <c r="C172" s="28" t="s">
        <v>905</v>
      </c>
      <c r="D172" s="28" t="s">
        <v>1229</v>
      </c>
      <c r="E172" s="28" t="s">
        <v>540</v>
      </c>
      <c r="F172" s="85">
        <v>84237</v>
      </c>
      <c r="G172" s="29">
        <v>1179.07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44818</v>
      </c>
      <c r="B173" s="29" t="s">
        <v>904</v>
      </c>
      <c r="C173" s="28" t="s">
        <v>905</v>
      </c>
      <c r="D173" s="28" t="s">
        <v>1224</v>
      </c>
      <c r="E173" s="28" t="s">
        <v>540</v>
      </c>
      <c r="F173" s="85">
        <v>120122</v>
      </c>
      <c r="G173" s="29">
        <v>1181.46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44818</v>
      </c>
      <c r="B174" s="29" t="s">
        <v>904</v>
      </c>
      <c r="C174" s="28" t="s">
        <v>905</v>
      </c>
      <c r="D174" s="28" t="s">
        <v>1062</v>
      </c>
      <c r="E174" s="28" t="s">
        <v>540</v>
      </c>
      <c r="F174" s="85">
        <v>84729</v>
      </c>
      <c r="G174" s="29">
        <v>1185.02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44818</v>
      </c>
      <c r="B175" s="29" t="s">
        <v>1253</v>
      </c>
      <c r="C175" s="28" t="s">
        <v>1254</v>
      </c>
      <c r="D175" s="28" t="s">
        <v>1255</v>
      </c>
      <c r="E175" s="28" t="s">
        <v>540</v>
      </c>
      <c r="F175" s="85">
        <v>515000</v>
      </c>
      <c r="G175" s="29">
        <v>128.99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44818</v>
      </c>
      <c r="B176" s="29" t="s">
        <v>1256</v>
      </c>
      <c r="C176" s="28" t="s">
        <v>1257</v>
      </c>
      <c r="D176" s="28" t="s">
        <v>1258</v>
      </c>
      <c r="E176" s="28" t="s">
        <v>540</v>
      </c>
      <c r="F176" s="85">
        <v>92000</v>
      </c>
      <c r="G176" s="29">
        <v>62.05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44818</v>
      </c>
      <c r="B177" s="29" t="s">
        <v>859</v>
      </c>
      <c r="C177" s="28" t="s">
        <v>1259</v>
      </c>
      <c r="D177" s="28" t="s">
        <v>869</v>
      </c>
      <c r="E177" s="28" t="s">
        <v>540</v>
      </c>
      <c r="F177" s="85">
        <v>256078</v>
      </c>
      <c r="G177" s="29">
        <v>2403.4299999999998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44818</v>
      </c>
      <c r="B178" s="29" t="s">
        <v>859</v>
      </c>
      <c r="C178" s="28" t="s">
        <v>1259</v>
      </c>
      <c r="D178" s="28" t="s">
        <v>1230</v>
      </c>
      <c r="E178" s="28" t="s">
        <v>540</v>
      </c>
      <c r="F178" s="85">
        <v>333060</v>
      </c>
      <c r="G178" s="29">
        <v>2451.46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44818</v>
      </c>
      <c r="B179" s="29" t="s">
        <v>1213</v>
      </c>
      <c r="C179" s="28" t="s">
        <v>1214</v>
      </c>
      <c r="D179" s="28" t="s">
        <v>1215</v>
      </c>
      <c r="E179" s="28" t="s">
        <v>541</v>
      </c>
      <c r="F179" s="85">
        <v>120000</v>
      </c>
      <c r="G179" s="29">
        <v>36.81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44818</v>
      </c>
      <c r="B180" s="29" t="s">
        <v>1060</v>
      </c>
      <c r="C180" s="28" t="s">
        <v>1061</v>
      </c>
      <c r="D180" s="28" t="s">
        <v>1216</v>
      </c>
      <c r="E180" s="28" t="s">
        <v>541</v>
      </c>
      <c r="F180" s="85">
        <v>241334</v>
      </c>
      <c r="G180" s="29">
        <v>40.61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44818</v>
      </c>
      <c r="B181" s="29" t="s">
        <v>1060</v>
      </c>
      <c r="C181" s="28" t="s">
        <v>1061</v>
      </c>
      <c r="D181" s="28" t="s">
        <v>1062</v>
      </c>
      <c r="E181" s="28" t="s">
        <v>541</v>
      </c>
      <c r="F181" s="85">
        <v>64154</v>
      </c>
      <c r="G181" s="29">
        <v>40.770000000000003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44818</v>
      </c>
      <c r="B182" s="29" t="s">
        <v>1060</v>
      </c>
      <c r="C182" s="28" t="s">
        <v>1061</v>
      </c>
      <c r="D182" s="28" t="s">
        <v>1063</v>
      </c>
      <c r="E182" s="28" t="s">
        <v>541</v>
      </c>
      <c r="F182" s="85">
        <v>52327</v>
      </c>
      <c r="G182" s="29">
        <v>40.54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44818</v>
      </c>
      <c r="B183" s="29" t="s">
        <v>1012</v>
      </c>
      <c r="C183" s="28" t="s">
        <v>1013</v>
      </c>
      <c r="D183" s="28" t="s">
        <v>1064</v>
      </c>
      <c r="E183" s="28" t="s">
        <v>541</v>
      </c>
      <c r="F183" s="85">
        <v>107200</v>
      </c>
      <c r="G183" s="29">
        <v>41.41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44818</v>
      </c>
      <c r="B184" s="29" t="s">
        <v>1217</v>
      </c>
      <c r="C184" s="28" t="s">
        <v>1218</v>
      </c>
      <c r="D184" s="28" t="s">
        <v>1168</v>
      </c>
      <c r="E184" s="28" t="s">
        <v>541</v>
      </c>
      <c r="F184" s="85">
        <v>12000</v>
      </c>
      <c r="G184" s="29">
        <v>57.22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44818</v>
      </c>
      <c r="B185" s="29" t="s">
        <v>1217</v>
      </c>
      <c r="C185" s="28" t="s">
        <v>1218</v>
      </c>
      <c r="D185" s="28" t="s">
        <v>1260</v>
      </c>
      <c r="E185" s="28" t="s">
        <v>541</v>
      </c>
      <c r="F185" s="85">
        <v>44000</v>
      </c>
      <c r="G185" s="29">
        <v>53.3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44818</v>
      </c>
      <c r="B186" s="29" t="s">
        <v>1217</v>
      </c>
      <c r="C186" s="28" t="s">
        <v>1218</v>
      </c>
      <c r="D186" s="28" t="s">
        <v>1070</v>
      </c>
      <c r="E186" s="28" t="s">
        <v>541</v>
      </c>
      <c r="F186" s="85">
        <v>64000</v>
      </c>
      <c r="G186" s="29">
        <v>57.71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44818</v>
      </c>
      <c r="B187" s="29" t="s">
        <v>1219</v>
      </c>
      <c r="C187" s="28" t="s">
        <v>1220</v>
      </c>
      <c r="D187" s="28" t="s">
        <v>1261</v>
      </c>
      <c r="E187" s="28" t="s">
        <v>541</v>
      </c>
      <c r="F187" s="85">
        <v>280000</v>
      </c>
      <c r="G187" s="29">
        <v>84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44818</v>
      </c>
      <c r="B188" s="29" t="s">
        <v>1119</v>
      </c>
      <c r="C188" s="28" t="s">
        <v>1262</v>
      </c>
      <c r="D188" s="28" t="s">
        <v>1120</v>
      </c>
      <c r="E188" s="28" t="s">
        <v>541</v>
      </c>
      <c r="F188" s="85">
        <v>171886</v>
      </c>
      <c r="G188" s="29">
        <v>185.78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44818</v>
      </c>
      <c r="B189" s="29" t="s">
        <v>1222</v>
      </c>
      <c r="C189" s="28" t="s">
        <v>1223</v>
      </c>
      <c r="D189" s="28" t="s">
        <v>1224</v>
      </c>
      <c r="E189" s="28" t="s">
        <v>541</v>
      </c>
      <c r="F189" s="85">
        <v>68485</v>
      </c>
      <c r="G189" s="29">
        <v>239.73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44818</v>
      </c>
      <c r="B190" s="29" t="s">
        <v>1222</v>
      </c>
      <c r="C190" s="28" t="s">
        <v>1223</v>
      </c>
      <c r="D190" s="28" t="s">
        <v>869</v>
      </c>
      <c r="E190" s="28" t="s">
        <v>541</v>
      </c>
      <c r="F190" s="85">
        <v>82184</v>
      </c>
      <c r="G190" s="29">
        <v>235.28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44818</v>
      </c>
      <c r="B191" s="29" t="s">
        <v>1225</v>
      </c>
      <c r="C191" s="28" t="s">
        <v>1226</v>
      </c>
      <c r="D191" s="28" t="s">
        <v>1263</v>
      </c>
      <c r="E191" s="28" t="s">
        <v>541</v>
      </c>
      <c r="F191" s="85">
        <v>24000</v>
      </c>
      <c r="G191" s="29">
        <v>271.91000000000003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44818</v>
      </c>
      <c r="B192" s="29" t="s">
        <v>1225</v>
      </c>
      <c r="C192" s="28" t="s">
        <v>1226</v>
      </c>
      <c r="D192" s="28" t="s">
        <v>1264</v>
      </c>
      <c r="E192" s="28" t="s">
        <v>541</v>
      </c>
      <c r="F192" s="85">
        <v>45600</v>
      </c>
      <c r="G192" s="29">
        <v>280.43</v>
      </c>
      <c r="H192" s="29" t="s">
        <v>816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44818</v>
      </c>
      <c r="B193" s="29" t="s">
        <v>1065</v>
      </c>
      <c r="C193" s="28" t="s">
        <v>1066</v>
      </c>
      <c r="D193" s="28" t="s">
        <v>1224</v>
      </c>
      <c r="E193" s="28" t="s">
        <v>541</v>
      </c>
      <c r="F193" s="85">
        <v>1493957</v>
      </c>
      <c r="G193" s="29">
        <v>70.42</v>
      </c>
      <c r="H193" s="29" t="s">
        <v>816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>
        <v>44818</v>
      </c>
      <c r="B194" s="29" t="s">
        <v>1065</v>
      </c>
      <c r="C194" s="28" t="s">
        <v>1066</v>
      </c>
      <c r="D194" s="28" t="s">
        <v>1229</v>
      </c>
      <c r="E194" s="28" t="s">
        <v>541</v>
      </c>
      <c r="F194" s="85">
        <v>1375395</v>
      </c>
      <c r="G194" s="29">
        <v>70.42</v>
      </c>
      <c r="H194" s="29" t="s">
        <v>816</v>
      </c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>
        <v>44818</v>
      </c>
      <c r="B195" s="29" t="s">
        <v>1065</v>
      </c>
      <c r="C195" s="28" t="s">
        <v>1066</v>
      </c>
      <c r="D195" s="28" t="s">
        <v>1230</v>
      </c>
      <c r="E195" s="28" t="s">
        <v>541</v>
      </c>
      <c r="F195" s="85">
        <v>1523359</v>
      </c>
      <c r="G195" s="29">
        <v>70.209999999999994</v>
      </c>
      <c r="H195" s="29" t="s">
        <v>816</v>
      </c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>
        <v>44818</v>
      </c>
      <c r="B196" s="29" t="s">
        <v>1065</v>
      </c>
      <c r="C196" s="28" t="s">
        <v>1066</v>
      </c>
      <c r="D196" s="28" t="s">
        <v>1062</v>
      </c>
      <c r="E196" s="28" t="s">
        <v>541</v>
      </c>
      <c r="F196" s="85">
        <v>1276427</v>
      </c>
      <c r="G196" s="29">
        <v>70.75</v>
      </c>
      <c r="H196" s="29" t="s">
        <v>816</v>
      </c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>
        <v>44818</v>
      </c>
      <c r="B197" s="29" t="s">
        <v>1065</v>
      </c>
      <c r="C197" s="28" t="s">
        <v>1066</v>
      </c>
      <c r="D197" s="28" t="s">
        <v>869</v>
      </c>
      <c r="E197" s="28" t="s">
        <v>541</v>
      </c>
      <c r="F197" s="85">
        <v>2696056</v>
      </c>
      <c r="G197" s="29">
        <v>70.42</v>
      </c>
      <c r="H197" s="29" t="s">
        <v>816</v>
      </c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>
        <v>44818</v>
      </c>
      <c r="B198" s="29" t="s">
        <v>1065</v>
      </c>
      <c r="C198" s="28" t="s">
        <v>1066</v>
      </c>
      <c r="D198" s="28" t="s">
        <v>965</v>
      </c>
      <c r="E198" s="28" t="s">
        <v>541</v>
      </c>
      <c r="F198" s="85">
        <v>1154084</v>
      </c>
      <c r="G198" s="29">
        <v>70.5</v>
      </c>
      <c r="H198" s="29" t="s">
        <v>816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>
        <v>44818</v>
      </c>
      <c r="B199" s="29" t="s">
        <v>1231</v>
      </c>
      <c r="C199" s="28" t="s">
        <v>1232</v>
      </c>
      <c r="D199" s="28" t="s">
        <v>1224</v>
      </c>
      <c r="E199" s="28" t="s">
        <v>541</v>
      </c>
      <c r="F199" s="85">
        <v>1632702</v>
      </c>
      <c r="G199" s="29">
        <v>109.49</v>
      </c>
      <c r="H199" s="29" t="s">
        <v>816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>
        <v>44818</v>
      </c>
      <c r="B200" s="29" t="s">
        <v>739</v>
      </c>
      <c r="C200" s="28" t="s">
        <v>1233</v>
      </c>
      <c r="D200" s="28" t="s">
        <v>869</v>
      </c>
      <c r="E200" s="28" t="s">
        <v>541</v>
      </c>
      <c r="F200" s="85">
        <v>1055026</v>
      </c>
      <c r="G200" s="29">
        <v>144.24</v>
      </c>
      <c r="H200" s="29" t="s">
        <v>816</v>
      </c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>
        <v>44818</v>
      </c>
      <c r="B201" s="29" t="s">
        <v>939</v>
      </c>
      <c r="C201" s="28" t="s">
        <v>940</v>
      </c>
      <c r="D201" s="28" t="s">
        <v>925</v>
      </c>
      <c r="E201" s="28" t="s">
        <v>541</v>
      </c>
      <c r="F201" s="85">
        <v>262622</v>
      </c>
      <c r="G201" s="29">
        <v>34.35</v>
      </c>
      <c r="H201" s="29" t="s">
        <v>816</v>
      </c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>
        <v>44818</v>
      </c>
      <c r="B202" s="29" t="s">
        <v>1067</v>
      </c>
      <c r="C202" s="28" t="s">
        <v>1068</v>
      </c>
      <c r="D202" s="28" t="s">
        <v>1069</v>
      </c>
      <c r="E202" s="28" t="s">
        <v>541</v>
      </c>
      <c r="F202" s="85">
        <v>1212720</v>
      </c>
      <c r="G202" s="29">
        <v>13.07</v>
      </c>
      <c r="H202" s="29" t="s">
        <v>816</v>
      </c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>
        <v>44818</v>
      </c>
      <c r="B203" s="29" t="s">
        <v>1265</v>
      </c>
      <c r="C203" s="28" t="s">
        <v>1266</v>
      </c>
      <c r="D203" s="28" t="s">
        <v>1267</v>
      </c>
      <c r="E203" s="28" t="s">
        <v>541</v>
      </c>
      <c r="F203" s="85">
        <v>124539</v>
      </c>
      <c r="G203" s="29">
        <v>246.43</v>
      </c>
      <c r="H203" s="29" t="s">
        <v>816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>
        <v>44818</v>
      </c>
      <c r="B204" s="29" t="s">
        <v>1234</v>
      </c>
      <c r="C204" s="28" t="s">
        <v>1235</v>
      </c>
      <c r="D204" s="28" t="s">
        <v>1062</v>
      </c>
      <c r="E204" s="28" t="s">
        <v>541</v>
      </c>
      <c r="F204" s="85">
        <v>1387860</v>
      </c>
      <c r="G204" s="29">
        <v>97.65</v>
      </c>
      <c r="H204" s="29" t="s">
        <v>816</v>
      </c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>
        <v>44818</v>
      </c>
      <c r="B205" s="29" t="s">
        <v>391</v>
      </c>
      <c r="C205" s="28" t="s">
        <v>1236</v>
      </c>
      <c r="D205" s="28" t="s">
        <v>1237</v>
      </c>
      <c r="E205" s="28" t="s">
        <v>541</v>
      </c>
      <c r="F205" s="85">
        <v>1719696</v>
      </c>
      <c r="G205" s="29">
        <v>256.10000000000002</v>
      </c>
      <c r="H205" s="29" t="s">
        <v>816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>
        <v>44818</v>
      </c>
      <c r="B206" s="29" t="s">
        <v>1047</v>
      </c>
      <c r="C206" s="28" t="s">
        <v>1071</v>
      </c>
      <c r="D206" s="28" t="s">
        <v>869</v>
      </c>
      <c r="E206" s="28" t="s">
        <v>541</v>
      </c>
      <c r="F206" s="85">
        <v>260656</v>
      </c>
      <c r="G206" s="29">
        <v>88.28</v>
      </c>
      <c r="H206" s="29" t="s">
        <v>816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>
        <v>44818</v>
      </c>
      <c r="B207" s="29" t="s">
        <v>1047</v>
      </c>
      <c r="C207" s="28" t="s">
        <v>1071</v>
      </c>
      <c r="D207" s="28" t="s">
        <v>1238</v>
      </c>
      <c r="E207" s="28" t="s">
        <v>541</v>
      </c>
      <c r="F207" s="85">
        <v>596141</v>
      </c>
      <c r="G207" s="29">
        <v>89.24</v>
      </c>
      <c r="H207" s="29" t="s">
        <v>816</v>
      </c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>
        <v>44818</v>
      </c>
      <c r="B208" s="29" t="s">
        <v>1047</v>
      </c>
      <c r="C208" s="28" t="s">
        <v>1071</v>
      </c>
      <c r="D208" s="28" t="s">
        <v>1072</v>
      </c>
      <c r="E208" s="28" t="s">
        <v>541</v>
      </c>
      <c r="F208" s="85">
        <v>130115</v>
      </c>
      <c r="G208" s="29">
        <v>86.69</v>
      </c>
      <c r="H208" s="29" t="s">
        <v>816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>
        <v>44818</v>
      </c>
      <c r="B209" s="29" t="s">
        <v>1268</v>
      </c>
      <c r="C209" s="28" t="s">
        <v>1269</v>
      </c>
      <c r="D209" s="28" t="s">
        <v>1270</v>
      </c>
      <c r="E209" s="28" t="s">
        <v>541</v>
      </c>
      <c r="F209" s="85">
        <v>24000</v>
      </c>
      <c r="G209" s="29">
        <v>76</v>
      </c>
      <c r="H209" s="29" t="s">
        <v>816</v>
      </c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>
        <v>44818</v>
      </c>
      <c r="B210" s="29" t="s">
        <v>1073</v>
      </c>
      <c r="C210" s="28" t="s">
        <v>1074</v>
      </c>
      <c r="D210" s="28" t="s">
        <v>1075</v>
      </c>
      <c r="E210" s="28" t="s">
        <v>541</v>
      </c>
      <c r="F210" s="85">
        <v>123200</v>
      </c>
      <c r="G210" s="29">
        <v>81.599999999999994</v>
      </c>
      <c r="H210" s="29" t="s">
        <v>816</v>
      </c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>
        <v>44818</v>
      </c>
      <c r="B211" s="29" t="s">
        <v>1241</v>
      </c>
      <c r="C211" s="28" t="s">
        <v>1242</v>
      </c>
      <c r="D211" s="28" t="s">
        <v>1243</v>
      </c>
      <c r="E211" s="28" t="s">
        <v>541</v>
      </c>
      <c r="F211" s="85">
        <v>119047</v>
      </c>
      <c r="G211" s="29">
        <v>26.53</v>
      </c>
      <c r="H211" s="29" t="s">
        <v>816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>
        <v>44818</v>
      </c>
      <c r="B212" s="29" t="s">
        <v>1244</v>
      </c>
      <c r="C212" s="28" t="s">
        <v>1245</v>
      </c>
      <c r="D212" s="28" t="s">
        <v>1246</v>
      </c>
      <c r="E212" s="28" t="s">
        <v>541</v>
      </c>
      <c r="F212" s="85">
        <v>25000</v>
      </c>
      <c r="G212" s="29">
        <v>79.55</v>
      </c>
      <c r="H212" s="29" t="s">
        <v>816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>
        <v>44818</v>
      </c>
      <c r="B213" s="29" t="s">
        <v>1247</v>
      </c>
      <c r="C213" s="28" t="s">
        <v>1248</v>
      </c>
      <c r="D213" s="28" t="s">
        <v>1271</v>
      </c>
      <c r="E213" s="28" t="s">
        <v>541</v>
      </c>
      <c r="F213" s="85">
        <v>72000</v>
      </c>
      <c r="G213" s="29">
        <v>255.2</v>
      </c>
      <c r="H213" s="29" t="s">
        <v>816</v>
      </c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>
        <v>44818</v>
      </c>
      <c r="B214" s="29" t="s">
        <v>1247</v>
      </c>
      <c r="C214" s="28" t="s">
        <v>1248</v>
      </c>
      <c r="D214" s="28" t="s">
        <v>1272</v>
      </c>
      <c r="E214" s="28" t="s">
        <v>541</v>
      </c>
      <c r="F214" s="85">
        <v>60000</v>
      </c>
      <c r="G214" s="29">
        <v>255.2</v>
      </c>
      <c r="H214" s="29" t="s">
        <v>816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>
        <v>44818</v>
      </c>
      <c r="B215" s="29" t="s">
        <v>1014</v>
      </c>
      <c r="C215" s="28" t="s">
        <v>1015</v>
      </c>
      <c r="D215" s="28" t="s">
        <v>1016</v>
      </c>
      <c r="E215" s="28" t="s">
        <v>541</v>
      </c>
      <c r="F215" s="85">
        <v>177000</v>
      </c>
      <c r="G215" s="29">
        <v>217.73</v>
      </c>
      <c r="H215" s="29" t="s">
        <v>816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>
        <v>44818</v>
      </c>
      <c r="B216" s="29" t="s">
        <v>1251</v>
      </c>
      <c r="C216" s="28" t="s">
        <v>1252</v>
      </c>
      <c r="D216" s="28" t="s">
        <v>1069</v>
      </c>
      <c r="E216" s="28" t="s">
        <v>541</v>
      </c>
      <c r="F216" s="85">
        <v>952134</v>
      </c>
      <c r="G216" s="29">
        <v>73.12</v>
      </c>
      <c r="H216" s="29" t="s">
        <v>816</v>
      </c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>
        <v>44818</v>
      </c>
      <c r="B217" s="29" t="s">
        <v>1273</v>
      </c>
      <c r="C217" s="28" t="s">
        <v>1274</v>
      </c>
      <c r="D217" s="28" t="s">
        <v>1275</v>
      </c>
      <c r="E217" s="28" t="s">
        <v>541</v>
      </c>
      <c r="F217" s="85">
        <v>300000</v>
      </c>
      <c r="G217" s="29">
        <v>15.21</v>
      </c>
      <c r="H217" s="29" t="s">
        <v>816</v>
      </c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>
        <v>44818</v>
      </c>
      <c r="B218" s="29" t="s">
        <v>1273</v>
      </c>
      <c r="C218" s="28" t="s">
        <v>1274</v>
      </c>
      <c r="D218" s="28" t="s">
        <v>1276</v>
      </c>
      <c r="E218" s="28" t="s">
        <v>541</v>
      </c>
      <c r="F218" s="85">
        <v>229845</v>
      </c>
      <c r="G218" s="29">
        <v>15.46</v>
      </c>
      <c r="H218" s="29" t="s">
        <v>816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>
        <v>44818</v>
      </c>
      <c r="B219" s="29" t="s">
        <v>1076</v>
      </c>
      <c r="C219" s="28" t="s">
        <v>1077</v>
      </c>
      <c r="D219" s="28" t="s">
        <v>869</v>
      </c>
      <c r="E219" s="28" t="s">
        <v>541</v>
      </c>
      <c r="F219" s="85">
        <v>151683</v>
      </c>
      <c r="G219" s="29">
        <v>184.38</v>
      </c>
      <c r="H219" s="29" t="s">
        <v>816</v>
      </c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>
        <v>44818</v>
      </c>
      <c r="B220" s="29" t="s">
        <v>1277</v>
      </c>
      <c r="C220" s="28" t="s">
        <v>1278</v>
      </c>
      <c r="D220" s="28" t="s">
        <v>1279</v>
      </c>
      <c r="E220" s="28" t="s">
        <v>541</v>
      </c>
      <c r="F220" s="85">
        <v>52000</v>
      </c>
      <c r="G220" s="29">
        <v>40.67</v>
      </c>
      <c r="H220" s="29" t="s">
        <v>816</v>
      </c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>
        <v>44818</v>
      </c>
      <c r="B221" s="29" t="s">
        <v>904</v>
      </c>
      <c r="C221" s="28" t="s">
        <v>905</v>
      </c>
      <c r="D221" s="28" t="s">
        <v>1062</v>
      </c>
      <c r="E221" s="28" t="s">
        <v>541</v>
      </c>
      <c r="F221" s="85">
        <v>86752</v>
      </c>
      <c r="G221" s="29">
        <v>1177.8800000000001</v>
      </c>
      <c r="H221" s="29" t="s">
        <v>816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>
        <v>44818</v>
      </c>
      <c r="B222" s="29" t="s">
        <v>904</v>
      </c>
      <c r="C222" s="28" t="s">
        <v>905</v>
      </c>
      <c r="D222" s="28" t="s">
        <v>869</v>
      </c>
      <c r="E222" s="28" t="s">
        <v>541</v>
      </c>
      <c r="F222" s="85">
        <v>216329</v>
      </c>
      <c r="G222" s="29">
        <v>1182.02</v>
      </c>
      <c r="H222" s="29" t="s">
        <v>816</v>
      </c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>
        <v>44818</v>
      </c>
      <c r="B223" s="29" t="s">
        <v>904</v>
      </c>
      <c r="C223" s="28" t="s">
        <v>905</v>
      </c>
      <c r="D223" s="28" t="s">
        <v>1229</v>
      </c>
      <c r="E223" s="28" t="s">
        <v>541</v>
      </c>
      <c r="F223" s="85">
        <v>90251</v>
      </c>
      <c r="G223" s="29">
        <v>1181.48</v>
      </c>
      <c r="H223" s="29" t="s">
        <v>816</v>
      </c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>
        <v>44818</v>
      </c>
      <c r="B224" s="29" t="s">
        <v>904</v>
      </c>
      <c r="C224" s="28" t="s">
        <v>905</v>
      </c>
      <c r="D224" s="28" t="s">
        <v>1224</v>
      </c>
      <c r="E224" s="28" t="s">
        <v>541</v>
      </c>
      <c r="F224" s="85">
        <v>116701</v>
      </c>
      <c r="G224" s="29">
        <v>1183.68</v>
      </c>
      <c r="H224" s="29" t="s">
        <v>816</v>
      </c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>
        <v>44818</v>
      </c>
      <c r="B225" s="29" t="s">
        <v>1280</v>
      </c>
      <c r="C225" s="28" t="s">
        <v>1281</v>
      </c>
      <c r="D225" s="28" t="s">
        <v>1282</v>
      </c>
      <c r="E225" s="28" t="s">
        <v>541</v>
      </c>
      <c r="F225" s="85">
        <v>1075000</v>
      </c>
      <c r="G225" s="29">
        <v>41.5</v>
      </c>
      <c r="H225" s="29" t="s">
        <v>816</v>
      </c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>
        <v>44818</v>
      </c>
      <c r="B226" s="29" t="s">
        <v>859</v>
      </c>
      <c r="C226" s="28" t="s">
        <v>1259</v>
      </c>
      <c r="D226" s="28" t="s">
        <v>869</v>
      </c>
      <c r="E226" s="28" t="s">
        <v>541</v>
      </c>
      <c r="F226" s="85">
        <v>256078</v>
      </c>
      <c r="G226" s="29">
        <v>2404.54</v>
      </c>
      <c r="H226" s="29" t="s">
        <v>816</v>
      </c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>
        <v>44818</v>
      </c>
      <c r="B227" s="29" t="s">
        <v>859</v>
      </c>
      <c r="C227" s="28" t="s">
        <v>1259</v>
      </c>
      <c r="D227" s="28" t="s">
        <v>1230</v>
      </c>
      <c r="E227" s="28" t="s">
        <v>541</v>
      </c>
      <c r="F227" s="85">
        <v>333060</v>
      </c>
      <c r="G227" s="29">
        <v>2452.88</v>
      </c>
      <c r="H227" s="29" t="s">
        <v>816</v>
      </c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94"/>
  <sheetViews>
    <sheetView zoomScale="85" zoomScaleNormal="85" workbookViewId="0">
      <selection activeCell="J31" sqref="J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38">
        <v>1</v>
      </c>
      <c r="B10" s="339">
        <v>44785</v>
      </c>
      <c r="C10" s="340"/>
      <c r="D10" s="341" t="s">
        <v>69</v>
      </c>
      <c r="E10" s="342" t="s">
        <v>557</v>
      </c>
      <c r="F10" s="338">
        <v>1905</v>
      </c>
      <c r="G10" s="338">
        <v>1750</v>
      </c>
      <c r="H10" s="338">
        <v>1982.5</v>
      </c>
      <c r="I10" s="343" t="s">
        <v>867</v>
      </c>
      <c r="J10" s="344" t="s">
        <v>868</v>
      </c>
      <c r="K10" s="344">
        <f t="shared" ref="K10:K11" si="0">H10-F10</f>
        <v>77.5</v>
      </c>
      <c r="L10" s="345">
        <f t="shared" ref="L10:L11" si="1">(F10*-0.7)/100</f>
        <v>-13.335000000000001</v>
      </c>
      <c r="M10" s="346">
        <f t="shared" ref="M10:M11" si="2">(K10+L10)/F10</f>
        <v>3.3682414698162723E-2</v>
      </c>
      <c r="N10" s="347" t="s">
        <v>555</v>
      </c>
      <c r="O10" s="348">
        <v>44789</v>
      </c>
      <c r="P10" s="347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94"/>
      <c r="D11" s="395" t="s">
        <v>259</v>
      </c>
      <c r="E11" s="396" t="s">
        <v>557</v>
      </c>
      <c r="F11" s="298">
        <v>246.5</v>
      </c>
      <c r="G11" s="298">
        <v>229</v>
      </c>
      <c r="H11" s="298">
        <v>261</v>
      </c>
      <c r="I11" s="397" t="s">
        <v>870</v>
      </c>
      <c r="J11" s="301" t="s">
        <v>1023</v>
      </c>
      <c r="K11" s="423">
        <f t="shared" si="0"/>
        <v>14.5</v>
      </c>
      <c r="L11" s="424">
        <f t="shared" si="1"/>
        <v>-1.7254999999999998</v>
      </c>
      <c r="M11" s="425">
        <f t="shared" si="2"/>
        <v>5.1823529411764706E-2</v>
      </c>
      <c r="N11" s="426" t="s">
        <v>555</v>
      </c>
      <c r="O11" s="427">
        <v>44817</v>
      </c>
      <c r="P11" s="426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89">
        <v>44795</v>
      </c>
      <c r="C12" s="390"/>
      <c r="D12" s="391" t="s">
        <v>519</v>
      </c>
      <c r="E12" s="392" t="s">
        <v>557</v>
      </c>
      <c r="F12" s="320">
        <v>327.5</v>
      </c>
      <c r="G12" s="320">
        <v>298</v>
      </c>
      <c r="H12" s="320">
        <v>353</v>
      </c>
      <c r="I12" s="393" t="s">
        <v>871</v>
      </c>
      <c r="J12" s="301" t="s">
        <v>1109</v>
      </c>
      <c r="K12" s="301">
        <f t="shared" ref="K12" si="3">H12-F12</f>
        <v>25.5</v>
      </c>
      <c r="L12" s="381">
        <f t="shared" ref="L12" si="4">(F12*-0.7)/100</f>
        <v>-2.2924999999999995</v>
      </c>
      <c r="M12" s="382">
        <f t="shared" ref="M12" si="5">(K12+L12)/F12</f>
        <v>7.0862595419847324E-2</v>
      </c>
      <c r="N12" s="301" t="s">
        <v>555</v>
      </c>
      <c r="O12" s="383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872</v>
      </c>
      <c r="E13" s="318" t="s">
        <v>557</v>
      </c>
      <c r="F13" s="334" t="s">
        <v>873</v>
      </c>
      <c r="G13" s="334">
        <v>2480</v>
      </c>
      <c r="H13" s="334"/>
      <c r="I13" s="319" t="s">
        <v>874</v>
      </c>
      <c r="J13" s="357" t="s">
        <v>558</v>
      </c>
      <c r="K13" s="357"/>
      <c r="L13" s="310"/>
      <c r="M13" s="311"/>
      <c r="N13" s="357"/>
      <c r="O13" s="312"/>
      <c r="P13" s="357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94"/>
      <c r="D14" s="395" t="s">
        <v>129</v>
      </c>
      <c r="E14" s="396" t="s">
        <v>557</v>
      </c>
      <c r="F14" s="298">
        <v>405</v>
      </c>
      <c r="G14" s="298">
        <v>375</v>
      </c>
      <c r="H14" s="298">
        <v>428.5</v>
      </c>
      <c r="I14" s="397" t="s">
        <v>876</v>
      </c>
      <c r="J14" s="301" t="s">
        <v>922</v>
      </c>
      <c r="K14" s="301">
        <f t="shared" ref="K14" si="6">H14-F14</f>
        <v>23.5</v>
      </c>
      <c r="L14" s="381">
        <f t="shared" ref="L14" si="7">(F14*-0.7)/100</f>
        <v>-2.835</v>
      </c>
      <c r="M14" s="382">
        <f t="shared" ref="M14" si="8">(K14+L14)/F14</f>
        <v>5.102469135802469E-2</v>
      </c>
      <c r="N14" s="301" t="s">
        <v>555</v>
      </c>
      <c r="O14" s="383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34">
        <v>6</v>
      </c>
      <c r="B15" s="335">
        <v>44799</v>
      </c>
      <c r="C15" s="316"/>
      <c r="D15" s="317" t="s">
        <v>340</v>
      </c>
      <c r="E15" s="318" t="s">
        <v>557</v>
      </c>
      <c r="F15" s="334" t="s">
        <v>906</v>
      </c>
      <c r="G15" s="334">
        <v>199</v>
      </c>
      <c r="H15" s="334"/>
      <c r="I15" s="319" t="s">
        <v>907</v>
      </c>
      <c r="J15" s="357" t="s">
        <v>558</v>
      </c>
      <c r="K15" s="357"/>
      <c r="L15" s="310"/>
      <c r="M15" s="311"/>
      <c r="N15" s="357"/>
      <c r="O15" s="312"/>
      <c r="P15" s="357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89">
        <v>44802</v>
      </c>
      <c r="C16" s="390"/>
      <c r="D16" s="391" t="s">
        <v>356</v>
      </c>
      <c r="E16" s="392" t="s">
        <v>557</v>
      </c>
      <c r="F16" s="320">
        <v>1650</v>
      </c>
      <c r="G16" s="320">
        <v>1540</v>
      </c>
      <c r="H16" s="320">
        <v>1775</v>
      </c>
      <c r="I16" s="393" t="s">
        <v>883</v>
      </c>
      <c r="J16" s="301" t="s">
        <v>926</v>
      </c>
      <c r="K16" s="301">
        <f t="shared" ref="K16" si="9">H16-F16</f>
        <v>125</v>
      </c>
      <c r="L16" s="381">
        <f t="shared" ref="L16" si="10">(F16*-0.7)/100</f>
        <v>-11.55</v>
      </c>
      <c r="M16" s="382">
        <f t="shared" ref="M16" si="11">(K16+L16)/F16</f>
        <v>6.8757575757575753E-2</v>
      </c>
      <c r="N16" s="301" t="s">
        <v>555</v>
      </c>
      <c r="O16" s="383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98">
        <v>8</v>
      </c>
      <c r="B17" s="399">
        <v>44802</v>
      </c>
      <c r="C17" s="400"/>
      <c r="D17" s="401" t="s">
        <v>394</v>
      </c>
      <c r="E17" s="402" t="s">
        <v>557</v>
      </c>
      <c r="F17" s="398">
        <v>157</v>
      </c>
      <c r="G17" s="398">
        <v>149.5</v>
      </c>
      <c r="H17" s="398">
        <v>158.5</v>
      </c>
      <c r="I17" s="403" t="s">
        <v>884</v>
      </c>
      <c r="J17" s="404" t="s">
        <v>927</v>
      </c>
      <c r="K17" s="404">
        <f t="shared" ref="K17" si="12">H17-F17</f>
        <v>1.5</v>
      </c>
      <c r="L17" s="405">
        <f t="shared" ref="L17" si="13">(F17*-0.7)/100</f>
        <v>-1.099</v>
      </c>
      <c r="M17" s="406">
        <f t="shared" ref="M17" si="14">(K17+L17)/F17</f>
        <v>2.5541401273885354E-3</v>
      </c>
      <c r="N17" s="404" t="s">
        <v>676</v>
      </c>
      <c r="O17" s="407">
        <v>44809</v>
      </c>
      <c r="P17" s="404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90"/>
      <c r="D18" s="391" t="s">
        <v>50</v>
      </c>
      <c r="E18" s="392" t="s">
        <v>557</v>
      </c>
      <c r="F18" s="320">
        <v>514</v>
      </c>
      <c r="G18" s="320">
        <v>480</v>
      </c>
      <c r="H18" s="320">
        <v>545</v>
      </c>
      <c r="I18" s="393" t="s">
        <v>932</v>
      </c>
      <c r="J18" s="301" t="s">
        <v>997</v>
      </c>
      <c r="K18" s="301">
        <f t="shared" ref="K18" si="15">H18-F18</f>
        <v>31</v>
      </c>
      <c r="L18" s="381">
        <f>(F18*-0.07)/100</f>
        <v>-0.35980000000000006</v>
      </c>
      <c r="M18" s="382">
        <f t="shared" ref="M18" si="16">(K18+L18)/F18</f>
        <v>5.9611284046692609E-2</v>
      </c>
      <c r="N18" s="301" t="s">
        <v>555</v>
      </c>
      <c r="O18" s="383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947</v>
      </c>
      <c r="G19" s="334">
        <v>1535</v>
      </c>
      <c r="H19" s="334"/>
      <c r="I19" s="319" t="s">
        <v>948</v>
      </c>
      <c r="J19" s="357" t="s">
        <v>558</v>
      </c>
      <c r="K19" s="357"/>
      <c r="L19" s="310"/>
      <c r="M19" s="311"/>
      <c r="N19" s="357"/>
      <c r="O19" s="312"/>
      <c r="P19" s="357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90"/>
      <c r="D20" s="391" t="s">
        <v>146</v>
      </c>
      <c r="E20" s="392" t="s">
        <v>557</v>
      </c>
      <c r="F20" s="320">
        <v>4415</v>
      </c>
      <c r="G20" s="320">
        <v>4140</v>
      </c>
      <c r="H20" s="320">
        <v>4677.5</v>
      </c>
      <c r="I20" s="393" t="s">
        <v>963</v>
      </c>
      <c r="J20" s="301" t="s">
        <v>978</v>
      </c>
      <c r="K20" s="301">
        <f t="shared" ref="K20" si="17">H20-F20</f>
        <v>262.5</v>
      </c>
      <c r="L20" s="381">
        <f t="shared" ref="L20" si="18">(F20*-0.7)/100</f>
        <v>-30.905000000000001</v>
      </c>
      <c r="M20" s="382">
        <f t="shared" ref="M20" si="19">(K20+L20)/F20</f>
        <v>5.2456398640996604E-2</v>
      </c>
      <c r="N20" s="301" t="s">
        <v>555</v>
      </c>
      <c r="O20" s="383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69">
        <v>44812</v>
      </c>
      <c r="C21" s="316"/>
      <c r="D21" s="317" t="s">
        <v>347</v>
      </c>
      <c r="E21" s="318" t="s">
        <v>557</v>
      </c>
      <c r="F21" s="334" t="s">
        <v>974</v>
      </c>
      <c r="G21" s="334">
        <v>65</v>
      </c>
      <c r="H21" s="334"/>
      <c r="I21" s="319" t="s">
        <v>975</v>
      </c>
      <c r="J21" s="357" t="s">
        <v>558</v>
      </c>
      <c r="K21" s="357"/>
      <c r="L21" s="310"/>
      <c r="M21" s="311"/>
      <c r="N21" s="357"/>
      <c r="O21" s="312"/>
      <c r="P21" s="357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21">
        <v>13</v>
      </c>
      <c r="B22" s="422">
        <v>44816</v>
      </c>
      <c r="C22" s="364"/>
      <c r="D22" s="365" t="s">
        <v>356</v>
      </c>
      <c r="E22" s="366" t="s">
        <v>557</v>
      </c>
      <c r="F22" s="363">
        <v>1915</v>
      </c>
      <c r="G22" s="363">
        <v>1800</v>
      </c>
      <c r="H22" s="363">
        <v>1995</v>
      </c>
      <c r="I22" s="367" t="s">
        <v>983</v>
      </c>
      <c r="J22" s="359" t="s">
        <v>1039</v>
      </c>
      <c r="K22" s="359">
        <f t="shared" ref="K22" si="20">H22-F22</f>
        <v>80</v>
      </c>
      <c r="L22" s="360">
        <f t="shared" ref="L22" si="21">(F22*-0.7)/100</f>
        <v>-13.404999999999999</v>
      </c>
      <c r="M22" s="361">
        <f t="shared" ref="M22" si="22">(K22+L22)/F22</f>
        <v>3.4775456919060053E-2</v>
      </c>
      <c r="N22" s="359" t="s">
        <v>555</v>
      </c>
      <c r="O22" s="362">
        <v>44817</v>
      </c>
      <c r="P22" s="359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304">
        <v>14</v>
      </c>
      <c r="B23" s="413">
        <v>44816</v>
      </c>
      <c r="C23" s="316"/>
      <c r="D23" s="317" t="s">
        <v>839</v>
      </c>
      <c r="E23" s="318" t="s">
        <v>557</v>
      </c>
      <c r="F23" s="334" t="s">
        <v>984</v>
      </c>
      <c r="G23" s="334">
        <v>1325</v>
      </c>
      <c r="H23" s="334"/>
      <c r="I23" s="319" t="s">
        <v>985</v>
      </c>
      <c r="J23" s="357" t="s">
        <v>558</v>
      </c>
      <c r="K23" s="357"/>
      <c r="L23" s="310"/>
      <c r="M23" s="311"/>
      <c r="N23" s="357"/>
      <c r="O23" s="312"/>
      <c r="P23" s="357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04">
        <v>15</v>
      </c>
      <c r="B24" s="413">
        <v>44816</v>
      </c>
      <c r="C24" s="316"/>
      <c r="D24" s="317" t="s">
        <v>377</v>
      </c>
      <c r="E24" s="318" t="s">
        <v>557</v>
      </c>
      <c r="F24" s="334" t="s">
        <v>986</v>
      </c>
      <c r="G24" s="334">
        <v>183</v>
      </c>
      <c r="H24" s="334"/>
      <c r="I24" s="319" t="s">
        <v>987</v>
      </c>
      <c r="J24" s="357" t="s">
        <v>558</v>
      </c>
      <c r="K24" s="357"/>
      <c r="L24" s="310"/>
      <c r="M24" s="311"/>
      <c r="N24" s="357"/>
      <c r="O24" s="312"/>
      <c r="P24" s="357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04"/>
      <c r="B25" s="419"/>
      <c r="C25" s="316"/>
      <c r="D25" s="317"/>
      <c r="E25" s="318"/>
      <c r="F25" s="334"/>
      <c r="G25" s="334"/>
      <c r="H25" s="334"/>
      <c r="I25" s="319"/>
      <c r="J25" s="357"/>
      <c r="K25" s="357"/>
      <c r="L25" s="310"/>
      <c r="M25" s="311"/>
      <c r="N25" s="357"/>
      <c r="O25" s="312"/>
      <c r="P25" s="35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/>
      <c r="B26" s="419"/>
      <c r="C26" s="316"/>
      <c r="D26" s="317"/>
      <c r="E26" s="318"/>
      <c r="F26" s="334"/>
      <c r="G26" s="334"/>
      <c r="H26" s="334"/>
      <c r="I26" s="319"/>
      <c r="J26" s="357"/>
      <c r="K26" s="357"/>
      <c r="L26" s="310"/>
      <c r="M26" s="311"/>
      <c r="N26" s="357"/>
      <c r="O26" s="312"/>
      <c r="P26" s="35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ht="13.9" customHeight="1">
      <c r="A27" s="308"/>
      <c r="B27" s="305"/>
      <c r="C27" s="316"/>
      <c r="D27" s="317"/>
      <c r="E27" s="318"/>
      <c r="F27" s="308"/>
      <c r="G27" s="308"/>
      <c r="H27" s="308"/>
      <c r="I27" s="319"/>
      <c r="J27" s="309"/>
      <c r="K27" s="309"/>
      <c r="L27" s="310"/>
      <c r="M27" s="311"/>
      <c r="N27" s="309"/>
      <c r="O27" s="312"/>
      <c r="P27" s="310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ht="14.25" customHeight="1">
      <c r="A28" s="97"/>
      <c r="B28" s="98"/>
      <c r="C28" s="99"/>
      <c r="D28" s="100"/>
      <c r="E28" s="101"/>
      <c r="F28" s="101"/>
      <c r="H28" s="101"/>
      <c r="I28" s="102"/>
      <c r="J28" s="103"/>
      <c r="K28" s="103"/>
      <c r="L28" s="104"/>
      <c r="M28" s="105"/>
      <c r="N28" s="106"/>
      <c r="O28" s="107"/>
      <c r="P28" s="108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ht="14.25" customHeight="1">
      <c r="A29" s="97"/>
      <c r="B29" s="98"/>
      <c r="C29" s="99"/>
      <c r="D29" s="100"/>
      <c r="E29" s="101"/>
      <c r="F29" s="101"/>
      <c r="G29" s="97"/>
      <c r="H29" s="101"/>
      <c r="I29" s="102"/>
      <c r="J29" s="103"/>
      <c r="K29" s="103"/>
      <c r="L29" s="104"/>
      <c r="M29" s="105"/>
      <c r="N29" s="106"/>
      <c r="O29" s="107"/>
      <c r="P29" s="10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559</v>
      </c>
      <c r="B30" s="110"/>
      <c r="C30" s="111"/>
      <c r="D30" s="112"/>
      <c r="E30" s="113"/>
      <c r="F30" s="113"/>
      <c r="G30" s="113"/>
      <c r="H30" s="113"/>
      <c r="I30" s="113"/>
      <c r="J30" s="114"/>
      <c r="K30" s="113"/>
      <c r="L30" s="115"/>
      <c r="M30" s="54"/>
      <c r="N30" s="114"/>
      <c r="O30" s="11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6" t="s">
        <v>560</v>
      </c>
      <c r="B31" s="109"/>
      <c r="C31" s="109"/>
      <c r="D31" s="109"/>
      <c r="E31" s="41"/>
      <c r="F31" s="117" t="s">
        <v>561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562</v>
      </c>
      <c r="B32" s="109"/>
      <c r="C32" s="109"/>
      <c r="D32" s="109" t="s">
        <v>815</v>
      </c>
      <c r="E32" s="6"/>
      <c r="F32" s="117" t="s">
        <v>563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/>
      <c r="B33" s="109"/>
      <c r="C33" s="109"/>
      <c r="D33" s="109"/>
      <c r="E33" s="6"/>
      <c r="F33" s="6"/>
      <c r="G33" s="6"/>
      <c r="H33" s="6"/>
      <c r="I33" s="6"/>
      <c r="J33" s="122"/>
      <c r="K33" s="119"/>
      <c r="L33" s="119"/>
      <c r="M33" s="6"/>
      <c r="N33" s="123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24" t="s">
        <v>564</v>
      </c>
      <c r="C34" s="124"/>
      <c r="D34" s="124"/>
      <c r="E34" s="124"/>
      <c r="F34" s="125"/>
      <c r="G34" s="6"/>
      <c r="H34" s="6"/>
      <c r="I34" s="126"/>
      <c r="J34" s="127"/>
      <c r="K34" s="128"/>
      <c r="L34" s="127"/>
      <c r="M34" s="6"/>
      <c r="N34" s="1"/>
      <c r="O34" s="1"/>
      <c r="P34" s="1"/>
      <c r="R34" s="54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3" t="s">
        <v>16</v>
      </c>
      <c r="B35" s="94" t="s">
        <v>532</v>
      </c>
      <c r="C35" s="96"/>
      <c r="D35" s="95" t="s">
        <v>543</v>
      </c>
      <c r="E35" s="94" t="s">
        <v>544</v>
      </c>
      <c r="F35" s="94" t="s">
        <v>545</v>
      </c>
      <c r="G35" s="94" t="s">
        <v>565</v>
      </c>
      <c r="H35" s="94" t="s">
        <v>547</v>
      </c>
      <c r="I35" s="94" t="s">
        <v>548</v>
      </c>
      <c r="J35" s="94" t="s">
        <v>549</v>
      </c>
      <c r="K35" s="94" t="s">
        <v>566</v>
      </c>
      <c r="L35" s="130" t="s">
        <v>551</v>
      </c>
      <c r="M35" s="96" t="s">
        <v>552</v>
      </c>
      <c r="N35" s="93" t="s">
        <v>553</v>
      </c>
      <c r="O35" s="258" t="s">
        <v>554</v>
      </c>
      <c r="P35" s="41"/>
      <c r="Q35" s="1"/>
      <c r="R35" s="255"/>
      <c r="S35" s="255"/>
      <c r="T35" s="255"/>
      <c r="U35" s="249"/>
      <c r="V35" s="249"/>
      <c r="W35" s="249"/>
      <c r="X35" s="249"/>
      <c r="Y35" s="249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322" customFormat="1" ht="15" customHeight="1">
      <c r="A36" s="378">
        <v>1</v>
      </c>
      <c r="B36" s="297">
        <v>44796</v>
      </c>
      <c r="C36" s="379"/>
      <c r="D36" s="380" t="s">
        <v>131</v>
      </c>
      <c r="E36" s="298" t="s">
        <v>557</v>
      </c>
      <c r="F36" s="298">
        <v>2005</v>
      </c>
      <c r="G36" s="298">
        <v>1940</v>
      </c>
      <c r="H36" s="298">
        <v>2060</v>
      </c>
      <c r="I36" s="298" t="s">
        <v>875</v>
      </c>
      <c r="J36" s="301" t="s">
        <v>693</v>
      </c>
      <c r="K36" s="301">
        <f t="shared" ref="K36" si="23">H36-F36</f>
        <v>55</v>
      </c>
      <c r="L36" s="381">
        <f t="shared" ref="L36" si="24">(F36*-0.7)/100</f>
        <v>-14.035</v>
      </c>
      <c r="M36" s="382">
        <f t="shared" ref="M36" si="25">(K36+L36)/F36</f>
        <v>2.0431421446384043E-2</v>
      </c>
      <c r="N36" s="301" t="s">
        <v>555</v>
      </c>
      <c r="O36" s="383">
        <v>44806</v>
      </c>
      <c r="P36" s="41"/>
      <c r="Q36" s="256"/>
      <c r="R36" s="257" t="s">
        <v>556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313"/>
      <c r="AJ36" s="314"/>
      <c r="AK36" s="321"/>
      <c r="AL36" s="321"/>
    </row>
    <row r="37" spans="1:38" s="322" customFormat="1" ht="13.5" customHeight="1">
      <c r="A37" s="378">
        <v>2</v>
      </c>
      <c r="B37" s="384">
        <v>44799</v>
      </c>
      <c r="C37" s="379"/>
      <c r="D37" s="380" t="s">
        <v>154</v>
      </c>
      <c r="E37" s="298" t="s">
        <v>557</v>
      </c>
      <c r="F37" s="298">
        <v>810</v>
      </c>
      <c r="G37" s="298">
        <v>787</v>
      </c>
      <c r="H37" s="298">
        <v>829</v>
      </c>
      <c r="I37" s="298" t="s">
        <v>882</v>
      </c>
      <c r="J37" s="301" t="s">
        <v>908</v>
      </c>
      <c r="K37" s="301">
        <f t="shared" ref="K37" si="26">H37-F37</f>
        <v>19</v>
      </c>
      <c r="L37" s="381">
        <f t="shared" ref="L37" si="27">(F37*-0.7)/100</f>
        <v>-5.67</v>
      </c>
      <c r="M37" s="382">
        <f t="shared" ref="M37" si="28">(K37+L37)/F37</f>
        <v>1.6456790123456789E-2</v>
      </c>
      <c r="N37" s="301" t="s">
        <v>555</v>
      </c>
      <c r="O37" s="383">
        <v>44806</v>
      </c>
      <c r="P37" s="41"/>
      <c r="Q37" s="256"/>
      <c r="R37" s="257" t="s">
        <v>556</v>
      </c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313"/>
      <c r="AJ37" s="314"/>
      <c r="AK37" s="321"/>
      <c r="AL37" s="321"/>
    </row>
    <row r="38" spans="1:38" s="322" customFormat="1" ht="13.5" customHeight="1">
      <c r="A38" s="378">
        <v>3</v>
      </c>
      <c r="B38" s="384">
        <v>44803</v>
      </c>
      <c r="C38" s="379"/>
      <c r="D38" s="380" t="s">
        <v>87</v>
      </c>
      <c r="E38" s="298" t="s">
        <v>557</v>
      </c>
      <c r="F38" s="298">
        <v>3555</v>
      </c>
      <c r="G38" s="298">
        <v>3430</v>
      </c>
      <c r="H38" s="298">
        <v>3655</v>
      </c>
      <c r="I38" s="298" t="s">
        <v>887</v>
      </c>
      <c r="J38" s="301" t="s">
        <v>817</v>
      </c>
      <c r="K38" s="301">
        <f t="shared" ref="K38" si="29">H38-F38</f>
        <v>100</v>
      </c>
      <c r="L38" s="381">
        <f t="shared" ref="L38" si="30">(F38*-0.7)/100</f>
        <v>-24.885000000000002</v>
      </c>
      <c r="M38" s="382">
        <f t="shared" ref="M38" si="31">(K38+L38)/F38</f>
        <v>2.1129395218002812E-2</v>
      </c>
      <c r="N38" s="301" t="s">
        <v>555</v>
      </c>
      <c r="O38" s="383">
        <v>44816</v>
      </c>
      <c r="P38" s="41"/>
      <c r="Q38" s="256"/>
      <c r="R38" s="257" t="s">
        <v>556</v>
      </c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313"/>
      <c r="AJ38" s="314"/>
      <c r="AK38" s="321"/>
      <c r="AL38" s="321"/>
    </row>
    <row r="39" spans="1:38" s="322" customFormat="1" ht="13.5" customHeight="1">
      <c r="A39" s="304">
        <v>4</v>
      </c>
      <c r="B39" s="219">
        <v>44805</v>
      </c>
      <c r="C39" s="306"/>
      <c r="D39" s="307" t="s">
        <v>825</v>
      </c>
      <c r="E39" s="334" t="s">
        <v>557</v>
      </c>
      <c r="F39" s="334" t="s">
        <v>896</v>
      </c>
      <c r="G39" s="334">
        <v>367</v>
      </c>
      <c r="H39" s="334"/>
      <c r="I39" s="334" t="s">
        <v>897</v>
      </c>
      <c r="J39" s="252" t="s">
        <v>558</v>
      </c>
      <c r="K39" s="252"/>
      <c r="L39" s="253"/>
      <c r="M39" s="254"/>
      <c r="N39" s="252"/>
      <c r="O39" s="219"/>
      <c r="P39" s="41"/>
      <c r="Q39" s="256"/>
      <c r="R39" s="257" t="s">
        <v>827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13"/>
      <c r="AJ39" s="314"/>
      <c r="AK39" s="321"/>
      <c r="AL39" s="321"/>
    </row>
    <row r="40" spans="1:38" s="322" customFormat="1" ht="13.5" customHeight="1">
      <c r="A40" s="409">
        <v>5</v>
      </c>
      <c r="B40" s="410">
        <v>44809</v>
      </c>
      <c r="C40" s="411"/>
      <c r="D40" s="412" t="s">
        <v>464</v>
      </c>
      <c r="E40" s="320" t="s">
        <v>557</v>
      </c>
      <c r="F40" s="320">
        <v>150</v>
      </c>
      <c r="G40" s="320">
        <v>145</v>
      </c>
      <c r="H40" s="320">
        <v>154.5</v>
      </c>
      <c r="I40" s="320" t="s">
        <v>937</v>
      </c>
      <c r="J40" s="301" t="s">
        <v>951</v>
      </c>
      <c r="K40" s="301">
        <f t="shared" ref="K40" si="32">H40-F40</f>
        <v>4.5</v>
      </c>
      <c r="L40" s="381">
        <f t="shared" ref="L40" si="33">(F40*-0.7)/100</f>
        <v>-1.05</v>
      </c>
      <c r="M40" s="382">
        <f t="shared" ref="M40" si="34">(K40+L40)/F40</f>
        <v>2.3E-2</v>
      </c>
      <c r="N40" s="301" t="s">
        <v>555</v>
      </c>
      <c r="O40" s="383">
        <v>44810</v>
      </c>
      <c r="P40" s="41"/>
      <c r="Q40" s="256"/>
      <c r="R40" s="257" t="s">
        <v>556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13"/>
      <c r="AJ40" s="314"/>
      <c r="AK40" s="321"/>
      <c r="AL40" s="321"/>
    </row>
    <row r="41" spans="1:38" s="322" customFormat="1" ht="13.5" customHeight="1">
      <c r="A41" s="409">
        <v>6</v>
      </c>
      <c r="B41" s="410">
        <v>44810</v>
      </c>
      <c r="C41" s="411"/>
      <c r="D41" s="412" t="s">
        <v>66</v>
      </c>
      <c r="E41" s="320" t="s">
        <v>557</v>
      </c>
      <c r="F41" s="320">
        <v>1970</v>
      </c>
      <c r="G41" s="320">
        <v>1915</v>
      </c>
      <c r="H41" s="320">
        <v>2003</v>
      </c>
      <c r="I41" s="320" t="s">
        <v>944</v>
      </c>
      <c r="J41" s="301" t="s">
        <v>945</v>
      </c>
      <c r="K41" s="301">
        <f t="shared" ref="K41:K42" si="35">H41-F41</f>
        <v>33</v>
      </c>
      <c r="L41" s="381">
        <f>(F41*-0.07)/100</f>
        <v>-1.379</v>
      </c>
      <c r="M41" s="382">
        <f t="shared" ref="M41:M42" si="36">(K41+L41)/F41</f>
        <v>1.6051269035532993E-2</v>
      </c>
      <c r="N41" s="301" t="s">
        <v>555</v>
      </c>
      <c r="O41" s="383">
        <v>44810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38" s="322" customFormat="1" ht="13.5" customHeight="1">
      <c r="A42" s="409">
        <v>7</v>
      </c>
      <c r="B42" s="410">
        <v>44810</v>
      </c>
      <c r="C42" s="411"/>
      <c r="D42" s="412" t="s">
        <v>198</v>
      </c>
      <c r="E42" s="320" t="s">
        <v>557</v>
      </c>
      <c r="F42" s="320">
        <v>243</v>
      </c>
      <c r="G42" s="320">
        <v>237</v>
      </c>
      <c r="H42" s="320">
        <v>251</v>
      </c>
      <c r="I42" s="320" t="s">
        <v>946</v>
      </c>
      <c r="J42" s="301" t="s">
        <v>962</v>
      </c>
      <c r="K42" s="301">
        <f t="shared" si="35"/>
        <v>8</v>
      </c>
      <c r="L42" s="381">
        <f t="shared" ref="L42" si="37">(F42*-0.7)/100</f>
        <v>-1.7009999999999998</v>
      </c>
      <c r="M42" s="382">
        <f t="shared" si="36"/>
        <v>2.5921810699588477E-2</v>
      </c>
      <c r="N42" s="301" t="s">
        <v>555</v>
      </c>
      <c r="O42" s="383">
        <v>44810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38" s="322" customFormat="1" ht="13.5" customHeight="1">
      <c r="A43" s="304">
        <v>8</v>
      </c>
      <c r="B43" s="219">
        <v>44811</v>
      </c>
      <c r="C43" s="306"/>
      <c r="D43" s="307" t="s">
        <v>66</v>
      </c>
      <c r="E43" s="334" t="s">
        <v>557</v>
      </c>
      <c r="F43" s="334" t="s">
        <v>952</v>
      </c>
      <c r="G43" s="334">
        <v>1930</v>
      </c>
      <c r="H43" s="334"/>
      <c r="I43" s="334" t="s">
        <v>953</v>
      </c>
      <c r="J43" s="252" t="s">
        <v>558</v>
      </c>
      <c r="K43" s="252"/>
      <c r="L43" s="253"/>
      <c r="M43" s="254"/>
      <c r="N43" s="252"/>
      <c r="O43" s="275"/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38" s="322" customFormat="1" ht="13.5" customHeight="1">
      <c r="A44" s="304">
        <v>9</v>
      </c>
      <c r="B44" s="219">
        <v>44813</v>
      </c>
      <c r="C44" s="306"/>
      <c r="D44" s="307" t="s">
        <v>198</v>
      </c>
      <c r="E44" s="334" t="s">
        <v>557</v>
      </c>
      <c r="F44" s="334" t="s">
        <v>981</v>
      </c>
      <c r="G44" s="334">
        <v>235</v>
      </c>
      <c r="H44" s="334"/>
      <c r="I44" s="334" t="s">
        <v>946</v>
      </c>
      <c r="J44" s="252" t="s">
        <v>558</v>
      </c>
      <c r="K44" s="252"/>
      <c r="L44" s="253"/>
      <c r="M44" s="254"/>
      <c r="N44" s="252"/>
      <c r="O44" s="275"/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38" s="322" customFormat="1" ht="13.5" customHeight="1">
      <c r="A45" s="409">
        <v>10</v>
      </c>
      <c r="B45" s="389">
        <v>44817</v>
      </c>
      <c r="C45" s="411"/>
      <c r="D45" s="412" t="s">
        <v>465</v>
      </c>
      <c r="E45" s="320" t="s">
        <v>557</v>
      </c>
      <c r="F45" s="320">
        <v>1025</v>
      </c>
      <c r="G45" s="320">
        <v>994</v>
      </c>
      <c r="H45" s="320">
        <v>1050</v>
      </c>
      <c r="I45" s="320" t="s">
        <v>1020</v>
      </c>
      <c r="J45" s="301" t="s">
        <v>576</v>
      </c>
      <c r="K45" s="301">
        <f t="shared" ref="K45" si="38">H45-F45</f>
        <v>25</v>
      </c>
      <c r="L45" s="381">
        <f>(F45*-0.07)/100</f>
        <v>-0.71750000000000003</v>
      </c>
      <c r="M45" s="382">
        <f t="shared" ref="M45" si="39">(K45+L45)/F45</f>
        <v>2.3690243902439023E-2</v>
      </c>
      <c r="N45" s="301" t="s">
        <v>555</v>
      </c>
      <c r="O45" s="383">
        <v>44817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38" s="322" customFormat="1" ht="13.5" customHeight="1">
      <c r="A46" s="409">
        <v>11</v>
      </c>
      <c r="B46" s="389">
        <v>44817</v>
      </c>
      <c r="C46" s="411"/>
      <c r="D46" s="412" t="s">
        <v>1021</v>
      </c>
      <c r="E46" s="320" t="s">
        <v>557</v>
      </c>
      <c r="F46" s="320">
        <v>267.5</v>
      </c>
      <c r="G46" s="320">
        <v>259</v>
      </c>
      <c r="H46" s="320">
        <v>274</v>
      </c>
      <c r="I46" s="320" t="s">
        <v>1022</v>
      </c>
      <c r="J46" s="301" t="s">
        <v>576</v>
      </c>
      <c r="K46" s="301">
        <f t="shared" ref="K46" si="40">H46-F46</f>
        <v>6.5</v>
      </c>
      <c r="L46" s="381">
        <f>(F46*-0.07)/100</f>
        <v>-0.18725000000000003</v>
      </c>
      <c r="M46" s="382">
        <f t="shared" ref="M46" si="41">(K46+L46)/F46</f>
        <v>2.3599065420560748E-2</v>
      </c>
      <c r="N46" s="301" t="s">
        <v>555</v>
      </c>
      <c r="O46" s="383">
        <v>44817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38" s="322" customFormat="1" ht="13.5" customHeight="1">
      <c r="A47" s="304">
        <v>12</v>
      </c>
      <c r="B47" s="335">
        <v>44817</v>
      </c>
      <c r="C47" s="306"/>
      <c r="D47" s="307" t="s">
        <v>182</v>
      </c>
      <c r="E47" s="334" t="s">
        <v>557</v>
      </c>
      <c r="F47" s="334" t="s">
        <v>1030</v>
      </c>
      <c r="G47" s="334">
        <v>774</v>
      </c>
      <c r="H47" s="334"/>
      <c r="I47" s="334" t="s">
        <v>1031</v>
      </c>
      <c r="J47" s="252" t="s">
        <v>558</v>
      </c>
      <c r="K47" s="252"/>
      <c r="L47" s="253"/>
      <c r="M47" s="254"/>
      <c r="N47" s="252"/>
      <c r="O47" s="275"/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38" s="322" customFormat="1" ht="13.5" customHeight="1">
      <c r="A48" s="304"/>
      <c r="B48" s="335"/>
      <c r="C48" s="306"/>
      <c r="D48" s="307"/>
      <c r="E48" s="334"/>
      <c r="F48" s="334"/>
      <c r="G48" s="334"/>
      <c r="H48" s="334"/>
      <c r="I48" s="334"/>
      <c r="J48" s="252"/>
      <c r="K48" s="252"/>
      <c r="L48" s="253"/>
      <c r="M48" s="254"/>
      <c r="N48" s="252"/>
      <c r="O48" s="275"/>
      <c r="P48" s="41"/>
      <c r="Q48" s="256"/>
      <c r="R48" s="25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15" customFormat="1" ht="15" customHeight="1">
      <c r="A49" s="304"/>
      <c r="B49" s="305"/>
      <c r="C49" s="306"/>
      <c r="D49" s="307"/>
      <c r="E49" s="308"/>
      <c r="F49" s="308"/>
      <c r="G49" s="308"/>
      <c r="H49" s="308"/>
      <c r="I49" s="308"/>
      <c r="J49" s="252"/>
      <c r="K49" s="252"/>
      <c r="L49" s="253"/>
      <c r="M49" s="254"/>
      <c r="N49" s="252"/>
      <c r="O49" s="275"/>
      <c r="P49" s="41"/>
      <c r="Q49" s="256"/>
      <c r="R49" s="25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14"/>
      <c r="AL49" s="314"/>
    </row>
    <row r="50" spans="1:38" ht="15" customHeight="1">
      <c r="A50" s="259"/>
      <c r="B50" s="260"/>
      <c r="C50" s="261"/>
      <c r="D50" s="262"/>
      <c r="E50" s="263"/>
      <c r="F50" s="263"/>
      <c r="G50" s="263"/>
      <c r="H50" s="263"/>
      <c r="I50" s="263"/>
      <c r="J50" s="264"/>
      <c r="K50" s="264"/>
      <c r="L50" s="265"/>
      <c r="M50" s="266"/>
      <c r="N50" s="264"/>
      <c r="O50" s="267"/>
      <c r="P50" s="240"/>
      <c r="Q50" s="256"/>
      <c r="R50" s="25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1"/>
      <c r="AI50" s="1"/>
      <c r="AJ50" s="1"/>
      <c r="AK50" s="1"/>
      <c r="AL50" s="1"/>
    </row>
    <row r="51" spans="1:38" ht="44.25" customHeight="1">
      <c r="A51" s="109" t="s">
        <v>559</v>
      </c>
      <c r="B51" s="131"/>
      <c r="C51" s="131"/>
      <c r="D51" s="1"/>
      <c r="E51" s="6"/>
      <c r="F51" s="6"/>
      <c r="G51" s="6"/>
      <c r="H51" s="6" t="s">
        <v>571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51"/>
      <c r="AD51" s="251"/>
      <c r="AE51" s="251"/>
      <c r="AF51" s="251"/>
      <c r="AG51" s="251"/>
      <c r="AH51" s="251"/>
    </row>
    <row r="52" spans="1:38" ht="12.75" customHeight="1">
      <c r="A52" s="116" t="s">
        <v>560</v>
      </c>
      <c r="B52" s="109"/>
      <c r="C52" s="109"/>
      <c r="D52" s="109"/>
      <c r="E52" s="41"/>
      <c r="F52" s="117" t="s">
        <v>561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563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572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532</v>
      </c>
      <c r="C56" s="94"/>
      <c r="D56" s="95" t="s">
        <v>543</v>
      </c>
      <c r="E56" s="94" t="s">
        <v>544</v>
      </c>
      <c r="F56" s="94" t="s">
        <v>545</v>
      </c>
      <c r="G56" s="94" t="s">
        <v>565</v>
      </c>
      <c r="H56" s="94" t="s">
        <v>547</v>
      </c>
      <c r="I56" s="94" t="s">
        <v>548</v>
      </c>
      <c r="J56" s="93" t="s">
        <v>549</v>
      </c>
      <c r="K56" s="138" t="s">
        <v>573</v>
      </c>
      <c r="L56" s="96" t="s">
        <v>551</v>
      </c>
      <c r="M56" s="138" t="s">
        <v>574</v>
      </c>
      <c r="N56" s="94" t="s">
        <v>575</v>
      </c>
      <c r="O56" s="93" t="s">
        <v>553</v>
      </c>
      <c r="P56" s="95" t="s">
        <v>554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18" customFormat="1" ht="12.75" customHeight="1">
      <c r="A57" s="298">
        <v>1</v>
      </c>
      <c r="B57" s="297">
        <v>44802</v>
      </c>
      <c r="C57" s="299"/>
      <c r="D57" s="299" t="s">
        <v>885</v>
      </c>
      <c r="E57" s="298" t="s">
        <v>557</v>
      </c>
      <c r="F57" s="298">
        <v>724</v>
      </c>
      <c r="G57" s="298">
        <v>710</v>
      </c>
      <c r="H57" s="300">
        <v>735.5</v>
      </c>
      <c r="I57" s="300" t="s">
        <v>879</v>
      </c>
      <c r="J57" s="301" t="s">
        <v>880</v>
      </c>
      <c r="K57" s="300">
        <f t="shared" ref="K57" si="42">H57-F57</f>
        <v>11.5</v>
      </c>
      <c r="L57" s="302">
        <f t="shared" ref="L57" si="43">(H57*N57)*0.07%</f>
        <v>489.10750000000007</v>
      </c>
      <c r="M57" s="303">
        <f t="shared" ref="M57" si="44">(K57*N57)-L57</f>
        <v>10435.8925</v>
      </c>
      <c r="N57" s="300">
        <v>950</v>
      </c>
      <c r="O57" s="301" t="s">
        <v>555</v>
      </c>
      <c r="P57" s="297">
        <v>44805</v>
      </c>
      <c r="Q57" s="220"/>
      <c r="R57" s="223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63"/>
      <c r="AG57" s="260"/>
      <c r="AH57" s="220"/>
      <c r="AI57" s="220"/>
      <c r="AJ57" s="263"/>
      <c r="AK57" s="263"/>
      <c r="AL57" s="263"/>
    </row>
    <row r="58" spans="1:38" s="218" customFormat="1" ht="12.75" customHeight="1">
      <c r="A58" s="320">
        <v>2</v>
      </c>
      <c r="B58" s="297">
        <v>44805</v>
      </c>
      <c r="C58" s="299"/>
      <c r="D58" s="299" t="s">
        <v>886</v>
      </c>
      <c r="E58" s="298" t="s">
        <v>557</v>
      </c>
      <c r="F58" s="298">
        <v>873.5</v>
      </c>
      <c r="G58" s="320">
        <v>864</v>
      </c>
      <c r="H58" s="300">
        <v>884</v>
      </c>
      <c r="I58" s="300" t="s">
        <v>891</v>
      </c>
      <c r="J58" s="301" t="s">
        <v>898</v>
      </c>
      <c r="K58" s="300">
        <f t="shared" ref="K58" si="45">H58-F58</f>
        <v>10.5</v>
      </c>
      <c r="L58" s="302">
        <f t="shared" ref="L58" si="46">(H58*N58)*0.07%</f>
        <v>850.85000000000014</v>
      </c>
      <c r="M58" s="303">
        <f t="shared" ref="M58" si="47">(K58*N58)-L58</f>
        <v>13586.65</v>
      </c>
      <c r="N58" s="300">
        <v>1375</v>
      </c>
      <c r="O58" s="301" t="s">
        <v>555</v>
      </c>
      <c r="P58" s="297">
        <v>44805</v>
      </c>
      <c r="Q58" s="220"/>
      <c r="R58" s="223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63"/>
      <c r="AG58" s="260"/>
      <c r="AH58" s="220"/>
      <c r="AI58" s="220"/>
      <c r="AJ58" s="263"/>
      <c r="AK58" s="263"/>
      <c r="AL58" s="263"/>
    </row>
    <row r="59" spans="1:38" s="218" customFormat="1" ht="12.75" customHeight="1">
      <c r="A59" s="386">
        <v>3</v>
      </c>
      <c r="B59" s="329">
        <v>44805</v>
      </c>
      <c r="C59" s="387"/>
      <c r="D59" s="387" t="s">
        <v>892</v>
      </c>
      <c r="E59" s="388" t="s">
        <v>557</v>
      </c>
      <c r="F59" s="388">
        <v>696.5</v>
      </c>
      <c r="G59" s="386">
        <v>685</v>
      </c>
      <c r="H59" s="326">
        <v>685</v>
      </c>
      <c r="I59" s="326" t="s">
        <v>893</v>
      </c>
      <c r="J59" s="325" t="s">
        <v>919</v>
      </c>
      <c r="K59" s="326">
        <f t="shared" ref="K59" si="48">H59-F59</f>
        <v>-11.5</v>
      </c>
      <c r="L59" s="327">
        <f t="shared" ref="L59" si="49">(H59*N59)*0.07%</f>
        <v>479.50000000000006</v>
      </c>
      <c r="M59" s="328">
        <f t="shared" ref="M59" si="50">(K59*N59)-L59</f>
        <v>-11979.5</v>
      </c>
      <c r="N59" s="326">
        <v>1000</v>
      </c>
      <c r="O59" s="325" t="s">
        <v>567</v>
      </c>
      <c r="P59" s="329">
        <v>44806</v>
      </c>
      <c r="Q59" s="220"/>
      <c r="R59" s="223" t="s">
        <v>827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63"/>
      <c r="AG59" s="260"/>
      <c r="AH59" s="220"/>
      <c r="AI59" s="220"/>
      <c r="AJ59" s="263"/>
      <c r="AK59" s="263"/>
      <c r="AL59" s="263"/>
    </row>
    <row r="60" spans="1:38" s="218" customFormat="1" ht="12.75" customHeight="1">
      <c r="A60" s="320">
        <v>4</v>
      </c>
      <c r="B60" s="297">
        <v>44805</v>
      </c>
      <c r="C60" s="299"/>
      <c r="D60" s="299" t="s">
        <v>877</v>
      </c>
      <c r="E60" s="298" t="s">
        <v>557</v>
      </c>
      <c r="F60" s="298">
        <v>240</v>
      </c>
      <c r="G60" s="320">
        <v>234.5</v>
      </c>
      <c r="H60" s="300">
        <v>246</v>
      </c>
      <c r="I60" s="300" t="s">
        <v>878</v>
      </c>
      <c r="J60" s="301" t="s">
        <v>902</v>
      </c>
      <c r="K60" s="300">
        <f t="shared" ref="K60:K61" si="51">H60-F60</f>
        <v>6</v>
      </c>
      <c r="L60" s="302">
        <f t="shared" ref="L60:L61" si="52">(H60*N60)*0.07%</f>
        <v>430.50000000000006</v>
      </c>
      <c r="M60" s="303">
        <f t="shared" ref="M60:M61" si="53">(K60*N60)-L60</f>
        <v>14569.5</v>
      </c>
      <c r="N60" s="300">
        <v>2500</v>
      </c>
      <c r="O60" s="301" t="s">
        <v>555</v>
      </c>
      <c r="P60" s="297">
        <v>44805</v>
      </c>
      <c r="Q60" s="220"/>
      <c r="R60" s="223" t="s">
        <v>827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63"/>
      <c r="AG60" s="260"/>
      <c r="AH60" s="220"/>
      <c r="AI60" s="220"/>
      <c r="AJ60" s="263"/>
      <c r="AK60" s="263"/>
      <c r="AL60" s="263"/>
    </row>
    <row r="61" spans="1:38" s="218" customFormat="1" ht="12.75" customHeight="1">
      <c r="A61" s="386">
        <v>5</v>
      </c>
      <c r="B61" s="329">
        <v>44805</v>
      </c>
      <c r="C61" s="387"/>
      <c r="D61" s="387" t="s">
        <v>894</v>
      </c>
      <c r="E61" s="388" t="s">
        <v>557</v>
      </c>
      <c r="F61" s="388">
        <v>2070</v>
      </c>
      <c r="G61" s="386">
        <v>2000</v>
      </c>
      <c r="H61" s="326">
        <v>2000</v>
      </c>
      <c r="I61" s="326" t="s">
        <v>895</v>
      </c>
      <c r="J61" s="325" t="s">
        <v>943</v>
      </c>
      <c r="K61" s="326">
        <f t="shared" si="51"/>
        <v>-70</v>
      </c>
      <c r="L61" s="327">
        <f t="shared" si="52"/>
        <v>280.00000000000006</v>
      </c>
      <c r="M61" s="328">
        <f t="shared" si="53"/>
        <v>-14280</v>
      </c>
      <c r="N61" s="326">
        <v>200</v>
      </c>
      <c r="O61" s="325" t="s">
        <v>567</v>
      </c>
      <c r="P61" s="329">
        <v>44810</v>
      </c>
      <c r="Q61" s="220"/>
      <c r="R61" s="223" t="s">
        <v>827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86">
        <v>6</v>
      </c>
      <c r="B62" s="329">
        <v>44806</v>
      </c>
      <c r="C62" s="387"/>
      <c r="D62" s="387" t="s">
        <v>920</v>
      </c>
      <c r="E62" s="388" t="s">
        <v>913</v>
      </c>
      <c r="F62" s="388">
        <v>534</v>
      </c>
      <c r="G62" s="386">
        <v>545</v>
      </c>
      <c r="H62" s="326">
        <v>543</v>
      </c>
      <c r="I62" s="326" t="s">
        <v>921</v>
      </c>
      <c r="J62" s="325" t="s">
        <v>942</v>
      </c>
      <c r="K62" s="326">
        <f>F62-H62</f>
        <v>-9</v>
      </c>
      <c r="L62" s="327">
        <f t="shared" ref="L62" si="54">(H62*N62)*0.07%</f>
        <v>570.15000000000009</v>
      </c>
      <c r="M62" s="328">
        <f t="shared" ref="M62" si="55">(K62*N62)-L62</f>
        <v>-14070.15</v>
      </c>
      <c r="N62" s="326">
        <v>1500</v>
      </c>
      <c r="O62" s="325" t="s">
        <v>567</v>
      </c>
      <c r="P62" s="329">
        <v>44810</v>
      </c>
      <c r="Q62" s="220"/>
      <c r="R62" s="223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20">
        <v>7</v>
      </c>
      <c r="B63" s="297">
        <v>44806</v>
      </c>
      <c r="C63" s="299"/>
      <c r="D63" s="299" t="s">
        <v>923</v>
      </c>
      <c r="E63" s="298" t="s">
        <v>557</v>
      </c>
      <c r="F63" s="298">
        <v>371.5</v>
      </c>
      <c r="G63" s="320">
        <v>365</v>
      </c>
      <c r="H63" s="300">
        <v>376</v>
      </c>
      <c r="I63" s="300" t="s">
        <v>924</v>
      </c>
      <c r="J63" s="301" t="s">
        <v>933</v>
      </c>
      <c r="K63" s="300">
        <f t="shared" ref="K63" si="56">H63-F63</f>
        <v>4.5</v>
      </c>
      <c r="L63" s="302">
        <f t="shared" ref="L63" si="57">(H63*N63)*0.07%</f>
        <v>473.76000000000005</v>
      </c>
      <c r="M63" s="303">
        <f t="shared" ref="M63" si="58">(K63*N63)-L63</f>
        <v>7626.24</v>
      </c>
      <c r="N63" s="300">
        <v>1800</v>
      </c>
      <c r="O63" s="301" t="s">
        <v>555</v>
      </c>
      <c r="P63" s="297">
        <v>44809</v>
      </c>
      <c r="Q63" s="220"/>
      <c r="R63" s="223" t="s">
        <v>556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86">
        <v>8</v>
      </c>
      <c r="B64" s="329">
        <v>44806</v>
      </c>
      <c r="C64" s="387"/>
      <c r="D64" s="387" t="s">
        <v>877</v>
      </c>
      <c r="E64" s="388" t="s">
        <v>557</v>
      </c>
      <c r="F64" s="388">
        <v>239.5</v>
      </c>
      <c r="G64" s="386">
        <v>234.5</v>
      </c>
      <c r="H64" s="326">
        <v>234.5</v>
      </c>
      <c r="I64" s="326" t="s">
        <v>878</v>
      </c>
      <c r="J64" s="325" t="s">
        <v>935</v>
      </c>
      <c r="K64" s="326">
        <f t="shared" ref="K64" si="59">H64-F64</f>
        <v>-5</v>
      </c>
      <c r="L64" s="327">
        <f t="shared" ref="L64" si="60">(H64*N64)*0.07%</f>
        <v>410.37500000000006</v>
      </c>
      <c r="M64" s="328">
        <f t="shared" ref="M64" si="61">(K64*N64)-L64</f>
        <v>-12910.375</v>
      </c>
      <c r="N64" s="326">
        <v>2500</v>
      </c>
      <c r="O64" s="325" t="s">
        <v>567</v>
      </c>
      <c r="P64" s="329">
        <v>44809</v>
      </c>
      <c r="Q64" s="220"/>
      <c r="R64" s="223" t="s">
        <v>827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20">
        <v>9</v>
      </c>
      <c r="B65" s="297">
        <v>44809</v>
      </c>
      <c r="C65" s="299"/>
      <c r="D65" s="299" t="s">
        <v>934</v>
      </c>
      <c r="E65" s="298" t="s">
        <v>913</v>
      </c>
      <c r="F65" s="298">
        <v>117</v>
      </c>
      <c r="G65" s="320">
        <v>119</v>
      </c>
      <c r="H65" s="300">
        <v>115.5</v>
      </c>
      <c r="I65" s="300">
        <v>112</v>
      </c>
      <c r="J65" s="301" t="s">
        <v>936</v>
      </c>
      <c r="K65" s="300">
        <f>F65-H65</f>
        <v>1.5</v>
      </c>
      <c r="L65" s="302">
        <f t="shared" ref="L65:L67" si="62">(H65*N65)*0.07%</f>
        <v>501.2700000000001</v>
      </c>
      <c r="M65" s="303">
        <f t="shared" ref="M65:M67" si="63">(K65*N65)-L65</f>
        <v>8798.73</v>
      </c>
      <c r="N65" s="300">
        <v>6200</v>
      </c>
      <c r="O65" s="301" t="s">
        <v>555</v>
      </c>
      <c r="P65" s="297">
        <v>44809</v>
      </c>
      <c r="Q65" s="220"/>
      <c r="R65" s="223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20">
        <v>10</v>
      </c>
      <c r="B66" s="297">
        <v>44810</v>
      </c>
      <c r="C66" s="299"/>
      <c r="D66" s="299" t="s">
        <v>923</v>
      </c>
      <c r="E66" s="298" t="s">
        <v>557</v>
      </c>
      <c r="F66" s="298">
        <v>370.5</v>
      </c>
      <c r="G66" s="320">
        <v>364</v>
      </c>
      <c r="H66" s="300">
        <v>375.5</v>
      </c>
      <c r="I66" s="300" t="s">
        <v>924</v>
      </c>
      <c r="J66" s="301" t="s">
        <v>964</v>
      </c>
      <c r="K66" s="300">
        <f t="shared" ref="K66:K67" si="64">H66-F66</f>
        <v>5</v>
      </c>
      <c r="L66" s="302">
        <f t="shared" si="62"/>
        <v>473.13000000000005</v>
      </c>
      <c r="M66" s="303">
        <f t="shared" si="63"/>
        <v>8526.8700000000008</v>
      </c>
      <c r="N66" s="300">
        <v>1800</v>
      </c>
      <c r="O66" s="301" t="s">
        <v>555</v>
      </c>
      <c r="P66" s="297">
        <v>44811</v>
      </c>
      <c r="Q66" s="220"/>
      <c r="R66" s="223" t="s">
        <v>556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20">
        <v>11</v>
      </c>
      <c r="B67" s="297">
        <v>44810</v>
      </c>
      <c r="C67" s="299"/>
      <c r="D67" s="299" t="s">
        <v>949</v>
      </c>
      <c r="E67" s="298" t="s">
        <v>557</v>
      </c>
      <c r="F67" s="298">
        <v>825</v>
      </c>
      <c r="G67" s="320">
        <v>810</v>
      </c>
      <c r="H67" s="300">
        <v>836</v>
      </c>
      <c r="I67" s="300" t="s">
        <v>950</v>
      </c>
      <c r="J67" s="301" t="s">
        <v>1017</v>
      </c>
      <c r="K67" s="300">
        <f t="shared" si="64"/>
        <v>11</v>
      </c>
      <c r="L67" s="302">
        <f t="shared" si="62"/>
        <v>585.20000000000005</v>
      </c>
      <c r="M67" s="303">
        <f t="shared" si="63"/>
        <v>10414.799999999999</v>
      </c>
      <c r="N67" s="300">
        <v>1000</v>
      </c>
      <c r="O67" s="301" t="s">
        <v>555</v>
      </c>
      <c r="P67" s="297">
        <v>44817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12</v>
      </c>
      <c r="B68" s="297">
        <v>44811</v>
      </c>
      <c r="C68" s="299"/>
      <c r="D68" s="299" t="s">
        <v>954</v>
      </c>
      <c r="E68" s="298" t="s">
        <v>557</v>
      </c>
      <c r="F68" s="298">
        <v>2585</v>
      </c>
      <c r="G68" s="320">
        <v>2540</v>
      </c>
      <c r="H68" s="300">
        <v>2619</v>
      </c>
      <c r="I68" s="300" t="s">
        <v>955</v>
      </c>
      <c r="J68" s="301" t="s">
        <v>979</v>
      </c>
      <c r="K68" s="300">
        <f t="shared" ref="K68" si="65">H68-F68</f>
        <v>34</v>
      </c>
      <c r="L68" s="302">
        <f t="shared" ref="L68" si="66">(H68*N68)*0.07%</f>
        <v>549.99000000000012</v>
      </c>
      <c r="M68" s="303">
        <f t="shared" ref="M68" si="67">(K68*N68)-L68</f>
        <v>9650.01</v>
      </c>
      <c r="N68" s="300">
        <v>300</v>
      </c>
      <c r="O68" s="301" t="s">
        <v>555</v>
      </c>
      <c r="P68" s="297">
        <v>44813</v>
      </c>
      <c r="Q68" s="220"/>
      <c r="R68" s="223" t="s">
        <v>827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20">
        <v>13</v>
      </c>
      <c r="B69" s="297">
        <v>44811</v>
      </c>
      <c r="C69" s="299"/>
      <c r="D69" s="299" t="s">
        <v>956</v>
      </c>
      <c r="E69" s="298" t="s">
        <v>557</v>
      </c>
      <c r="F69" s="298">
        <v>750</v>
      </c>
      <c r="G69" s="320">
        <v>736</v>
      </c>
      <c r="H69" s="300">
        <v>759</v>
      </c>
      <c r="I69" s="300" t="s">
        <v>957</v>
      </c>
      <c r="J69" s="301" t="s">
        <v>968</v>
      </c>
      <c r="K69" s="300">
        <f t="shared" ref="K69:K71" si="68">H69-F69</f>
        <v>9</v>
      </c>
      <c r="L69" s="302">
        <f t="shared" ref="L69:L72" si="69">(H69*N69)*0.07%</f>
        <v>504.73500000000007</v>
      </c>
      <c r="M69" s="303">
        <f t="shared" ref="M69:M72" si="70">(K69*N69)-L69</f>
        <v>8045.2650000000003</v>
      </c>
      <c r="N69" s="300">
        <v>950</v>
      </c>
      <c r="O69" s="301" t="s">
        <v>555</v>
      </c>
      <c r="P69" s="297">
        <v>44811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14</v>
      </c>
      <c r="B70" s="297">
        <v>44811</v>
      </c>
      <c r="C70" s="299"/>
      <c r="D70" s="299" t="s">
        <v>958</v>
      </c>
      <c r="E70" s="298" t="s">
        <v>557</v>
      </c>
      <c r="F70" s="298">
        <v>1059</v>
      </c>
      <c r="G70" s="320">
        <v>1040</v>
      </c>
      <c r="H70" s="300">
        <v>1076</v>
      </c>
      <c r="I70" s="300" t="s">
        <v>959</v>
      </c>
      <c r="J70" s="301" t="s">
        <v>967</v>
      </c>
      <c r="K70" s="300">
        <f t="shared" si="68"/>
        <v>17</v>
      </c>
      <c r="L70" s="302">
        <f t="shared" si="69"/>
        <v>489.5800000000001</v>
      </c>
      <c r="M70" s="303">
        <f t="shared" si="70"/>
        <v>10560.42</v>
      </c>
      <c r="N70" s="300">
        <v>650</v>
      </c>
      <c r="O70" s="301" t="s">
        <v>555</v>
      </c>
      <c r="P70" s="297">
        <v>44811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15</v>
      </c>
      <c r="B71" s="297">
        <v>44811</v>
      </c>
      <c r="C71" s="299"/>
      <c r="D71" s="299" t="s">
        <v>960</v>
      </c>
      <c r="E71" s="298" t="s">
        <v>557</v>
      </c>
      <c r="F71" s="298">
        <v>933</v>
      </c>
      <c r="G71" s="320">
        <v>915</v>
      </c>
      <c r="H71" s="300">
        <v>943</v>
      </c>
      <c r="I71" s="300" t="s">
        <v>961</v>
      </c>
      <c r="J71" s="301" t="s">
        <v>966</v>
      </c>
      <c r="K71" s="300">
        <f t="shared" si="68"/>
        <v>10</v>
      </c>
      <c r="L71" s="302">
        <f t="shared" si="69"/>
        <v>462.07000000000005</v>
      </c>
      <c r="M71" s="303">
        <f t="shared" si="70"/>
        <v>6537.93</v>
      </c>
      <c r="N71" s="300">
        <v>700</v>
      </c>
      <c r="O71" s="301" t="s">
        <v>555</v>
      </c>
      <c r="P71" s="297">
        <v>44811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86">
        <v>16</v>
      </c>
      <c r="B72" s="376">
        <v>44812</v>
      </c>
      <c r="C72" s="387"/>
      <c r="D72" s="387" t="s">
        <v>920</v>
      </c>
      <c r="E72" s="388" t="s">
        <v>913</v>
      </c>
      <c r="F72" s="388">
        <v>540</v>
      </c>
      <c r="G72" s="386">
        <v>548</v>
      </c>
      <c r="H72" s="326">
        <v>546</v>
      </c>
      <c r="I72" s="326" t="s">
        <v>970</v>
      </c>
      <c r="J72" s="325" t="s">
        <v>976</v>
      </c>
      <c r="K72" s="326">
        <f>F72-H72</f>
        <v>-6</v>
      </c>
      <c r="L72" s="327">
        <f t="shared" si="69"/>
        <v>573.30000000000007</v>
      </c>
      <c r="M72" s="328">
        <f t="shared" si="70"/>
        <v>-9573.2999999999993</v>
      </c>
      <c r="N72" s="326">
        <v>1500</v>
      </c>
      <c r="O72" s="325" t="s">
        <v>567</v>
      </c>
      <c r="P72" s="329">
        <v>44812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17</v>
      </c>
      <c r="B73" s="385">
        <v>44812</v>
      </c>
      <c r="C73" s="299"/>
      <c r="D73" s="299" t="s">
        <v>960</v>
      </c>
      <c r="E73" s="298" t="s">
        <v>557</v>
      </c>
      <c r="F73" s="298">
        <v>935</v>
      </c>
      <c r="G73" s="320">
        <v>918</v>
      </c>
      <c r="H73" s="300">
        <v>946.5</v>
      </c>
      <c r="I73" s="300" t="s">
        <v>971</v>
      </c>
      <c r="J73" s="301" t="s">
        <v>880</v>
      </c>
      <c r="K73" s="300">
        <f t="shared" ref="K73" si="71">H73-F73</f>
        <v>11.5</v>
      </c>
      <c r="L73" s="302">
        <f t="shared" ref="L73" si="72">(H73*N73)*0.07%</f>
        <v>463.78500000000008</v>
      </c>
      <c r="M73" s="303">
        <f t="shared" ref="M73" si="73">(K73*N73)-L73</f>
        <v>7586.2150000000001</v>
      </c>
      <c r="N73" s="300">
        <v>700</v>
      </c>
      <c r="O73" s="301" t="s">
        <v>555</v>
      </c>
      <c r="P73" s="297">
        <v>44813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18</v>
      </c>
      <c r="B74" s="297">
        <v>44813</v>
      </c>
      <c r="C74" s="299"/>
      <c r="D74" s="299" t="s">
        <v>920</v>
      </c>
      <c r="E74" s="298" t="s">
        <v>557</v>
      </c>
      <c r="F74" s="298">
        <v>552</v>
      </c>
      <c r="G74" s="320">
        <v>544</v>
      </c>
      <c r="H74" s="300">
        <v>557.5</v>
      </c>
      <c r="I74" s="300" t="s">
        <v>980</v>
      </c>
      <c r="J74" s="301" t="s">
        <v>991</v>
      </c>
      <c r="K74" s="300">
        <f t="shared" ref="K74" si="74">H74-F74</f>
        <v>5.5</v>
      </c>
      <c r="L74" s="302">
        <f t="shared" ref="L74" si="75">(H74*N74)*0.07%</f>
        <v>585.37500000000011</v>
      </c>
      <c r="M74" s="303">
        <f t="shared" ref="M74" si="76">(K74*N74)-L74</f>
        <v>7664.625</v>
      </c>
      <c r="N74" s="300">
        <v>1500</v>
      </c>
      <c r="O74" s="301" t="s">
        <v>555</v>
      </c>
      <c r="P74" s="297">
        <v>44816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86">
        <v>19</v>
      </c>
      <c r="B75" s="329">
        <v>44816</v>
      </c>
      <c r="C75" s="387"/>
      <c r="D75" s="387" t="s">
        <v>988</v>
      </c>
      <c r="E75" s="388" t="s">
        <v>913</v>
      </c>
      <c r="F75" s="388">
        <v>2415</v>
      </c>
      <c r="G75" s="386">
        <v>2460</v>
      </c>
      <c r="H75" s="326">
        <v>2460</v>
      </c>
      <c r="I75" s="326" t="s">
        <v>989</v>
      </c>
      <c r="J75" s="325" t="s">
        <v>990</v>
      </c>
      <c r="K75" s="326">
        <f>F75-H75</f>
        <v>-45</v>
      </c>
      <c r="L75" s="327">
        <f t="shared" ref="L75" si="77">(H75*N75)*0.07%</f>
        <v>430.50000000000006</v>
      </c>
      <c r="M75" s="328">
        <f t="shared" ref="M75" si="78">(K75*N75)-L75</f>
        <v>-11680.5</v>
      </c>
      <c r="N75" s="326">
        <v>250</v>
      </c>
      <c r="O75" s="325" t="s">
        <v>567</v>
      </c>
      <c r="P75" s="329">
        <v>44816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34">
        <v>20</v>
      </c>
      <c r="B76" s="219">
        <v>44816</v>
      </c>
      <c r="C76" s="276"/>
      <c r="D76" s="276" t="s">
        <v>954</v>
      </c>
      <c r="E76" s="221" t="s">
        <v>557</v>
      </c>
      <c r="F76" s="221" t="s">
        <v>992</v>
      </c>
      <c r="G76" s="334">
        <v>2550</v>
      </c>
      <c r="H76" s="222"/>
      <c r="I76" s="222" t="s">
        <v>993</v>
      </c>
      <c r="J76" s="357" t="s">
        <v>558</v>
      </c>
      <c r="K76" s="276"/>
      <c r="L76" s="221"/>
      <c r="M76" s="221"/>
      <c r="N76" s="221"/>
      <c r="O76" s="222"/>
      <c r="P76" s="222"/>
      <c r="Q76" s="220"/>
      <c r="R76" s="223" t="s">
        <v>827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21</v>
      </c>
      <c r="B77" s="297">
        <v>44816</v>
      </c>
      <c r="C77" s="299"/>
      <c r="D77" s="299" t="s">
        <v>994</v>
      </c>
      <c r="E77" s="298" t="s">
        <v>557</v>
      </c>
      <c r="F77" s="298">
        <v>1502</v>
      </c>
      <c r="G77" s="320">
        <v>1480</v>
      </c>
      <c r="H77" s="300">
        <v>1517.5</v>
      </c>
      <c r="I77" s="300" t="s">
        <v>995</v>
      </c>
      <c r="J77" s="301" t="s">
        <v>1019</v>
      </c>
      <c r="K77" s="300">
        <f t="shared" ref="K77" si="79">H77-F77</f>
        <v>15.5</v>
      </c>
      <c r="L77" s="302">
        <f t="shared" ref="L77" si="80">(H77*N77)*0.07%</f>
        <v>584.23750000000007</v>
      </c>
      <c r="M77" s="303">
        <f t="shared" ref="M77" si="81">(K77*N77)-L77</f>
        <v>7940.7624999999998</v>
      </c>
      <c r="N77" s="300">
        <v>550</v>
      </c>
      <c r="O77" s="301" t="s">
        <v>555</v>
      </c>
      <c r="P77" s="297">
        <v>44817</v>
      </c>
      <c r="Q77" s="220"/>
      <c r="R77" s="223" t="s">
        <v>827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22</v>
      </c>
      <c r="B78" s="297">
        <v>44816</v>
      </c>
      <c r="C78" s="299"/>
      <c r="D78" s="299" t="s">
        <v>996</v>
      </c>
      <c r="E78" s="298" t="s">
        <v>557</v>
      </c>
      <c r="F78" s="298">
        <v>1718</v>
      </c>
      <c r="G78" s="320">
        <v>16890</v>
      </c>
      <c r="H78" s="300">
        <v>1760</v>
      </c>
      <c r="I78" s="300" t="s">
        <v>1032</v>
      </c>
      <c r="J78" s="301" t="s">
        <v>1018</v>
      </c>
      <c r="K78" s="300">
        <f t="shared" ref="K78:K79" si="82">H78-F78</f>
        <v>42</v>
      </c>
      <c r="L78" s="302">
        <f t="shared" ref="L78:L79" si="83">(H78*N78)*0.07%</f>
        <v>616.00000000000011</v>
      </c>
      <c r="M78" s="303">
        <f t="shared" ref="M78:M79" si="84">(K78*N78)-L78</f>
        <v>20384</v>
      </c>
      <c r="N78" s="300">
        <v>500</v>
      </c>
      <c r="O78" s="301" t="s">
        <v>555</v>
      </c>
      <c r="P78" s="297">
        <v>44817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86">
        <v>23</v>
      </c>
      <c r="B79" s="432">
        <v>44817</v>
      </c>
      <c r="C79" s="387"/>
      <c r="D79" s="387" t="s">
        <v>1024</v>
      </c>
      <c r="E79" s="388" t="s">
        <v>557</v>
      </c>
      <c r="F79" s="388">
        <v>3370</v>
      </c>
      <c r="G79" s="386">
        <v>3300</v>
      </c>
      <c r="H79" s="326">
        <v>3300</v>
      </c>
      <c r="I79" s="326" t="s">
        <v>1025</v>
      </c>
      <c r="J79" s="325" t="s">
        <v>943</v>
      </c>
      <c r="K79" s="326">
        <f t="shared" si="82"/>
        <v>-70</v>
      </c>
      <c r="L79" s="327">
        <f t="shared" si="83"/>
        <v>462.00000000000006</v>
      </c>
      <c r="M79" s="328">
        <f t="shared" si="84"/>
        <v>-14462</v>
      </c>
      <c r="N79" s="326">
        <v>200</v>
      </c>
      <c r="O79" s="325" t="s">
        <v>567</v>
      </c>
      <c r="P79" s="329">
        <v>44818</v>
      </c>
      <c r="Q79" s="220"/>
      <c r="R79" s="223" t="s">
        <v>556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34">
        <v>24</v>
      </c>
      <c r="B80" s="419">
        <v>44817</v>
      </c>
      <c r="C80" s="276"/>
      <c r="D80" s="276" t="s">
        <v>1026</v>
      </c>
      <c r="E80" s="221" t="s">
        <v>557</v>
      </c>
      <c r="F80" s="221" t="s">
        <v>1027</v>
      </c>
      <c r="G80" s="334">
        <v>535</v>
      </c>
      <c r="H80" s="222"/>
      <c r="I80" s="222" t="s">
        <v>1028</v>
      </c>
      <c r="J80" s="357" t="s">
        <v>558</v>
      </c>
      <c r="K80" s="276"/>
      <c r="L80" s="221"/>
      <c r="M80" s="221"/>
      <c r="N80" s="221"/>
      <c r="O80" s="222"/>
      <c r="P80" s="222"/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86">
        <v>25</v>
      </c>
      <c r="B81" s="432">
        <v>44817</v>
      </c>
      <c r="C81" s="387"/>
      <c r="D81" s="387" t="s">
        <v>960</v>
      </c>
      <c r="E81" s="388" t="s">
        <v>557</v>
      </c>
      <c r="F81" s="388">
        <v>959</v>
      </c>
      <c r="G81" s="386">
        <v>940</v>
      </c>
      <c r="H81" s="326">
        <v>940</v>
      </c>
      <c r="I81" s="326" t="s">
        <v>1029</v>
      </c>
      <c r="J81" s="325" t="s">
        <v>1078</v>
      </c>
      <c r="K81" s="326">
        <f t="shared" ref="K81:K82" si="85">H81-F81</f>
        <v>-19</v>
      </c>
      <c r="L81" s="327">
        <f t="shared" ref="L81:L82" si="86">(H81*N81)*0.07%</f>
        <v>460.60000000000008</v>
      </c>
      <c r="M81" s="328">
        <f t="shared" ref="M81:M82" si="87">(K81*N81)-L81</f>
        <v>-13760.6</v>
      </c>
      <c r="N81" s="326">
        <v>700</v>
      </c>
      <c r="O81" s="325" t="s">
        <v>567</v>
      </c>
      <c r="P81" s="329">
        <v>44818</v>
      </c>
      <c r="Q81" s="220"/>
      <c r="R81" s="223" t="s">
        <v>827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20">
        <v>26</v>
      </c>
      <c r="B82" s="297">
        <v>44818</v>
      </c>
      <c r="C82" s="299"/>
      <c r="D82" s="299" t="s">
        <v>1096</v>
      </c>
      <c r="E82" s="298" t="s">
        <v>557</v>
      </c>
      <c r="F82" s="298">
        <v>243.5</v>
      </c>
      <c r="G82" s="320">
        <v>238</v>
      </c>
      <c r="H82" s="300">
        <v>249</v>
      </c>
      <c r="I82" s="300" t="s">
        <v>946</v>
      </c>
      <c r="J82" s="301" t="s">
        <v>1018</v>
      </c>
      <c r="K82" s="300">
        <f t="shared" si="85"/>
        <v>5.5</v>
      </c>
      <c r="L82" s="302">
        <f t="shared" si="86"/>
        <v>505.47000000000008</v>
      </c>
      <c r="M82" s="303">
        <f t="shared" si="87"/>
        <v>15444.53</v>
      </c>
      <c r="N82" s="300">
        <v>2900</v>
      </c>
      <c r="O82" s="301" t="s">
        <v>555</v>
      </c>
      <c r="P82" s="297">
        <v>44818</v>
      </c>
      <c r="Q82" s="220"/>
      <c r="R82" s="223" t="s">
        <v>827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34">
        <v>27</v>
      </c>
      <c r="B83" s="219">
        <v>44818</v>
      </c>
      <c r="C83" s="276"/>
      <c r="D83" s="276" t="s">
        <v>1108</v>
      </c>
      <c r="E83" s="221" t="s">
        <v>557</v>
      </c>
      <c r="F83" s="221" t="s">
        <v>1097</v>
      </c>
      <c r="G83" s="334">
        <v>1597</v>
      </c>
      <c r="H83" s="222"/>
      <c r="I83" s="222" t="s">
        <v>1098</v>
      </c>
      <c r="J83" s="357"/>
      <c r="K83" s="276"/>
      <c r="L83" s="221"/>
      <c r="M83" s="221"/>
      <c r="N83" s="221"/>
      <c r="O83" s="222"/>
      <c r="P83" s="222"/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34">
        <v>28</v>
      </c>
      <c r="B84" s="219">
        <v>44818</v>
      </c>
      <c r="C84" s="276"/>
      <c r="D84" s="276" t="s">
        <v>1099</v>
      </c>
      <c r="E84" s="221" t="s">
        <v>557</v>
      </c>
      <c r="F84" s="221" t="s">
        <v>1100</v>
      </c>
      <c r="G84" s="334">
        <v>107.5</v>
      </c>
      <c r="H84" s="222"/>
      <c r="I84" s="222" t="s">
        <v>1104</v>
      </c>
      <c r="J84" s="357"/>
      <c r="K84" s="276"/>
      <c r="L84" s="221"/>
      <c r="M84" s="221"/>
      <c r="N84" s="221"/>
      <c r="O84" s="222"/>
      <c r="P84" s="222"/>
      <c r="Q84" s="220"/>
      <c r="R84" s="223" t="s">
        <v>556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34">
        <v>29</v>
      </c>
      <c r="B85" s="219">
        <v>44818</v>
      </c>
      <c r="C85" s="276"/>
      <c r="D85" s="276" t="s">
        <v>1101</v>
      </c>
      <c r="E85" s="221" t="s">
        <v>557</v>
      </c>
      <c r="F85" s="221" t="s">
        <v>1102</v>
      </c>
      <c r="G85" s="334">
        <v>499</v>
      </c>
      <c r="H85" s="222"/>
      <c r="I85" s="222" t="s">
        <v>1103</v>
      </c>
      <c r="J85" s="357"/>
      <c r="K85" s="276"/>
      <c r="L85" s="221"/>
      <c r="M85" s="221"/>
      <c r="N85" s="221"/>
      <c r="O85" s="222"/>
      <c r="P85" s="222"/>
      <c r="Q85" s="220"/>
      <c r="R85" s="223" t="s">
        <v>827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34">
        <v>30</v>
      </c>
      <c r="B86" s="219">
        <v>44818</v>
      </c>
      <c r="C86" s="276"/>
      <c r="D86" s="276" t="s">
        <v>1105</v>
      </c>
      <c r="E86" s="221" t="s">
        <v>557</v>
      </c>
      <c r="F86" s="221" t="s">
        <v>1106</v>
      </c>
      <c r="G86" s="334">
        <v>333.4</v>
      </c>
      <c r="H86" s="222"/>
      <c r="I86" s="222" t="s">
        <v>1107</v>
      </c>
      <c r="J86" s="357"/>
      <c r="K86" s="276"/>
      <c r="L86" s="221"/>
      <c r="M86" s="221"/>
      <c r="N86" s="221"/>
      <c r="O86" s="222"/>
      <c r="P86" s="222"/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34"/>
      <c r="B87" s="219"/>
      <c r="C87" s="276"/>
      <c r="D87" s="276"/>
      <c r="E87" s="221"/>
      <c r="F87" s="221"/>
      <c r="G87" s="334"/>
      <c r="H87" s="222"/>
      <c r="I87" s="222"/>
      <c r="J87" s="357"/>
      <c r="K87" s="276"/>
      <c r="L87" s="221"/>
      <c r="M87" s="221"/>
      <c r="N87" s="221"/>
      <c r="O87" s="222"/>
      <c r="P87" s="222"/>
      <c r="Q87" s="220"/>
      <c r="R87" s="223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221"/>
      <c r="B88" s="219"/>
      <c r="C88" s="276"/>
      <c r="D88" s="276"/>
      <c r="E88" s="221"/>
      <c r="F88" s="221"/>
      <c r="G88" s="221"/>
      <c r="H88" s="222"/>
      <c r="I88" s="222"/>
      <c r="J88" s="252"/>
      <c r="K88" s="276"/>
      <c r="L88" s="221"/>
      <c r="M88" s="221"/>
      <c r="N88" s="221"/>
      <c r="O88" s="222"/>
      <c r="P88" s="222"/>
      <c r="Q88" s="220"/>
      <c r="R88" s="223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ht="13.5" customHeight="1">
      <c r="A89" s="263"/>
      <c r="B89" s="260"/>
      <c r="C89" s="220"/>
      <c r="D89" s="220"/>
      <c r="E89" s="263"/>
      <c r="F89" s="263"/>
      <c r="G89" s="263"/>
      <c r="H89" s="264"/>
      <c r="I89" s="264"/>
      <c r="J89" s="291"/>
      <c r="K89" s="264"/>
      <c r="L89" s="265"/>
      <c r="M89" s="292"/>
      <c r="N89" s="264"/>
      <c r="O89" s="293"/>
      <c r="P89" s="267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97"/>
      <c r="B90" s="98"/>
      <c r="C90" s="131"/>
      <c r="D90" s="139"/>
      <c r="E90" s="140"/>
      <c r="F90" s="97"/>
      <c r="G90" s="97"/>
      <c r="H90" s="97"/>
      <c r="I90" s="132"/>
      <c r="J90" s="132"/>
      <c r="K90" s="132"/>
      <c r="L90" s="132"/>
      <c r="M90" s="132"/>
      <c r="N90" s="132"/>
      <c r="O90" s="132"/>
      <c r="P90" s="132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12.75" customHeight="1">
      <c r="A91" s="141"/>
      <c r="B91" s="98"/>
      <c r="C91" s="99"/>
      <c r="D91" s="142"/>
      <c r="E91" s="102"/>
      <c r="F91" s="102"/>
      <c r="G91" s="102"/>
      <c r="H91" s="102"/>
      <c r="I91" s="102"/>
      <c r="J91" s="6"/>
      <c r="K91" s="102"/>
      <c r="L91" s="102"/>
      <c r="M91" s="6"/>
      <c r="N91" s="1"/>
      <c r="O91" s="99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 customHeight="1">
      <c r="A92" s="143" t="s">
        <v>577</v>
      </c>
      <c r="B92" s="143"/>
      <c r="C92" s="143"/>
      <c r="D92" s="143"/>
      <c r="E92" s="144"/>
      <c r="F92" s="102"/>
      <c r="G92" s="102"/>
      <c r="H92" s="102"/>
      <c r="I92" s="102"/>
      <c r="J92" s="1"/>
      <c r="K92" s="6"/>
      <c r="L92" s="6"/>
      <c r="M92" s="6"/>
      <c r="N92" s="1"/>
      <c r="O92" s="1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14.25" customHeight="1">
      <c r="A93" s="94" t="s">
        <v>16</v>
      </c>
      <c r="B93" s="94" t="s">
        <v>532</v>
      </c>
      <c r="C93" s="94"/>
      <c r="D93" s="95" t="s">
        <v>543</v>
      </c>
      <c r="E93" s="94" t="s">
        <v>544</v>
      </c>
      <c r="F93" s="94" t="s">
        <v>545</v>
      </c>
      <c r="G93" s="94" t="s">
        <v>565</v>
      </c>
      <c r="H93" s="94" t="s">
        <v>547</v>
      </c>
      <c r="I93" s="94" t="s">
        <v>548</v>
      </c>
      <c r="J93" s="93" t="s">
        <v>549</v>
      </c>
      <c r="K93" s="93" t="s">
        <v>578</v>
      </c>
      <c r="L93" s="96" t="s">
        <v>551</v>
      </c>
      <c r="M93" s="138" t="s">
        <v>574</v>
      </c>
      <c r="N93" s="94" t="s">
        <v>575</v>
      </c>
      <c r="O93" s="94" t="s">
        <v>553</v>
      </c>
      <c r="P93" s="95" t="s">
        <v>554</v>
      </c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s="337" customFormat="1" ht="12" customHeight="1">
      <c r="A94" s="353">
        <v>1</v>
      </c>
      <c r="B94" s="376">
        <v>44803</v>
      </c>
      <c r="C94" s="354"/>
      <c r="D94" s="355" t="s">
        <v>888</v>
      </c>
      <c r="E94" s="353" t="s">
        <v>557</v>
      </c>
      <c r="F94" s="353">
        <v>390</v>
      </c>
      <c r="G94" s="353">
        <v>280</v>
      </c>
      <c r="H94" s="356">
        <v>280</v>
      </c>
      <c r="I94" s="377" t="s">
        <v>889</v>
      </c>
      <c r="J94" s="325" t="s">
        <v>899</v>
      </c>
      <c r="K94" s="326">
        <f t="shared" ref="K94:K95" si="88">H94-F94</f>
        <v>-110</v>
      </c>
      <c r="L94" s="327">
        <v>100</v>
      </c>
      <c r="M94" s="328">
        <f t="shared" ref="M94:M95" si="89">(K94*N94)-L94</f>
        <v>-2850</v>
      </c>
      <c r="N94" s="326">
        <v>25</v>
      </c>
      <c r="O94" s="325" t="s">
        <v>567</v>
      </c>
      <c r="P94" s="329">
        <v>44805</v>
      </c>
      <c r="Q94" s="1"/>
      <c r="R94" s="6" t="s">
        <v>556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36"/>
    </row>
    <row r="95" spans="1:38" s="337" customFormat="1" ht="12" customHeight="1">
      <c r="A95" s="349">
        <v>2</v>
      </c>
      <c r="B95" s="297">
        <v>44805</v>
      </c>
      <c r="C95" s="350"/>
      <c r="D95" s="351" t="s">
        <v>900</v>
      </c>
      <c r="E95" s="349" t="s">
        <v>557</v>
      </c>
      <c r="F95" s="349">
        <v>120</v>
      </c>
      <c r="G95" s="349">
        <v>30</v>
      </c>
      <c r="H95" s="352">
        <v>175</v>
      </c>
      <c r="I95" s="358" t="s">
        <v>901</v>
      </c>
      <c r="J95" s="301" t="s">
        <v>693</v>
      </c>
      <c r="K95" s="300">
        <f t="shared" si="88"/>
        <v>55</v>
      </c>
      <c r="L95" s="302">
        <v>100</v>
      </c>
      <c r="M95" s="303">
        <f t="shared" si="89"/>
        <v>1275</v>
      </c>
      <c r="N95" s="300">
        <v>25</v>
      </c>
      <c r="O95" s="301" t="s">
        <v>555</v>
      </c>
      <c r="P95" s="297">
        <v>44805</v>
      </c>
      <c r="Q95" s="1"/>
      <c r="R95" s="6" t="s">
        <v>827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36"/>
    </row>
    <row r="96" spans="1:38" s="337" customFormat="1" ht="12" customHeight="1">
      <c r="A96" s="353">
        <v>3</v>
      </c>
      <c r="B96" s="329">
        <v>44805</v>
      </c>
      <c r="C96" s="354"/>
      <c r="D96" s="355" t="s">
        <v>900</v>
      </c>
      <c r="E96" s="353" t="s">
        <v>557</v>
      </c>
      <c r="F96" s="353">
        <v>95</v>
      </c>
      <c r="G96" s="353">
        <v>0</v>
      </c>
      <c r="H96" s="356">
        <v>0</v>
      </c>
      <c r="I96" s="377" t="s">
        <v>881</v>
      </c>
      <c r="J96" s="325" t="s">
        <v>681</v>
      </c>
      <c r="K96" s="326">
        <f t="shared" ref="K96:K97" si="90">H96-F96</f>
        <v>-95</v>
      </c>
      <c r="L96" s="327">
        <v>100</v>
      </c>
      <c r="M96" s="328">
        <f t="shared" ref="M96:M98" si="91">(K96*N96)-L96</f>
        <v>-2475</v>
      </c>
      <c r="N96" s="326">
        <v>25</v>
      </c>
      <c r="O96" s="325" t="s">
        <v>567</v>
      </c>
      <c r="P96" s="329">
        <v>44805</v>
      </c>
      <c r="Q96" s="1"/>
      <c r="R96" s="6" t="s">
        <v>827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336"/>
    </row>
    <row r="97" spans="1:38" s="337" customFormat="1" ht="12" customHeight="1">
      <c r="A97" s="349">
        <v>4</v>
      </c>
      <c r="B97" s="385">
        <v>44806</v>
      </c>
      <c r="C97" s="350"/>
      <c r="D97" s="351" t="s">
        <v>909</v>
      </c>
      <c r="E97" s="349" t="s">
        <v>557</v>
      </c>
      <c r="F97" s="349">
        <v>82</v>
      </c>
      <c r="G97" s="349">
        <v>45</v>
      </c>
      <c r="H97" s="352">
        <v>122.5</v>
      </c>
      <c r="I97" s="358" t="s">
        <v>910</v>
      </c>
      <c r="J97" s="301" t="s">
        <v>911</v>
      </c>
      <c r="K97" s="300">
        <f t="shared" si="90"/>
        <v>40.5</v>
      </c>
      <c r="L97" s="302">
        <v>100</v>
      </c>
      <c r="M97" s="303">
        <f t="shared" si="91"/>
        <v>1925</v>
      </c>
      <c r="N97" s="300">
        <v>50</v>
      </c>
      <c r="O97" s="301" t="s">
        <v>555</v>
      </c>
      <c r="P97" s="297">
        <v>44806</v>
      </c>
      <c r="Q97" s="1"/>
      <c r="R97" s="6" t="s">
        <v>556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336"/>
    </row>
    <row r="98" spans="1:38" s="337" customFormat="1" ht="12" customHeight="1">
      <c r="A98" s="353">
        <v>5</v>
      </c>
      <c r="B98" s="376">
        <v>44806</v>
      </c>
      <c r="C98" s="354"/>
      <c r="D98" s="355" t="s">
        <v>912</v>
      </c>
      <c r="E98" s="353" t="s">
        <v>913</v>
      </c>
      <c r="F98" s="353">
        <v>170</v>
      </c>
      <c r="G98" s="353">
        <v>350</v>
      </c>
      <c r="H98" s="356">
        <v>340</v>
      </c>
      <c r="I98" s="377">
        <v>0.1</v>
      </c>
      <c r="J98" s="325" t="s">
        <v>941</v>
      </c>
      <c r="K98" s="326">
        <f>F98-H98</f>
        <v>-170</v>
      </c>
      <c r="L98" s="327">
        <v>100</v>
      </c>
      <c r="M98" s="328">
        <f t="shared" si="91"/>
        <v>-4350</v>
      </c>
      <c r="N98" s="326">
        <v>25</v>
      </c>
      <c r="O98" s="325" t="s">
        <v>567</v>
      </c>
      <c r="P98" s="329">
        <v>44810</v>
      </c>
      <c r="Q98" s="1"/>
      <c r="R98" s="6" t="s">
        <v>556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36"/>
    </row>
    <row r="99" spans="1:38" s="337" customFormat="1" ht="12" customHeight="1">
      <c r="A99" s="353">
        <v>6</v>
      </c>
      <c r="B99" s="376">
        <v>44806</v>
      </c>
      <c r="C99" s="354"/>
      <c r="D99" s="355" t="s">
        <v>909</v>
      </c>
      <c r="E99" s="353" t="s">
        <v>557</v>
      </c>
      <c r="F99" s="353">
        <v>97.5</v>
      </c>
      <c r="G99" s="353">
        <v>65</v>
      </c>
      <c r="H99" s="356">
        <v>65</v>
      </c>
      <c r="I99" s="377" t="s">
        <v>914</v>
      </c>
      <c r="J99" s="325" t="s">
        <v>928</v>
      </c>
      <c r="K99" s="326">
        <f t="shared" ref="K99:K100" si="92">H99-F99</f>
        <v>-32.5</v>
      </c>
      <c r="L99" s="327">
        <v>100</v>
      </c>
      <c r="M99" s="328">
        <f t="shared" ref="M99:M101" si="93">(K99*N99)-L99</f>
        <v>-1725</v>
      </c>
      <c r="N99" s="326">
        <v>50</v>
      </c>
      <c r="O99" s="325" t="s">
        <v>567</v>
      </c>
      <c r="P99" s="329">
        <v>44809</v>
      </c>
      <c r="Q99" s="1"/>
      <c r="R99" s="6" t="s">
        <v>556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36"/>
    </row>
    <row r="100" spans="1:38" s="337" customFormat="1" ht="12" customHeight="1">
      <c r="A100" s="353">
        <v>7</v>
      </c>
      <c r="B100" s="376">
        <v>44806</v>
      </c>
      <c r="C100" s="354"/>
      <c r="D100" s="355" t="s">
        <v>917</v>
      </c>
      <c r="E100" s="353" t="s">
        <v>557</v>
      </c>
      <c r="F100" s="353">
        <v>375</v>
      </c>
      <c r="G100" s="353">
        <v>270</v>
      </c>
      <c r="H100" s="356">
        <v>270</v>
      </c>
      <c r="I100" s="377" t="s">
        <v>915</v>
      </c>
      <c r="J100" s="325" t="s">
        <v>929</v>
      </c>
      <c r="K100" s="326">
        <f t="shared" si="92"/>
        <v>-105</v>
      </c>
      <c r="L100" s="327">
        <v>100</v>
      </c>
      <c r="M100" s="328">
        <f t="shared" si="93"/>
        <v>-2725</v>
      </c>
      <c r="N100" s="326">
        <v>25</v>
      </c>
      <c r="O100" s="325" t="s">
        <v>567</v>
      </c>
      <c r="P100" s="329">
        <v>44809</v>
      </c>
      <c r="Q100" s="1"/>
      <c r="R100" s="6" t="s">
        <v>827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36"/>
    </row>
    <row r="101" spans="1:38" s="337" customFormat="1" ht="12" customHeight="1">
      <c r="A101" s="353">
        <v>8</v>
      </c>
      <c r="B101" s="376">
        <v>44806</v>
      </c>
      <c r="C101" s="354"/>
      <c r="D101" s="355" t="s">
        <v>916</v>
      </c>
      <c r="E101" s="353" t="s">
        <v>913</v>
      </c>
      <c r="F101" s="353">
        <v>26</v>
      </c>
      <c r="G101" s="353">
        <v>35</v>
      </c>
      <c r="H101" s="356">
        <v>35</v>
      </c>
      <c r="I101" s="408" t="s">
        <v>918</v>
      </c>
      <c r="J101" s="325" t="s">
        <v>930</v>
      </c>
      <c r="K101" s="326">
        <f>F101-H101</f>
        <v>-9</v>
      </c>
      <c r="L101" s="327">
        <v>100</v>
      </c>
      <c r="M101" s="328">
        <f t="shared" si="93"/>
        <v>-4600</v>
      </c>
      <c r="N101" s="326">
        <v>500</v>
      </c>
      <c r="O101" s="325" t="s">
        <v>567</v>
      </c>
      <c r="P101" s="329">
        <v>44809</v>
      </c>
      <c r="Q101" s="1"/>
      <c r="R101" s="6" t="s">
        <v>556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36"/>
    </row>
    <row r="102" spans="1:38" s="337" customFormat="1" ht="12" customHeight="1">
      <c r="A102" s="353">
        <v>9</v>
      </c>
      <c r="B102" s="376">
        <v>44809</v>
      </c>
      <c r="C102" s="354"/>
      <c r="D102" s="355" t="s">
        <v>931</v>
      </c>
      <c r="E102" s="353" t="s">
        <v>557</v>
      </c>
      <c r="F102" s="353">
        <v>77.5</v>
      </c>
      <c r="G102" s="353">
        <v>45</v>
      </c>
      <c r="H102" s="356">
        <v>45</v>
      </c>
      <c r="I102" s="377" t="s">
        <v>910</v>
      </c>
      <c r="J102" s="325" t="s">
        <v>928</v>
      </c>
      <c r="K102" s="326">
        <f t="shared" ref="K102:K104" si="94">H102-F102</f>
        <v>-32.5</v>
      </c>
      <c r="L102" s="327">
        <v>100</v>
      </c>
      <c r="M102" s="328">
        <f t="shared" ref="M102:M104" si="95">(K102*N102)-L102</f>
        <v>-1725</v>
      </c>
      <c r="N102" s="326">
        <v>50</v>
      </c>
      <c r="O102" s="325" t="s">
        <v>567</v>
      </c>
      <c r="P102" s="329">
        <v>44810</v>
      </c>
      <c r="Q102" s="1"/>
      <c r="R102" s="6" t="s">
        <v>556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36"/>
    </row>
    <row r="103" spans="1:38" s="337" customFormat="1" ht="12" customHeight="1">
      <c r="A103" s="353">
        <v>10</v>
      </c>
      <c r="B103" s="376">
        <v>44812</v>
      </c>
      <c r="C103" s="354"/>
      <c r="D103" s="355" t="s">
        <v>969</v>
      </c>
      <c r="E103" s="353" t="s">
        <v>557</v>
      </c>
      <c r="F103" s="353">
        <v>140</v>
      </c>
      <c r="G103" s="353">
        <v>30</v>
      </c>
      <c r="H103" s="356">
        <v>30</v>
      </c>
      <c r="I103" s="377" t="s">
        <v>901</v>
      </c>
      <c r="J103" s="325" t="s">
        <v>899</v>
      </c>
      <c r="K103" s="326">
        <f t="shared" si="94"/>
        <v>-110</v>
      </c>
      <c r="L103" s="327">
        <v>100</v>
      </c>
      <c r="M103" s="328">
        <f t="shared" si="95"/>
        <v>-2850</v>
      </c>
      <c r="N103" s="326">
        <v>25</v>
      </c>
      <c r="O103" s="325" t="s">
        <v>567</v>
      </c>
      <c r="P103" s="329">
        <v>44812</v>
      </c>
      <c r="Q103" s="1"/>
      <c r="R103" s="6" t="s">
        <v>827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36"/>
    </row>
    <row r="104" spans="1:38" s="337" customFormat="1" ht="12" customHeight="1">
      <c r="A104" s="349">
        <v>11</v>
      </c>
      <c r="B104" s="385">
        <v>44812</v>
      </c>
      <c r="C104" s="350"/>
      <c r="D104" s="351" t="s">
        <v>972</v>
      </c>
      <c r="E104" s="349" t="s">
        <v>557</v>
      </c>
      <c r="F104" s="349">
        <v>50</v>
      </c>
      <c r="G104" s="349">
        <v>35</v>
      </c>
      <c r="H104" s="352">
        <v>59</v>
      </c>
      <c r="I104" s="358" t="s">
        <v>973</v>
      </c>
      <c r="J104" s="301" t="s">
        <v>762</v>
      </c>
      <c r="K104" s="300">
        <f t="shared" si="94"/>
        <v>9</v>
      </c>
      <c r="L104" s="302">
        <v>100</v>
      </c>
      <c r="M104" s="303">
        <f t="shared" si="95"/>
        <v>2600</v>
      </c>
      <c r="N104" s="300">
        <v>300</v>
      </c>
      <c r="O104" s="301" t="s">
        <v>555</v>
      </c>
      <c r="P104" s="297">
        <v>44813</v>
      </c>
      <c r="Q104" s="1"/>
      <c r="R104" s="6" t="s">
        <v>556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36"/>
    </row>
    <row r="105" spans="1:38" s="337" customFormat="1" ht="12" customHeight="1">
      <c r="A105" s="349">
        <v>12</v>
      </c>
      <c r="B105" s="385">
        <v>44816</v>
      </c>
      <c r="C105" s="350"/>
      <c r="D105" s="351" t="s">
        <v>998</v>
      </c>
      <c r="E105" s="349" t="s">
        <v>557</v>
      </c>
      <c r="F105" s="349">
        <v>5</v>
      </c>
      <c r="G105" s="349">
        <v>1.75</v>
      </c>
      <c r="H105" s="352">
        <v>6.25</v>
      </c>
      <c r="I105" s="436" t="s">
        <v>999</v>
      </c>
      <c r="J105" s="301" t="s">
        <v>1079</v>
      </c>
      <c r="K105" s="300">
        <f t="shared" ref="K105" si="96">H105-F105</f>
        <v>1.25</v>
      </c>
      <c r="L105" s="302">
        <v>100</v>
      </c>
      <c r="M105" s="303">
        <f t="shared" ref="M105" si="97">(K105*N105)-L105</f>
        <v>1775</v>
      </c>
      <c r="N105" s="300">
        <v>1500</v>
      </c>
      <c r="O105" s="301" t="s">
        <v>555</v>
      </c>
      <c r="P105" s="297">
        <v>44813</v>
      </c>
      <c r="Q105" s="1"/>
      <c r="R105" s="6" t="s">
        <v>556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36"/>
    </row>
    <row r="106" spans="1:38" s="337" customFormat="1" ht="12" customHeight="1">
      <c r="A106" s="466">
        <v>13</v>
      </c>
      <c r="B106" s="464">
        <v>44816</v>
      </c>
      <c r="C106" s="370"/>
      <c r="D106" s="371" t="s">
        <v>1000</v>
      </c>
      <c r="E106" s="368" t="s">
        <v>557</v>
      </c>
      <c r="F106" s="414" t="s">
        <v>1002</v>
      </c>
      <c r="G106" s="368"/>
      <c r="H106" s="372"/>
      <c r="I106" s="373"/>
      <c r="J106" s="462" t="s">
        <v>558</v>
      </c>
      <c r="K106" s="372"/>
      <c r="L106" s="374"/>
      <c r="M106" s="375"/>
      <c r="N106" s="372"/>
      <c r="O106" s="372"/>
      <c r="P106" s="369"/>
      <c r="Q106" s="1"/>
      <c r="R106" s="6" t="s">
        <v>827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36"/>
    </row>
    <row r="107" spans="1:38" s="337" customFormat="1" ht="12" customHeight="1">
      <c r="A107" s="467"/>
      <c r="B107" s="465"/>
      <c r="C107" s="370"/>
      <c r="D107" s="371" t="s">
        <v>1001</v>
      </c>
      <c r="E107" s="368" t="s">
        <v>913</v>
      </c>
      <c r="F107" s="368" t="s">
        <v>1003</v>
      </c>
      <c r="G107" s="368"/>
      <c r="H107" s="372"/>
      <c r="I107" s="373"/>
      <c r="J107" s="463"/>
      <c r="K107" s="372"/>
      <c r="L107" s="374"/>
      <c r="M107" s="375"/>
      <c r="N107" s="372"/>
      <c r="O107" s="372"/>
      <c r="P107" s="369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36"/>
    </row>
    <row r="108" spans="1:38" s="337" customFormat="1" ht="12" customHeight="1">
      <c r="A108" s="433">
        <v>14</v>
      </c>
      <c r="B108" s="432">
        <v>44817</v>
      </c>
      <c r="C108" s="354"/>
      <c r="D108" s="355" t="s">
        <v>1033</v>
      </c>
      <c r="E108" s="353" t="s">
        <v>913</v>
      </c>
      <c r="F108" s="353">
        <v>54</v>
      </c>
      <c r="G108" s="353">
        <v>90</v>
      </c>
      <c r="H108" s="356">
        <v>90</v>
      </c>
      <c r="I108" s="377">
        <v>0.1</v>
      </c>
      <c r="J108" s="325" t="s">
        <v>930</v>
      </c>
      <c r="K108" s="326">
        <f>F108-H108</f>
        <v>-36</v>
      </c>
      <c r="L108" s="327">
        <v>100</v>
      </c>
      <c r="M108" s="328">
        <f t="shared" ref="M108:M111" si="98">(K108*N108)-L108</f>
        <v>-18100</v>
      </c>
      <c r="N108" s="326">
        <v>500</v>
      </c>
      <c r="O108" s="325" t="s">
        <v>567</v>
      </c>
      <c r="P108" s="329">
        <v>44818</v>
      </c>
      <c r="Q108" s="1"/>
      <c r="R108" s="6" t="s">
        <v>556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36"/>
    </row>
    <row r="109" spans="1:38" s="337" customFormat="1" ht="12" customHeight="1">
      <c r="A109" s="433">
        <v>15</v>
      </c>
      <c r="B109" s="432">
        <v>44817</v>
      </c>
      <c r="C109" s="354"/>
      <c r="D109" s="355" t="s">
        <v>972</v>
      </c>
      <c r="E109" s="353" t="s">
        <v>557</v>
      </c>
      <c r="F109" s="353">
        <v>51</v>
      </c>
      <c r="G109" s="353">
        <v>37</v>
      </c>
      <c r="H109" s="356">
        <v>37</v>
      </c>
      <c r="I109" s="377" t="s">
        <v>1034</v>
      </c>
      <c r="J109" s="325" t="s">
        <v>1080</v>
      </c>
      <c r="K109" s="326">
        <f t="shared" ref="K109:K111" si="99">H109-F109</f>
        <v>-14</v>
      </c>
      <c r="L109" s="327">
        <v>100</v>
      </c>
      <c r="M109" s="328">
        <f t="shared" si="98"/>
        <v>-4300</v>
      </c>
      <c r="N109" s="326">
        <v>300</v>
      </c>
      <c r="O109" s="325" t="s">
        <v>567</v>
      </c>
      <c r="P109" s="329">
        <v>44818</v>
      </c>
      <c r="Q109" s="1"/>
      <c r="R109" s="6" t="s">
        <v>556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36"/>
    </row>
    <row r="110" spans="1:38" s="337" customFormat="1" ht="12" customHeight="1">
      <c r="A110" s="434">
        <v>16</v>
      </c>
      <c r="B110" s="435">
        <v>44817</v>
      </c>
      <c r="C110" s="350"/>
      <c r="D110" s="351" t="s">
        <v>1035</v>
      </c>
      <c r="E110" s="349" t="s">
        <v>557</v>
      </c>
      <c r="F110" s="349">
        <v>11.5</v>
      </c>
      <c r="G110" s="349">
        <v>7</v>
      </c>
      <c r="H110" s="352">
        <v>14.75</v>
      </c>
      <c r="I110" s="358" t="s">
        <v>1036</v>
      </c>
      <c r="J110" s="301" t="s">
        <v>1082</v>
      </c>
      <c r="K110" s="300">
        <f t="shared" si="99"/>
        <v>3.25</v>
      </c>
      <c r="L110" s="302">
        <v>100</v>
      </c>
      <c r="M110" s="303">
        <f t="shared" si="98"/>
        <v>3800</v>
      </c>
      <c r="N110" s="300">
        <v>1200</v>
      </c>
      <c r="O110" s="301" t="s">
        <v>555</v>
      </c>
      <c r="P110" s="297">
        <v>44818</v>
      </c>
      <c r="Q110" s="1"/>
      <c r="R110" s="6" t="s">
        <v>827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36"/>
    </row>
    <row r="111" spans="1:38" s="337" customFormat="1" ht="12" customHeight="1">
      <c r="A111" s="434">
        <v>17</v>
      </c>
      <c r="B111" s="435">
        <v>44817</v>
      </c>
      <c r="C111" s="350"/>
      <c r="D111" s="351" t="s">
        <v>1037</v>
      </c>
      <c r="E111" s="349" t="s">
        <v>557</v>
      </c>
      <c r="F111" s="349">
        <v>12.5</v>
      </c>
      <c r="G111" s="349">
        <v>7.5</v>
      </c>
      <c r="H111" s="352">
        <v>14.5</v>
      </c>
      <c r="I111" s="358" t="s">
        <v>1038</v>
      </c>
      <c r="J111" s="301" t="s">
        <v>1081</v>
      </c>
      <c r="K111" s="300">
        <f t="shared" si="99"/>
        <v>2</v>
      </c>
      <c r="L111" s="302">
        <v>100</v>
      </c>
      <c r="M111" s="303">
        <f t="shared" si="98"/>
        <v>1700</v>
      </c>
      <c r="N111" s="300">
        <v>900</v>
      </c>
      <c r="O111" s="301" t="s">
        <v>555</v>
      </c>
      <c r="P111" s="297">
        <v>44818</v>
      </c>
      <c r="Q111" s="1"/>
      <c r="R111" s="6" t="s">
        <v>556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36"/>
    </row>
    <row r="112" spans="1:38" s="337" customFormat="1" ht="12" customHeight="1">
      <c r="A112" s="431">
        <v>18</v>
      </c>
      <c r="B112" s="430">
        <v>44818</v>
      </c>
      <c r="C112" s="370"/>
      <c r="D112" s="371" t="s">
        <v>1037</v>
      </c>
      <c r="E112" s="368" t="s">
        <v>557</v>
      </c>
      <c r="F112" s="428" t="s">
        <v>1083</v>
      </c>
      <c r="G112" s="368">
        <v>6.5</v>
      </c>
      <c r="H112" s="372"/>
      <c r="I112" s="373" t="s">
        <v>1038</v>
      </c>
      <c r="J112" s="429" t="s">
        <v>558</v>
      </c>
      <c r="K112" s="372"/>
      <c r="L112" s="374"/>
      <c r="M112" s="375"/>
      <c r="N112" s="372"/>
      <c r="O112" s="372"/>
      <c r="P112" s="369"/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36"/>
    </row>
    <row r="113" spans="1:38" s="337" customFormat="1" ht="12" customHeight="1">
      <c r="A113" s="434">
        <v>19</v>
      </c>
      <c r="B113" s="435">
        <v>44818</v>
      </c>
      <c r="C113" s="350"/>
      <c r="D113" s="351" t="s">
        <v>1084</v>
      </c>
      <c r="E113" s="349" t="s">
        <v>557</v>
      </c>
      <c r="F113" s="349">
        <v>17.5</v>
      </c>
      <c r="G113" s="349">
        <v>9.5</v>
      </c>
      <c r="H113" s="352">
        <v>21</v>
      </c>
      <c r="I113" s="358" t="s">
        <v>1085</v>
      </c>
      <c r="J113" s="301" t="s">
        <v>1086</v>
      </c>
      <c r="K113" s="300">
        <f t="shared" ref="K113" si="100">H113-F113</f>
        <v>3.5</v>
      </c>
      <c r="L113" s="302">
        <v>100</v>
      </c>
      <c r="M113" s="303">
        <f t="shared" ref="M113" si="101">(K113*N113)-L113</f>
        <v>2350</v>
      </c>
      <c r="N113" s="300">
        <v>700</v>
      </c>
      <c r="O113" s="301" t="s">
        <v>555</v>
      </c>
      <c r="P113" s="297">
        <v>44818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36"/>
    </row>
    <row r="114" spans="1:38" s="337" customFormat="1" ht="12" customHeight="1">
      <c r="A114" s="431">
        <v>20</v>
      </c>
      <c r="B114" s="430">
        <v>44818</v>
      </c>
      <c r="C114" s="370"/>
      <c r="D114" s="371" t="s">
        <v>1087</v>
      </c>
      <c r="E114" s="368" t="s">
        <v>557</v>
      </c>
      <c r="F114" s="368" t="s">
        <v>1088</v>
      </c>
      <c r="G114" s="368">
        <v>9.5</v>
      </c>
      <c r="H114" s="372"/>
      <c r="I114" s="373" t="s">
        <v>1089</v>
      </c>
      <c r="J114" s="429"/>
      <c r="K114" s="372"/>
      <c r="L114" s="374"/>
      <c r="M114" s="375"/>
      <c r="N114" s="372"/>
      <c r="O114" s="372"/>
      <c r="P114" s="369"/>
      <c r="Q114" s="1"/>
      <c r="R114" s="6" t="s">
        <v>827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36"/>
    </row>
    <row r="115" spans="1:38" s="337" customFormat="1" ht="12" customHeight="1">
      <c r="A115" s="437">
        <v>21</v>
      </c>
      <c r="B115" s="438">
        <v>44818</v>
      </c>
      <c r="C115" s="439"/>
      <c r="D115" s="440" t="s">
        <v>1090</v>
      </c>
      <c r="E115" s="441" t="s">
        <v>557</v>
      </c>
      <c r="F115" s="441">
        <v>72</v>
      </c>
      <c r="G115" s="441">
        <v>30</v>
      </c>
      <c r="H115" s="442">
        <v>72</v>
      </c>
      <c r="I115" s="443" t="s">
        <v>1091</v>
      </c>
      <c r="J115" s="444" t="s">
        <v>1095</v>
      </c>
      <c r="K115" s="445">
        <f t="shared" ref="K115" si="102">H115-F115</f>
        <v>0</v>
      </c>
      <c r="L115" s="446">
        <v>100</v>
      </c>
      <c r="M115" s="447">
        <f t="shared" ref="M115" si="103">(K115*N115)-L115</f>
        <v>-100</v>
      </c>
      <c r="N115" s="445">
        <v>25</v>
      </c>
      <c r="O115" s="404" t="s">
        <v>676</v>
      </c>
      <c r="P115" s="448">
        <v>44818</v>
      </c>
      <c r="Q115" s="1"/>
      <c r="R115" s="6" t="s">
        <v>827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36"/>
    </row>
    <row r="116" spans="1:38" s="337" customFormat="1" ht="12" customHeight="1">
      <c r="A116" s="434">
        <v>22</v>
      </c>
      <c r="B116" s="435">
        <v>44818</v>
      </c>
      <c r="C116" s="350"/>
      <c r="D116" s="351" t="s">
        <v>1092</v>
      </c>
      <c r="E116" s="349" t="s">
        <v>557</v>
      </c>
      <c r="F116" s="349">
        <v>225</v>
      </c>
      <c r="G116" s="349">
        <v>110</v>
      </c>
      <c r="H116" s="352">
        <v>285</v>
      </c>
      <c r="I116" s="358" t="s">
        <v>1093</v>
      </c>
      <c r="J116" s="301" t="s">
        <v>763</v>
      </c>
      <c r="K116" s="300">
        <f t="shared" ref="K116:K117" si="104">H116-F116</f>
        <v>60</v>
      </c>
      <c r="L116" s="302">
        <v>100</v>
      </c>
      <c r="M116" s="303">
        <f t="shared" ref="M116:M117" si="105">(K116*N116)-L116</f>
        <v>1400</v>
      </c>
      <c r="N116" s="300">
        <v>25</v>
      </c>
      <c r="O116" s="301" t="s">
        <v>555</v>
      </c>
      <c r="P116" s="297">
        <v>44818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36"/>
    </row>
    <row r="117" spans="1:38" s="337" customFormat="1" ht="12" customHeight="1">
      <c r="A117" s="433">
        <v>23</v>
      </c>
      <c r="B117" s="432">
        <v>44818</v>
      </c>
      <c r="C117" s="354"/>
      <c r="D117" s="355" t="s">
        <v>1092</v>
      </c>
      <c r="E117" s="353" t="s">
        <v>557</v>
      </c>
      <c r="F117" s="353">
        <v>225</v>
      </c>
      <c r="G117" s="353">
        <v>110</v>
      </c>
      <c r="H117" s="356">
        <v>165</v>
      </c>
      <c r="I117" s="377" t="s">
        <v>1093</v>
      </c>
      <c r="J117" s="325" t="s">
        <v>1094</v>
      </c>
      <c r="K117" s="326">
        <f t="shared" si="104"/>
        <v>-60</v>
      </c>
      <c r="L117" s="327">
        <v>100</v>
      </c>
      <c r="M117" s="328">
        <f t="shared" si="105"/>
        <v>-1600</v>
      </c>
      <c r="N117" s="326">
        <v>25</v>
      </c>
      <c r="O117" s="325" t="s">
        <v>567</v>
      </c>
      <c r="P117" s="329">
        <v>44818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36"/>
    </row>
    <row r="118" spans="1:38" s="337" customFormat="1" ht="11.25" customHeight="1">
      <c r="A118" s="420"/>
      <c r="B118" s="419"/>
      <c r="C118" s="370"/>
      <c r="D118" s="371"/>
      <c r="E118" s="368"/>
      <c r="F118" s="368"/>
      <c r="G118" s="368"/>
      <c r="H118" s="372"/>
      <c r="I118" s="373"/>
      <c r="J118" s="418"/>
      <c r="K118" s="372"/>
      <c r="L118" s="374"/>
      <c r="M118" s="375"/>
      <c r="N118" s="372"/>
      <c r="O118" s="372"/>
      <c r="P118" s="369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36"/>
    </row>
    <row r="119" spans="1:38" ht="15" customHeight="1">
      <c r="A119" s="286"/>
      <c r="B119" s="330"/>
      <c r="C119" s="287"/>
      <c r="D119" s="288"/>
      <c r="E119" s="286"/>
      <c r="F119" s="286"/>
      <c r="G119" s="286"/>
      <c r="H119" s="289"/>
      <c r="I119" s="290"/>
      <c r="J119" s="252"/>
      <c r="K119" s="222"/>
      <c r="L119" s="241"/>
      <c r="M119" s="242"/>
      <c r="N119" s="222"/>
      <c r="O119" s="252"/>
      <c r="P119" s="219"/>
      <c r="Q119" s="1"/>
      <c r="R119" s="6"/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1"/>
    </row>
    <row r="120" spans="1:38" ht="12.75" customHeight="1">
      <c r="A120" s="140"/>
      <c r="B120" s="145"/>
      <c r="C120" s="145"/>
      <c r="D120" s="146"/>
      <c r="E120" s="140"/>
      <c r="F120" s="147"/>
      <c r="G120" s="140"/>
      <c r="H120" s="140"/>
      <c r="I120" s="140"/>
      <c r="J120" s="145"/>
      <c r="K120" s="148"/>
      <c r="L120" s="140"/>
      <c r="M120" s="140"/>
      <c r="N120" s="140"/>
      <c r="O120" s="149"/>
      <c r="P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 customHeight="1">
      <c r="A121" s="92" t="s">
        <v>579</v>
      </c>
      <c r="B121" s="150"/>
      <c r="C121" s="150"/>
      <c r="D121" s="151"/>
      <c r="E121" s="125"/>
      <c r="F121" s="6"/>
      <c r="G121" s="6"/>
      <c r="H121" s="126"/>
      <c r="I121" s="152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</row>
    <row r="122" spans="1:38" s="218" customFormat="1" ht="14.25" customHeight="1">
      <c r="A122" s="93" t="s">
        <v>16</v>
      </c>
      <c r="B122" s="94" t="s">
        <v>532</v>
      </c>
      <c r="C122" s="94"/>
      <c r="D122" s="95" t="s">
        <v>543</v>
      </c>
      <c r="E122" s="94" t="s">
        <v>544</v>
      </c>
      <c r="F122" s="94" t="s">
        <v>545</v>
      </c>
      <c r="G122" s="94" t="s">
        <v>546</v>
      </c>
      <c r="H122" s="94" t="s">
        <v>547</v>
      </c>
      <c r="I122" s="94" t="s">
        <v>548</v>
      </c>
      <c r="J122" s="93" t="s">
        <v>549</v>
      </c>
      <c r="K122" s="129" t="s">
        <v>566</v>
      </c>
      <c r="L122" s="130" t="s">
        <v>551</v>
      </c>
      <c r="M122" s="96" t="s">
        <v>552</v>
      </c>
      <c r="N122" s="94" t="s">
        <v>553</v>
      </c>
      <c r="O122" s="95" t="s">
        <v>554</v>
      </c>
      <c r="P122" s="94" t="s">
        <v>784</v>
      </c>
      <c r="Q122" s="217"/>
      <c r="R122" s="6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</row>
    <row r="123" spans="1:38" s="218" customFormat="1" ht="12.75" customHeight="1">
      <c r="A123" s="330"/>
      <c r="B123" s="330"/>
      <c r="C123" s="330"/>
      <c r="D123" s="330"/>
      <c r="E123" s="333"/>
      <c r="F123" s="333"/>
      <c r="G123" s="333"/>
      <c r="H123" s="333"/>
      <c r="I123" s="333"/>
      <c r="J123" s="252"/>
      <c r="K123" s="222"/>
      <c r="L123" s="241"/>
      <c r="M123" s="242"/>
      <c r="N123" s="222"/>
      <c r="O123" s="252"/>
      <c r="P123" s="219"/>
      <c r="Q123" s="217"/>
      <c r="R123" s="1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</row>
    <row r="124" spans="1:38" ht="14.25" customHeight="1">
      <c r="A124" s="333"/>
      <c r="B124" s="331"/>
      <c r="C124" s="332"/>
      <c r="D124" s="332"/>
      <c r="E124" s="333"/>
      <c r="F124" s="333"/>
      <c r="G124" s="333"/>
      <c r="H124" s="333"/>
      <c r="I124" s="333"/>
      <c r="J124" s="252"/>
      <c r="K124" s="222"/>
      <c r="L124" s="241"/>
      <c r="M124" s="242"/>
      <c r="N124" s="222"/>
      <c r="O124" s="252"/>
      <c r="P124" s="219"/>
      <c r="R124" s="217"/>
      <c r="S124" s="41"/>
      <c r="T124" s="1"/>
      <c r="U124" s="1"/>
      <c r="V124" s="1"/>
      <c r="W124" s="1"/>
      <c r="X124" s="1"/>
      <c r="Y124" s="1"/>
      <c r="Z124" s="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2.75" customHeight="1">
      <c r="A125" s="333"/>
      <c r="B125" s="331"/>
      <c r="C125" s="332"/>
      <c r="D125" s="332"/>
      <c r="E125" s="333"/>
      <c r="F125" s="333"/>
      <c r="G125" s="333"/>
      <c r="H125" s="333"/>
      <c r="I125" s="333"/>
      <c r="J125" s="252"/>
      <c r="K125" s="222"/>
      <c r="L125" s="241"/>
      <c r="M125" s="242"/>
      <c r="N125" s="222"/>
      <c r="O125" s="252"/>
      <c r="P125" s="219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09" t="s">
        <v>559</v>
      </c>
      <c r="B126" s="109"/>
      <c r="C126" s="109"/>
      <c r="D126" s="109"/>
      <c r="E126" s="41"/>
      <c r="F126" s="117" t="s">
        <v>561</v>
      </c>
      <c r="G126" s="54"/>
      <c r="H126" s="54"/>
      <c r="I126" s="54"/>
      <c r="J126" s="6"/>
      <c r="K126" s="134"/>
      <c r="L126" s="135"/>
      <c r="M126" s="6"/>
      <c r="N126" s="99"/>
      <c r="O126" s="153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6" t="s">
        <v>560</v>
      </c>
      <c r="B127" s="109"/>
      <c r="C127" s="109"/>
      <c r="D127" s="109"/>
      <c r="E127" s="6"/>
      <c r="F127" s="117" t="s">
        <v>563</v>
      </c>
      <c r="G127" s="6"/>
      <c r="H127" s="6" t="s">
        <v>780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6"/>
      <c r="B128" s="109"/>
      <c r="C128" s="109"/>
      <c r="D128" s="109"/>
      <c r="E128" s="6"/>
      <c r="F128" s="117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4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6"/>
      <c r="B129" s="109"/>
      <c r="C129" s="109"/>
      <c r="D129" s="109"/>
      <c r="E129" s="6"/>
      <c r="F129" s="117"/>
      <c r="G129" s="54"/>
      <c r="H129" s="41"/>
      <c r="I129" s="54"/>
      <c r="J129" s="6"/>
      <c r="K129" s="134"/>
      <c r="L129" s="135"/>
      <c r="M129" s="6"/>
      <c r="N129" s="99"/>
      <c r="O129" s="136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54"/>
      <c r="B130" s="98"/>
      <c r="C130" s="98"/>
      <c r="D130" s="41"/>
      <c r="E130" s="54"/>
      <c r="F130" s="54"/>
      <c r="G130" s="54"/>
      <c r="H130" s="41"/>
      <c r="I130" s="54"/>
      <c r="J130" s="6"/>
      <c r="K130" s="134"/>
      <c r="L130" s="135"/>
      <c r="M130" s="6"/>
      <c r="N130" s="99"/>
      <c r="O130" s="136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41"/>
      <c r="B131" s="154" t="s">
        <v>580</v>
      </c>
      <c r="C131" s="154"/>
      <c r="D131" s="154"/>
      <c r="E131" s="154"/>
      <c r="F131" s="6"/>
      <c r="G131" s="6"/>
      <c r="H131" s="127"/>
      <c r="I131" s="6"/>
      <c r="J131" s="127"/>
      <c r="K131" s="128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3" t="s">
        <v>16</v>
      </c>
      <c r="B132" s="94" t="s">
        <v>532</v>
      </c>
      <c r="C132" s="94"/>
      <c r="D132" s="95" t="s">
        <v>543</v>
      </c>
      <c r="E132" s="94" t="s">
        <v>544</v>
      </c>
      <c r="F132" s="94" t="s">
        <v>545</v>
      </c>
      <c r="G132" s="94" t="s">
        <v>581</v>
      </c>
      <c r="H132" s="94" t="s">
        <v>582</v>
      </c>
      <c r="I132" s="94" t="s">
        <v>548</v>
      </c>
      <c r="J132" s="155" t="s">
        <v>549</v>
      </c>
      <c r="K132" s="94" t="s">
        <v>550</v>
      </c>
      <c r="L132" s="94" t="s">
        <v>583</v>
      </c>
      <c r="M132" s="94" t="s">
        <v>553</v>
      </c>
      <c r="N132" s="95" t="s">
        <v>554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</v>
      </c>
      <c r="B133" s="157">
        <v>41579</v>
      </c>
      <c r="C133" s="157"/>
      <c r="D133" s="158" t="s">
        <v>584</v>
      </c>
      <c r="E133" s="159" t="s">
        <v>585</v>
      </c>
      <c r="F133" s="160">
        <v>82</v>
      </c>
      <c r="G133" s="159" t="s">
        <v>586</v>
      </c>
      <c r="H133" s="159">
        <v>100</v>
      </c>
      <c r="I133" s="161">
        <v>100</v>
      </c>
      <c r="J133" s="162" t="s">
        <v>587</v>
      </c>
      <c r="K133" s="163">
        <f t="shared" ref="K133:K185" si="106">H133-F133</f>
        <v>18</v>
      </c>
      <c r="L133" s="164">
        <f t="shared" ref="L133:L185" si="107">K133/F133</f>
        <v>0.21951219512195122</v>
      </c>
      <c r="M133" s="159" t="s">
        <v>555</v>
      </c>
      <c r="N133" s="165">
        <v>42657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2</v>
      </c>
      <c r="B134" s="157">
        <v>41794</v>
      </c>
      <c r="C134" s="157"/>
      <c r="D134" s="158" t="s">
        <v>588</v>
      </c>
      <c r="E134" s="159" t="s">
        <v>557</v>
      </c>
      <c r="F134" s="160">
        <v>257</v>
      </c>
      <c r="G134" s="159" t="s">
        <v>586</v>
      </c>
      <c r="H134" s="159">
        <v>300</v>
      </c>
      <c r="I134" s="161">
        <v>300</v>
      </c>
      <c r="J134" s="162" t="s">
        <v>587</v>
      </c>
      <c r="K134" s="163">
        <f t="shared" si="106"/>
        <v>43</v>
      </c>
      <c r="L134" s="164">
        <f t="shared" si="107"/>
        <v>0.16731517509727625</v>
      </c>
      <c r="M134" s="159" t="s">
        <v>555</v>
      </c>
      <c r="N134" s="165">
        <v>41822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</v>
      </c>
      <c r="B135" s="157">
        <v>41828</v>
      </c>
      <c r="C135" s="157"/>
      <c r="D135" s="158" t="s">
        <v>589</v>
      </c>
      <c r="E135" s="159" t="s">
        <v>557</v>
      </c>
      <c r="F135" s="160">
        <v>393</v>
      </c>
      <c r="G135" s="159" t="s">
        <v>586</v>
      </c>
      <c r="H135" s="159">
        <v>468</v>
      </c>
      <c r="I135" s="161">
        <v>468</v>
      </c>
      <c r="J135" s="162" t="s">
        <v>587</v>
      </c>
      <c r="K135" s="163">
        <f t="shared" si="106"/>
        <v>75</v>
      </c>
      <c r="L135" s="164">
        <f t="shared" si="107"/>
        <v>0.19083969465648856</v>
      </c>
      <c r="M135" s="159" t="s">
        <v>555</v>
      </c>
      <c r="N135" s="165">
        <v>41863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</v>
      </c>
      <c r="B136" s="157">
        <v>41857</v>
      </c>
      <c r="C136" s="157"/>
      <c r="D136" s="158" t="s">
        <v>590</v>
      </c>
      <c r="E136" s="159" t="s">
        <v>557</v>
      </c>
      <c r="F136" s="160">
        <v>205</v>
      </c>
      <c r="G136" s="159" t="s">
        <v>586</v>
      </c>
      <c r="H136" s="159">
        <v>275</v>
      </c>
      <c r="I136" s="161">
        <v>250</v>
      </c>
      <c r="J136" s="162" t="s">
        <v>587</v>
      </c>
      <c r="K136" s="163">
        <f t="shared" si="106"/>
        <v>70</v>
      </c>
      <c r="L136" s="164">
        <f t="shared" si="107"/>
        <v>0.34146341463414637</v>
      </c>
      <c r="M136" s="159" t="s">
        <v>555</v>
      </c>
      <c r="N136" s="165">
        <v>41962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5</v>
      </c>
      <c r="B137" s="157">
        <v>41886</v>
      </c>
      <c r="C137" s="157"/>
      <c r="D137" s="158" t="s">
        <v>591</v>
      </c>
      <c r="E137" s="159" t="s">
        <v>557</v>
      </c>
      <c r="F137" s="160">
        <v>162</v>
      </c>
      <c r="G137" s="159" t="s">
        <v>586</v>
      </c>
      <c r="H137" s="159">
        <v>190</v>
      </c>
      <c r="I137" s="161">
        <v>190</v>
      </c>
      <c r="J137" s="162" t="s">
        <v>587</v>
      </c>
      <c r="K137" s="163">
        <f t="shared" si="106"/>
        <v>28</v>
      </c>
      <c r="L137" s="164">
        <f t="shared" si="107"/>
        <v>0.1728395061728395</v>
      </c>
      <c r="M137" s="159" t="s">
        <v>555</v>
      </c>
      <c r="N137" s="165">
        <v>42006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</v>
      </c>
      <c r="B138" s="157">
        <v>41886</v>
      </c>
      <c r="C138" s="157"/>
      <c r="D138" s="158" t="s">
        <v>592</v>
      </c>
      <c r="E138" s="159" t="s">
        <v>557</v>
      </c>
      <c r="F138" s="160">
        <v>75</v>
      </c>
      <c r="G138" s="159" t="s">
        <v>586</v>
      </c>
      <c r="H138" s="159">
        <v>91.5</v>
      </c>
      <c r="I138" s="161" t="s">
        <v>593</v>
      </c>
      <c r="J138" s="162" t="s">
        <v>594</v>
      </c>
      <c r="K138" s="163">
        <f t="shared" si="106"/>
        <v>16.5</v>
      </c>
      <c r="L138" s="164">
        <f t="shared" si="107"/>
        <v>0.22</v>
      </c>
      <c r="M138" s="159" t="s">
        <v>555</v>
      </c>
      <c r="N138" s="165">
        <v>41954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7</v>
      </c>
      <c r="B139" s="157">
        <v>41913</v>
      </c>
      <c r="C139" s="157"/>
      <c r="D139" s="158" t="s">
        <v>595</v>
      </c>
      <c r="E139" s="159" t="s">
        <v>557</v>
      </c>
      <c r="F139" s="160">
        <v>850</v>
      </c>
      <c r="G139" s="159" t="s">
        <v>586</v>
      </c>
      <c r="H139" s="159">
        <v>982.5</v>
      </c>
      <c r="I139" s="161">
        <v>1050</v>
      </c>
      <c r="J139" s="162" t="s">
        <v>596</v>
      </c>
      <c r="K139" s="163">
        <f t="shared" si="106"/>
        <v>132.5</v>
      </c>
      <c r="L139" s="164">
        <f t="shared" si="107"/>
        <v>0.15588235294117647</v>
      </c>
      <c r="M139" s="159" t="s">
        <v>555</v>
      </c>
      <c r="N139" s="165">
        <v>42039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8</v>
      </c>
      <c r="B140" s="157">
        <v>41913</v>
      </c>
      <c r="C140" s="157"/>
      <c r="D140" s="158" t="s">
        <v>597</v>
      </c>
      <c r="E140" s="159" t="s">
        <v>557</v>
      </c>
      <c r="F140" s="160">
        <v>475</v>
      </c>
      <c r="G140" s="159" t="s">
        <v>586</v>
      </c>
      <c r="H140" s="159">
        <v>515</v>
      </c>
      <c r="I140" s="161">
        <v>600</v>
      </c>
      <c r="J140" s="162" t="s">
        <v>598</v>
      </c>
      <c r="K140" s="163">
        <f t="shared" si="106"/>
        <v>40</v>
      </c>
      <c r="L140" s="164">
        <f t="shared" si="107"/>
        <v>8.4210526315789472E-2</v>
      </c>
      <c r="M140" s="159" t="s">
        <v>555</v>
      </c>
      <c r="N140" s="165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9</v>
      </c>
      <c r="B141" s="157">
        <v>41913</v>
      </c>
      <c r="C141" s="157"/>
      <c r="D141" s="158" t="s">
        <v>599</v>
      </c>
      <c r="E141" s="159" t="s">
        <v>557</v>
      </c>
      <c r="F141" s="160">
        <v>86</v>
      </c>
      <c r="G141" s="159" t="s">
        <v>586</v>
      </c>
      <c r="H141" s="159">
        <v>99</v>
      </c>
      <c r="I141" s="161">
        <v>140</v>
      </c>
      <c r="J141" s="162" t="s">
        <v>600</v>
      </c>
      <c r="K141" s="163">
        <f t="shared" si="106"/>
        <v>13</v>
      </c>
      <c r="L141" s="164">
        <f t="shared" si="107"/>
        <v>0.15116279069767441</v>
      </c>
      <c r="M141" s="159" t="s">
        <v>555</v>
      </c>
      <c r="N141" s="165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10</v>
      </c>
      <c r="B142" s="157">
        <v>41926</v>
      </c>
      <c r="C142" s="157"/>
      <c r="D142" s="158" t="s">
        <v>601</v>
      </c>
      <c r="E142" s="159" t="s">
        <v>557</v>
      </c>
      <c r="F142" s="160">
        <v>496.6</v>
      </c>
      <c r="G142" s="159" t="s">
        <v>586</v>
      </c>
      <c r="H142" s="159">
        <v>621</v>
      </c>
      <c r="I142" s="161">
        <v>580</v>
      </c>
      <c r="J142" s="162" t="s">
        <v>587</v>
      </c>
      <c r="K142" s="163">
        <f t="shared" si="106"/>
        <v>124.39999999999998</v>
      </c>
      <c r="L142" s="164">
        <f t="shared" si="107"/>
        <v>0.25050342327829234</v>
      </c>
      <c r="M142" s="159" t="s">
        <v>555</v>
      </c>
      <c r="N142" s="165">
        <v>42605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11</v>
      </c>
      <c r="B143" s="157">
        <v>41926</v>
      </c>
      <c r="C143" s="157"/>
      <c r="D143" s="158" t="s">
        <v>602</v>
      </c>
      <c r="E143" s="159" t="s">
        <v>557</v>
      </c>
      <c r="F143" s="160">
        <v>2481.9</v>
      </c>
      <c r="G143" s="159" t="s">
        <v>586</v>
      </c>
      <c r="H143" s="159">
        <v>2840</v>
      </c>
      <c r="I143" s="161">
        <v>2870</v>
      </c>
      <c r="J143" s="162" t="s">
        <v>603</v>
      </c>
      <c r="K143" s="163">
        <f t="shared" si="106"/>
        <v>358.09999999999991</v>
      </c>
      <c r="L143" s="164">
        <f t="shared" si="107"/>
        <v>0.14428462065353154</v>
      </c>
      <c r="M143" s="159" t="s">
        <v>555</v>
      </c>
      <c r="N143" s="165">
        <v>42017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12</v>
      </c>
      <c r="B144" s="157">
        <v>41928</v>
      </c>
      <c r="C144" s="157"/>
      <c r="D144" s="158" t="s">
        <v>604</v>
      </c>
      <c r="E144" s="159" t="s">
        <v>557</v>
      </c>
      <c r="F144" s="160">
        <v>84.5</v>
      </c>
      <c r="G144" s="159" t="s">
        <v>586</v>
      </c>
      <c r="H144" s="159">
        <v>93</v>
      </c>
      <c r="I144" s="161">
        <v>110</v>
      </c>
      <c r="J144" s="162" t="s">
        <v>605</v>
      </c>
      <c r="K144" s="163">
        <f t="shared" si="106"/>
        <v>8.5</v>
      </c>
      <c r="L144" s="164">
        <f t="shared" si="107"/>
        <v>0.10059171597633136</v>
      </c>
      <c r="M144" s="159" t="s">
        <v>555</v>
      </c>
      <c r="N144" s="165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13</v>
      </c>
      <c r="B145" s="157">
        <v>41928</v>
      </c>
      <c r="C145" s="157"/>
      <c r="D145" s="158" t="s">
        <v>606</v>
      </c>
      <c r="E145" s="159" t="s">
        <v>557</v>
      </c>
      <c r="F145" s="160">
        <v>401</v>
      </c>
      <c r="G145" s="159" t="s">
        <v>586</v>
      </c>
      <c r="H145" s="159">
        <v>428</v>
      </c>
      <c r="I145" s="161">
        <v>450</v>
      </c>
      <c r="J145" s="162" t="s">
        <v>607</v>
      </c>
      <c r="K145" s="163">
        <f t="shared" si="106"/>
        <v>27</v>
      </c>
      <c r="L145" s="164">
        <f t="shared" si="107"/>
        <v>6.7331670822942641E-2</v>
      </c>
      <c r="M145" s="159" t="s">
        <v>555</v>
      </c>
      <c r="N145" s="165">
        <v>42020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14</v>
      </c>
      <c r="B146" s="157">
        <v>41928</v>
      </c>
      <c r="C146" s="157"/>
      <c r="D146" s="158" t="s">
        <v>608</v>
      </c>
      <c r="E146" s="159" t="s">
        <v>557</v>
      </c>
      <c r="F146" s="160">
        <v>101</v>
      </c>
      <c r="G146" s="159" t="s">
        <v>586</v>
      </c>
      <c r="H146" s="159">
        <v>112</v>
      </c>
      <c r="I146" s="161">
        <v>120</v>
      </c>
      <c r="J146" s="162" t="s">
        <v>609</v>
      </c>
      <c r="K146" s="163">
        <f t="shared" si="106"/>
        <v>11</v>
      </c>
      <c r="L146" s="164">
        <f t="shared" si="107"/>
        <v>0.10891089108910891</v>
      </c>
      <c r="M146" s="159" t="s">
        <v>555</v>
      </c>
      <c r="N146" s="165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15</v>
      </c>
      <c r="B147" s="157">
        <v>41954</v>
      </c>
      <c r="C147" s="157"/>
      <c r="D147" s="158" t="s">
        <v>610</v>
      </c>
      <c r="E147" s="159" t="s">
        <v>557</v>
      </c>
      <c r="F147" s="160">
        <v>59</v>
      </c>
      <c r="G147" s="159" t="s">
        <v>586</v>
      </c>
      <c r="H147" s="159">
        <v>76</v>
      </c>
      <c r="I147" s="161">
        <v>76</v>
      </c>
      <c r="J147" s="162" t="s">
        <v>587</v>
      </c>
      <c r="K147" s="163">
        <f t="shared" si="106"/>
        <v>17</v>
      </c>
      <c r="L147" s="164">
        <f t="shared" si="107"/>
        <v>0.28813559322033899</v>
      </c>
      <c r="M147" s="159" t="s">
        <v>555</v>
      </c>
      <c r="N147" s="165">
        <v>43032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16</v>
      </c>
      <c r="B148" s="157">
        <v>41954</v>
      </c>
      <c r="C148" s="157"/>
      <c r="D148" s="158" t="s">
        <v>599</v>
      </c>
      <c r="E148" s="159" t="s">
        <v>557</v>
      </c>
      <c r="F148" s="160">
        <v>99</v>
      </c>
      <c r="G148" s="159" t="s">
        <v>586</v>
      </c>
      <c r="H148" s="159">
        <v>120</v>
      </c>
      <c r="I148" s="161">
        <v>120</v>
      </c>
      <c r="J148" s="162" t="s">
        <v>568</v>
      </c>
      <c r="K148" s="163">
        <f t="shared" si="106"/>
        <v>21</v>
      </c>
      <c r="L148" s="164">
        <f t="shared" si="107"/>
        <v>0.21212121212121213</v>
      </c>
      <c r="M148" s="159" t="s">
        <v>555</v>
      </c>
      <c r="N148" s="165">
        <v>41960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17</v>
      </c>
      <c r="B149" s="157">
        <v>41956</v>
      </c>
      <c r="C149" s="157"/>
      <c r="D149" s="158" t="s">
        <v>611</v>
      </c>
      <c r="E149" s="159" t="s">
        <v>557</v>
      </c>
      <c r="F149" s="160">
        <v>22</v>
      </c>
      <c r="G149" s="159" t="s">
        <v>586</v>
      </c>
      <c r="H149" s="159">
        <v>33.549999999999997</v>
      </c>
      <c r="I149" s="161">
        <v>32</v>
      </c>
      <c r="J149" s="162" t="s">
        <v>612</v>
      </c>
      <c r="K149" s="163">
        <f t="shared" si="106"/>
        <v>11.549999999999997</v>
      </c>
      <c r="L149" s="164">
        <f t="shared" si="107"/>
        <v>0.52499999999999991</v>
      </c>
      <c r="M149" s="159" t="s">
        <v>555</v>
      </c>
      <c r="N149" s="165">
        <v>42188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18</v>
      </c>
      <c r="B150" s="157">
        <v>41976</v>
      </c>
      <c r="C150" s="157"/>
      <c r="D150" s="158" t="s">
        <v>613</v>
      </c>
      <c r="E150" s="159" t="s">
        <v>557</v>
      </c>
      <c r="F150" s="160">
        <v>440</v>
      </c>
      <c r="G150" s="159" t="s">
        <v>586</v>
      </c>
      <c r="H150" s="159">
        <v>520</v>
      </c>
      <c r="I150" s="161">
        <v>520</v>
      </c>
      <c r="J150" s="162" t="s">
        <v>614</v>
      </c>
      <c r="K150" s="163">
        <f t="shared" si="106"/>
        <v>80</v>
      </c>
      <c r="L150" s="164">
        <f t="shared" si="107"/>
        <v>0.18181818181818182</v>
      </c>
      <c r="M150" s="159" t="s">
        <v>555</v>
      </c>
      <c r="N150" s="165">
        <v>42208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19</v>
      </c>
      <c r="B151" s="157">
        <v>41976</v>
      </c>
      <c r="C151" s="157"/>
      <c r="D151" s="158" t="s">
        <v>615</v>
      </c>
      <c r="E151" s="159" t="s">
        <v>557</v>
      </c>
      <c r="F151" s="160">
        <v>360</v>
      </c>
      <c r="G151" s="159" t="s">
        <v>586</v>
      </c>
      <c r="H151" s="159">
        <v>427</v>
      </c>
      <c r="I151" s="161">
        <v>425</v>
      </c>
      <c r="J151" s="162" t="s">
        <v>616</v>
      </c>
      <c r="K151" s="163">
        <f t="shared" si="106"/>
        <v>67</v>
      </c>
      <c r="L151" s="164">
        <f t="shared" si="107"/>
        <v>0.18611111111111112</v>
      </c>
      <c r="M151" s="159" t="s">
        <v>555</v>
      </c>
      <c r="N151" s="165">
        <v>42058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20</v>
      </c>
      <c r="B152" s="157">
        <v>42012</v>
      </c>
      <c r="C152" s="157"/>
      <c r="D152" s="158" t="s">
        <v>617</v>
      </c>
      <c r="E152" s="159" t="s">
        <v>557</v>
      </c>
      <c r="F152" s="160">
        <v>360</v>
      </c>
      <c r="G152" s="159" t="s">
        <v>586</v>
      </c>
      <c r="H152" s="159">
        <v>455</v>
      </c>
      <c r="I152" s="161">
        <v>420</v>
      </c>
      <c r="J152" s="162" t="s">
        <v>618</v>
      </c>
      <c r="K152" s="163">
        <f t="shared" si="106"/>
        <v>95</v>
      </c>
      <c r="L152" s="164">
        <f t="shared" si="107"/>
        <v>0.2638888888888889</v>
      </c>
      <c r="M152" s="159" t="s">
        <v>555</v>
      </c>
      <c r="N152" s="165">
        <v>42024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21</v>
      </c>
      <c r="B153" s="157">
        <v>42012</v>
      </c>
      <c r="C153" s="157"/>
      <c r="D153" s="158" t="s">
        <v>619</v>
      </c>
      <c r="E153" s="159" t="s">
        <v>557</v>
      </c>
      <c r="F153" s="160">
        <v>130</v>
      </c>
      <c r="G153" s="159"/>
      <c r="H153" s="159">
        <v>175.5</v>
      </c>
      <c r="I153" s="161">
        <v>165</v>
      </c>
      <c r="J153" s="162" t="s">
        <v>620</v>
      </c>
      <c r="K153" s="163">
        <f t="shared" si="106"/>
        <v>45.5</v>
      </c>
      <c r="L153" s="164">
        <f t="shared" si="107"/>
        <v>0.35</v>
      </c>
      <c r="M153" s="159" t="s">
        <v>555</v>
      </c>
      <c r="N153" s="165">
        <v>43088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22</v>
      </c>
      <c r="B154" s="157">
        <v>42040</v>
      </c>
      <c r="C154" s="157"/>
      <c r="D154" s="158" t="s">
        <v>371</v>
      </c>
      <c r="E154" s="159" t="s">
        <v>585</v>
      </c>
      <c r="F154" s="160">
        <v>98</v>
      </c>
      <c r="G154" s="159"/>
      <c r="H154" s="159">
        <v>120</v>
      </c>
      <c r="I154" s="161">
        <v>120</v>
      </c>
      <c r="J154" s="162" t="s">
        <v>587</v>
      </c>
      <c r="K154" s="163">
        <f t="shared" si="106"/>
        <v>22</v>
      </c>
      <c r="L154" s="164">
        <f t="shared" si="107"/>
        <v>0.22448979591836735</v>
      </c>
      <c r="M154" s="159" t="s">
        <v>555</v>
      </c>
      <c r="N154" s="165">
        <v>42753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23</v>
      </c>
      <c r="B155" s="157">
        <v>42040</v>
      </c>
      <c r="C155" s="157"/>
      <c r="D155" s="158" t="s">
        <v>621</v>
      </c>
      <c r="E155" s="159" t="s">
        <v>585</v>
      </c>
      <c r="F155" s="160">
        <v>196</v>
      </c>
      <c r="G155" s="159"/>
      <c r="H155" s="159">
        <v>262</v>
      </c>
      <c r="I155" s="161">
        <v>255</v>
      </c>
      <c r="J155" s="162" t="s">
        <v>587</v>
      </c>
      <c r="K155" s="163">
        <f t="shared" si="106"/>
        <v>66</v>
      </c>
      <c r="L155" s="164">
        <f t="shared" si="107"/>
        <v>0.33673469387755101</v>
      </c>
      <c r="M155" s="159" t="s">
        <v>555</v>
      </c>
      <c r="N155" s="165">
        <v>42599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24</v>
      </c>
      <c r="B156" s="167">
        <v>42067</v>
      </c>
      <c r="C156" s="167"/>
      <c r="D156" s="168" t="s">
        <v>370</v>
      </c>
      <c r="E156" s="169" t="s">
        <v>585</v>
      </c>
      <c r="F156" s="170">
        <v>235</v>
      </c>
      <c r="G156" s="170"/>
      <c r="H156" s="171">
        <v>77</v>
      </c>
      <c r="I156" s="171" t="s">
        <v>622</v>
      </c>
      <c r="J156" s="172" t="s">
        <v>623</v>
      </c>
      <c r="K156" s="173">
        <f t="shared" si="106"/>
        <v>-158</v>
      </c>
      <c r="L156" s="174">
        <f t="shared" si="107"/>
        <v>-0.67234042553191486</v>
      </c>
      <c r="M156" s="170" t="s">
        <v>567</v>
      </c>
      <c r="N156" s="167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25</v>
      </c>
      <c r="B157" s="157">
        <v>42067</v>
      </c>
      <c r="C157" s="157"/>
      <c r="D157" s="158" t="s">
        <v>624</v>
      </c>
      <c r="E157" s="159" t="s">
        <v>585</v>
      </c>
      <c r="F157" s="160">
        <v>185</v>
      </c>
      <c r="G157" s="159"/>
      <c r="H157" s="159">
        <v>224</v>
      </c>
      <c r="I157" s="161" t="s">
        <v>625</v>
      </c>
      <c r="J157" s="162" t="s">
        <v>587</v>
      </c>
      <c r="K157" s="163">
        <f t="shared" si="106"/>
        <v>39</v>
      </c>
      <c r="L157" s="164">
        <f t="shared" si="107"/>
        <v>0.21081081081081082</v>
      </c>
      <c r="M157" s="159" t="s">
        <v>555</v>
      </c>
      <c r="N157" s="165">
        <v>42647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26</v>
      </c>
      <c r="B158" s="167">
        <v>42090</v>
      </c>
      <c r="C158" s="167"/>
      <c r="D158" s="175" t="s">
        <v>626</v>
      </c>
      <c r="E158" s="170" t="s">
        <v>585</v>
      </c>
      <c r="F158" s="170">
        <v>49.5</v>
      </c>
      <c r="G158" s="171"/>
      <c r="H158" s="171">
        <v>15.85</v>
      </c>
      <c r="I158" s="171">
        <v>67</v>
      </c>
      <c r="J158" s="172" t="s">
        <v>627</v>
      </c>
      <c r="K158" s="171">
        <f t="shared" si="106"/>
        <v>-33.65</v>
      </c>
      <c r="L158" s="176">
        <f t="shared" si="107"/>
        <v>-0.67979797979797973</v>
      </c>
      <c r="M158" s="170" t="s">
        <v>567</v>
      </c>
      <c r="N158" s="177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27</v>
      </c>
      <c r="B159" s="157">
        <v>42093</v>
      </c>
      <c r="C159" s="157"/>
      <c r="D159" s="158" t="s">
        <v>628</v>
      </c>
      <c r="E159" s="159" t="s">
        <v>585</v>
      </c>
      <c r="F159" s="160">
        <v>183.5</v>
      </c>
      <c r="G159" s="159"/>
      <c r="H159" s="159">
        <v>219</v>
      </c>
      <c r="I159" s="161">
        <v>218</v>
      </c>
      <c r="J159" s="162" t="s">
        <v>629</v>
      </c>
      <c r="K159" s="163">
        <f t="shared" si="106"/>
        <v>35.5</v>
      </c>
      <c r="L159" s="164">
        <f t="shared" si="107"/>
        <v>0.19346049046321526</v>
      </c>
      <c r="M159" s="159" t="s">
        <v>555</v>
      </c>
      <c r="N159" s="165">
        <v>42103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28</v>
      </c>
      <c r="B160" s="157">
        <v>42114</v>
      </c>
      <c r="C160" s="157"/>
      <c r="D160" s="158" t="s">
        <v>630</v>
      </c>
      <c r="E160" s="159" t="s">
        <v>585</v>
      </c>
      <c r="F160" s="160">
        <f>(227+237)/2</f>
        <v>232</v>
      </c>
      <c r="G160" s="159"/>
      <c r="H160" s="159">
        <v>298</v>
      </c>
      <c r="I160" s="161">
        <v>298</v>
      </c>
      <c r="J160" s="162" t="s">
        <v>587</v>
      </c>
      <c r="K160" s="163">
        <f t="shared" si="106"/>
        <v>66</v>
      </c>
      <c r="L160" s="164">
        <f t="shared" si="107"/>
        <v>0.28448275862068967</v>
      </c>
      <c r="M160" s="159" t="s">
        <v>555</v>
      </c>
      <c r="N160" s="165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29</v>
      </c>
      <c r="B161" s="157">
        <v>42128</v>
      </c>
      <c r="C161" s="157"/>
      <c r="D161" s="158" t="s">
        <v>631</v>
      </c>
      <c r="E161" s="159" t="s">
        <v>557</v>
      </c>
      <c r="F161" s="160">
        <v>385</v>
      </c>
      <c r="G161" s="159"/>
      <c r="H161" s="159">
        <f>212.5+331</f>
        <v>543.5</v>
      </c>
      <c r="I161" s="161">
        <v>510</v>
      </c>
      <c r="J161" s="162" t="s">
        <v>632</v>
      </c>
      <c r="K161" s="163">
        <f t="shared" si="106"/>
        <v>158.5</v>
      </c>
      <c r="L161" s="164">
        <f t="shared" si="107"/>
        <v>0.41168831168831171</v>
      </c>
      <c r="M161" s="159" t="s">
        <v>555</v>
      </c>
      <c r="N161" s="165">
        <v>42235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30</v>
      </c>
      <c r="B162" s="157">
        <v>42128</v>
      </c>
      <c r="C162" s="157"/>
      <c r="D162" s="158" t="s">
        <v>633</v>
      </c>
      <c r="E162" s="159" t="s">
        <v>557</v>
      </c>
      <c r="F162" s="160">
        <v>115.5</v>
      </c>
      <c r="G162" s="159"/>
      <c r="H162" s="159">
        <v>146</v>
      </c>
      <c r="I162" s="161">
        <v>142</v>
      </c>
      <c r="J162" s="162" t="s">
        <v>634</v>
      </c>
      <c r="K162" s="163">
        <f t="shared" si="106"/>
        <v>30.5</v>
      </c>
      <c r="L162" s="164">
        <f t="shared" si="107"/>
        <v>0.26406926406926406</v>
      </c>
      <c r="M162" s="159" t="s">
        <v>555</v>
      </c>
      <c r="N162" s="165">
        <v>42202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31</v>
      </c>
      <c r="B163" s="157">
        <v>42151</v>
      </c>
      <c r="C163" s="157"/>
      <c r="D163" s="158" t="s">
        <v>635</v>
      </c>
      <c r="E163" s="159" t="s">
        <v>557</v>
      </c>
      <c r="F163" s="160">
        <v>237.5</v>
      </c>
      <c r="G163" s="159"/>
      <c r="H163" s="159">
        <v>279.5</v>
      </c>
      <c r="I163" s="161">
        <v>278</v>
      </c>
      <c r="J163" s="162" t="s">
        <v>587</v>
      </c>
      <c r="K163" s="163">
        <f t="shared" si="106"/>
        <v>42</v>
      </c>
      <c r="L163" s="164">
        <f t="shared" si="107"/>
        <v>0.17684210526315788</v>
      </c>
      <c r="M163" s="159" t="s">
        <v>555</v>
      </c>
      <c r="N163" s="165">
        <v>42222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32</v>
      </c>
      <c r="B164" s="157">
        <v>42174</v>
      </c>
      <c r="C164" s="157"/>
      <c r="D164" s="158" t="s">
        <v>606</v>
      </c>
      <c r="E164" s="159" t="s">
        <v>585</v>
      </c>
      <c r="F164" s="160">
        <v>340</v>
      </c>
      <c r="G164" s="159"/>
      <c r="H164" s="159">
        <v>448</v>
      </c>
      <c r="I164" s="161">
        <v>448</v>
      </c>
      <c r="J164" s="162" t="s">
        <v>587</v>
      </c>
      <c r="K164" s="163">
        <f t="shared" si="106"/>
        <v>108</v>
      </c>
      <c r="L164" s="164">
        <f t="shared" si="107"/>
        <v>0.31764705882352939</v>
      </c>
      <c r="M164" s="159" t="s">
        <v>555</v>
      </c>
      <c r="N164" s="165">
        <v>43018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33</v>
      </c>
      <c r="B165" s="157">
        <v>42191</v>
      </c>
      <c r="C165" s="157"/>
      <c r="D165" s="158" t="s">
        <v>636</v>
      </c>
      <c r="E165" s="159" t="s">
        <v>585</v>
      </c>
      <c r="F165" s="160">
        <v>390</v>
      </c>
      <c r="G165" s="159"/>
      <c r="H165" s="159">
        <v>460</v>
      </c>
      <c r="I165" s="161">
        <v>460</v>
      </c>
      <c r="J165" s="162" t="s">
        <v>587</v>
      </c>
      <c r="K165" s="163">
        <f t="shared" si="106"/>
        <v>70</v>
      </c>
      <c r="L165" s="164">
        <f t="shared" si="107"/>
        <v>0.17948717948717949</v>
      </c>
      <c r="M165" s="159" t="s">
        <v>555</v>
      </c>
      <c r="N165" s="165">
        <v>42478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34</v>
      </c>
      <c r="B166" s="167">
        <v>42195</v>
      </c>
      <c r="C166" s="167"/>
      <c r="D166" s="168" t="s">
        <v>637</v>
      </c>
      <c r="E166" s="169" t="s">
        <v>585</v>
      </c>
      <c r="F166" s="170">
        <v>122.5</v>
      </c>
      <c r="G166" s="170"/>
      <c r="H166" s="171">
        <v>61</v>
      </c>
      <c r="I166" s="171">
        <v>172</v>
      </c>
      <c r="J166" s="172" t="s">
        <v>638</v>
      </c>
      <c r="K166" s="173">
        <f t="shared" si="106"/>
        <v>-61.5</v>
      </c>
      <c r="L166" s="174">
        <f t="shared" si="107"/>
        <v>-0.50204081632653064</v>
      </c>
      <c r="M166" s="170" t="s">
        <v>567</v>
      </c>
      <c r="N166" s="167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35</v>
      </c>
      <c r="B167" s="157">
        <v>42219</v>
      </c>
      <c r="C167" s="157"/>
      <c r="D167" s="158" t="s">
        <v>639</v>
      </c>
      <c r="E167" s="159" t="s">
        <v>585</v>
      </c>
      <c r="F167" s="160">
        <v>297.5</v>
      </c>
      <c r="G167" s="159"/>
      <c r="H167" s="159">
        <v>350</v>
      </c>
      <c r="I167" s="161">
        <v>360</v>
      </c>
      <c r="J167" s="162" t="s">
        <v>640</v>
      </c>
      <c r="K167" s="163">
        <f t="shared" si="106"/>
        <v>52.5</v>
      </c>
      <c r="L167" s="164">
        <f t="shared" si="107"/>
        <v>0.17647058823529413</v>
      </c>
      <c r="M167" s="159" t="s">
        <v>555</v>
      </c>
      <c r="N167" s="165">
        <v>42232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36</v>
      </c>
      <c r="B168" s="157">
        <v>42219</v>
      </c>
      <c r="C168" s="157"/>
      <c r="D168" s="158" t="s">
        <v>641</v>
      </c>
      <c r="E168" s="159" t="s">
        <v>585</v>
      </c>
      <c r="F168" s="160">
        <v>115.5</v>
      </c>
      <c r="G168" s="159"/>
      <c r="H168" s="159">
        <v>149</v>
      </c>
      <c r="I168" s="161">
        <v>140</v>
      </c>
      <c r="J168" s="162" t="s">
        <v>642</v>
      </c>
      <c r="K168" s="163">
        <f t="shared" si="106"/>
        <v>33.5</v>
      </c>
      <c r="L168" s="164">
        <f t="shared" si="107"/>
        <v>0.29004329004329005</v>
      </c>
      <c r="M168" s="159" t="s">
        <v>555</v>
      </c>
      <c r="N168" s="165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37</v>
      </c>
      <c r="B169" s="157">
        <v>42251</v>
      </c>
      <c r="C169" s="157"/>
      <c r="D169" s="158" t="s">
        <v>635</v>
      </c>
      <c r="E169" s="159" t="s">
        <v>585</v>
      </c>
      <c r="F169" s="160">
        <v>226</v>
      </c>
      <c r="G169" s="159"/>
      <c r="H169" s="159">
        <v>292</v>
      </c>
      <c r="I169" s="161">
        <v>292</v>
      </c>
      <c r="J169" s="162" t="s">
        <v>643</v>
      </c>
      <c r="K169" s="163">
        <f t="shared" si="106"/>
        <v>66</v>
      </c>
      <c r="L169" s="164">
        <f t="shared" si="107"/>
        <v>0.29203539823008851</v>
      </c>
      <c r="M169" s="159" t="s">
        <v>555</v>
      </c>
      <c r="N169" s="165">
        <v>42286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38</v>
      </c>
      <c r="B170" s="157">
        <v>42254</v>
      </c>
      <c r="C170" s="157"/>
      <c r="D170" s="158" t="s">
        <v>630</v>
      </c>
      <c r="E170" s="159" t="s">
        <v>585</v>
      </c>
      <c r="F170" s="160">
        <v>232.5</v>
      </c>
      <c r="G170" s="159"/>
      <c r="H170" s="159">
        <v>312.5</v>
      </c>
      <c r="I170" s="161">
        <v>310</v>
      </c>
      <c r="J170" s="162" t="s">
        <v>587</v>
      </c>
      <c r="K170" s="163">
        <f t="shared" si="106"/>
        <v>80</v>
      </c>
      <c r="L170" s="164">
        <f t="shared" si="107"/>
        <v>0.34408602150537637</v>
      </c>
      <c r="M170" s="159" t="s">
        <v>555</v>
      </c>
      <c r="N170" s="165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39</v>
      </c>
      <c r="B171" s="157">
        <v>42268</v>
      </c>
      <c r="C171" s="157"/>
      <c r="D171" s="158" t="s">
        <v>644</v>
      </c>
      <c r="E171" s="159" t="s">
        <v>585</v>
      </c>
      <c r="F171" s="160">
        <v>196.5</v>
      </c>
      <c r="G171" s="159"/>
      <c r="H171" s="159">
        <v>238</v>
      </c>
      <c r="I171" s="161">
        <v>238</v>
      </c>
      <c r="J171" s="162" t="s">
        <v>643</v>
      </c>
      <c r="K171" s="163">
        <f t="shared" si="106"/>
        <v>41.5</v>
      </c>
      <c r="L171" s="164">
        <f t="shared" si="107"/>
        <v>0.21119592875318066</v>
      </c>
      <c r="M171" s="159" t="s">
        <v>555</v>
      </c>
      <c r="N171" s="165">
        <v>42291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40</v>
      </c>
      <c r="B172" s="157">
        <v>42271</v>
      </c>
      <c r="C172" s="157"/>
      <c r="D172" s="158" t="s">
        <v>584</v>
      </c>
      <c r="E172" s="159" t="s">
        <v>585</v>
      </c>
      <c r="F172" s="160">
        <v>65</v>
      </c>
      <c r="G172" s="159"/>
      <c r="H172" s="159">
        <v>82</v>
      </c>
      <c r="I172" s="161">
        <v>82</v>
      </c>
      <c r="J172" s="162" t="s">
        <v>643</v>
      </c>
      <c r="K172" s="163">
        <f t="shared" si="106"/>
        <v>17</v>
      </c>
      <c r="L172" s="164">
        <f t="shared" si="107"/>
        <v>0.26153846153846155</v>
      </c>
      <c r="M172" s="159" t="s">
        <v>555</v>
      </c>
      <c r="N172" s="165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41</v>
      </c>
      <c r="B173" s="157">
        <v>42291</v>
      </c>
      <c r="C173" s="157"/>
      <c r="D173" s="158" t="s">
        <v>645</v>
      </c>
      <c r="E173" s="159" t="s">
        <v>585</v>
      </c>
      <c r="F173" s="160">
        <v>144</v>
      </c>
      <c r="G173" s="159"/>
      <c r="H173" s="159">
        <v>182.5</v>
      </c>
      <c r="I173" s="161">
        <v>181</v>
      </c>
      <c r="J173" s="162" t="s">
        <v>643</v>
      </c>
      <c r="K173" s="163">
        <f t="shared" si="106"/>
        <v>38.5</v>
      </c>
      <c r="L173" s="164">
        <f t="shared" si="107"/>
        <v>0.2673611111111111</v>
      </c>
      <c r="M173" s="159" t="s">
        <v>555</v>
      </c>
      <c r="N173" s="165">
        <v>42817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42</v>
      </c>
      <c r="B174" s="157">
        <v>42291</v>
      </c>
      <c r="C174" s="157"/>
      <c r="D174" s="158" t="s">
        <v>646</v>
      </c>
      <c r="E174" s="159" t="s">
        <v>585</v>
      </c>
      <c r="F174" s="160">
        <v>264</v>
      </c>
      <c r="G174" s="159"/>
      <c r="H174" s="159">
        <v>311</v>
      </c>
      <c r="I174" s="161">
        <v>311</v>
      </c>
      <c r="J174" s="162" t="s">
        <v>643</v>
      </c>
      <c r="K174" s="163">
        <f t="shared" si="106"/>
        <v>47</v>
      </c>
      <c r="L174" s="164">
        <f t="shared" si="107"/>
        <v>0.17803030303030304</v>
      </c>
      <c r="M174" s="159" t="s">
        <v>555</v>
      </c>
      <c r="N174" s="165">
        <v>42604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43</v>
      </c>
      <c r="B175" s="157">
        <v>42318</v>
      </c>
      <c r="C175" s="157"/>
      <c r="D175" s="158" t="s">
        <v>647</v>
      </c>
      <c r="E175" s="159" t="s">
        <v>557</v>
      </c>
      <c r="F175" s="160">
        <v>549.5</v>
      </c>
      <c r="G175" s="159"/>
      <c r="H175" s="159">
        <v>630</v>
      </c>
      <c r="I175" s="161">
        <v>630</v>
      </c>
      <c r="J175" s="162" t="s">
        <v>643</v>
      </c>
      <c r="K175" s="163">
        <f t="shared" si="106"/>
        <v>80.5</v>
      </c>
      <c r="L175" s="164">
        <f t="shared" si="107"/>
        <v>0.1464968152866242</v>
      </c>
      <c r="M175" s="159" t="s">
        <v>555</v>
      </c>
      <c r="N175" s="165">
        <v>42419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44</v>
      </c>
      <c r="B176" s="157">
        <v>42342</v>
      </c>
      <c r="C176" s="157"/>
      <c r="D176" s="158" t="s">
        <v>648</v>
      </c>
      <c r="E176" s="159" t="s">
        <v>585</v>
      </c>
      <c r="F176" s="160">
        <v>1027.5</v>
      </c>
      <c r="G176" s="159"/>
      <c r="H176" s="159">
        <v>1315</v>
      </c>
      <c r="I176" s="161">
        <v>1250</v>
      </c>
      <c r="J176" s="162" t="s">
        <v>643</v>
      </c>
      <c r="K176" s="163">
        <f t="shared" si="106"/>
        <v>287.5</v>
      </c>
      <c r="L176" s="164">
        <f t="shared" si="107"/>
        <v>0.27980535279805352</v>
      </c>
      <c r="M176" s="159" t="s">
        <v>555</v>
      </c>
      <c r="N176" s="165">
        <v>43244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45</v>
      </c>
      <c r="B177" s="157">
        <v>42367</v>
      </c>
      <c r="C177" s="157"/>
      <c r="D177" s="158" t="s">
        <v>649</v>
      </c>
      <c r="E177" s="159" t="s">
        <v>585</v>
      </c>
      <c r="F177" s="160">
        <v>465</v>
      </c>
      <c r="G177" s="159"/>
      <c r="H177" s="159">
        <v>540</v>
      </c>
      <c r="I177" s="161">
        <v>540</v>
      </c>
      <c r="J177" s="162" t="s">
        <v>643</v>
      </c>
      <c r="K177" s="163">
        <f t="shared" si="106"/>
        <v>75</v>
      </c>
      <c r="L177" s="164">
        <f t="shared" si="107"/>
        <v>0.16129032258064516</v>
      </c>
      <c r="M177" s="159" t="s">
        <v>555</v>
      </c>
      <c r="N177" s="165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46</v>
      </c>
      <c r="B178" s="157">
        <v>42380</v>
      </c>
      <c r="C178" s="157"/>
      <c r="D178" s="158" t="s">
        <v>371</v>
      </c>
      <c r="E178" s="159" t="s">
        <v>557</v>
      </c>
      <c r="F178" s="160">
        <v>81</v>
      </c>
      <c r="G178" s="159"/>
      <c r="H178" s="159">
        <v>110</v>
      </c>
      <c r="I178" s="161">
        <v>110</v>
      </c>
      <c r="J178" s="162" t="s">
        <v>643</v>
      </c>
      <c r="K178" s="163">
        <f t="shared" si="106"/>
        <v>29</v>
      </c>
      <c r="L178" s="164">
        <f t="shared" si="107"/>
        <v>0.35802469135802467</v>
      </c>
      <c r="M178" s="159" t="s">
        <v>555</v>
      </c>
      <c r="N178" s="165">
        <v>42745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47</v>
      </c>
      <c r="B179" s="157">
        <v>42382</v>
      </c>
      <c r="C179" s="157"/>
      <c r="D179" s="158" t="s">
        <v>650</v>
      </c>
      <c r="E179" s="159" t="s">
        <v>557</v>
      </c>
      <c r="F179" s="160">
        <v>417.5</v>
      </c>
      <c r="G179" s="159"/>
      <c r="H179" s="159">
        <v>547</v>
      </c>
      <c r="I179" s="161">
        <v>535</v>
      </c>
      <c r="J179" s="162" t="s">
        <v>643</v>
      </c>
      <c r="K179" s="163">
        <f t="shared" si="106"/>
        <v>129.5</v>
      </c>
      <c r="L179" s="164">
        <f t="shared" si="107"/>
        <v>0.31017964071856285</v>
      </c>
      <c r="M179" s="159" t="s">
        <v>555</v>
      </c>
      <c r="N179" s="165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48</v>
      </c>
      <c r="B180" s="157">
        <v>42408</v>
      </c>
      <c r="C180" s="157"/>
      <c r="D180" s="158" t="s">
        <v>651</v>
      </c>
      <c r="E180" s="159" t="s">
        <v>585</v>
      </c>
      <c r="F180" s="160">
        <v>650</v>
      </c>
      <c r="G180" s="159"/>
      <c r="H180" s="159">
        <v>800</v>
      </c>
      <c r="I180" s="161">
        <v>800</v>
      </c>
      <c r="J180" s="162" t="s">
        <v>643</v>
      </c>
      <c r="K180" s="163">
        <f t="shared" si="106"/>
        <v>150</v>
      </c>
      <c r="L180" s="164">
        <f t="shared" si="107"/>
        <v>0.23076923076923078</v>
      </c>
      <c r="M180" s="159" t="s">
        <v>555</v>
      </c>
      <c r="N180" s="165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49</v>
      </c>
      <c r="B181" s="157">
        <v>42433</v>
      </c>
      <c r="C181" s="157"/>
      <c r="D181" s="158" t="s">
        <v>209</v>
      </c>
      <c r="E181" s="159" t="s">
        <v>585</v>
      </c>
      <c r="F181" s="160">
        <v>437.5</v>
      </c>
      <c r="G181" s="159"/>
      <c r="H181" s="159">
        <v>504.5</v>
      </c>
      <c r="I181" s="161">
        <v>522</v>
      </c>
      <c r="J181" s="162" t="s">
        <v>652</v>
      </c>
      <c r="K181" s="163">
        <f t="shared" si="106"/>
        <v>67</v>
      </c>
      <c r="L181" s="164">
        <f t="shared" si="107"/>
        <v>0.15314285714285714</v>
      </c>
      <c r="M181" s="159" t="s">
        <v>555</v>
      </c>
      <c r="N181" s="165">
        <v>42480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50</v>
      </c>
      <c r="B182" s="157">
        <v>42438</v>
      </c>
      <c r="C182" s="157"/>
      <c r="D182" s="158" t="s">
        <v>653</v>
      </c>
      <c r="E182" s="159" t="s">
        <v>585</v>
      </c>
      <c r="F182" s="160">
        <v>189.5</v>
      </c>
      <c r="G182" s="159"/>
      <c r="H182" s="159">
        <v>218</v>
      </c>
      <c r="I182" s="161">
        <v>218</v>
      </c>
      <c r="J182" s="162" t="s">
        <v>643</v>
      </c>
      <c r="K182" s="163">
        <f t="shared" si="106"/>
        <v>28.5</v>
      </c>
      <c r="L182" s="164">
        <f t="shared" si="107"/>
        <v>0.15039577836411611</v>
      </c>
      <c r="M182" s="159" t="s">
        <v>555</v>
      </c>
      <c r="N182" s="165">
        <v>43034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51</v>
      </c>
      <c r="B183" s="167">
        <v>42471</v>
      </c>
      <c r="C183" s="167"/>
      <c r="D183" s="175" t="s">
        <v>654</v>
      </c>
      <c r="E183" s="170" t="s">
        <v>585</v>
      </c>
      <c r="F183" s="170">
        <v>36.5</v>
      </c>
      <c r="G183" s="171"/>
      <c r="H183" s="171">
        <v>15.85</v>
      </c>
      <c r="I183" s="171">
        <v>60</v>
      </c>
      <c r="J183" s="172" t="s">
        <v>655</v>
      </c>
      <c r="K183" s="173">
        <f t="shared" si="106"/>
        <v>-20.65</v>
      </c>
      <c r="L183" s="174">
        <f t="shared" si="107"/>
        <v>-0.5657534246575342</v>
      </c>
      <c r="M183" s="170" t="s">
        <v>567</v>
      </c>
      <c r="N183" s="178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52</v>
      </c>
      <c r="B184" s="157">
        <v>42472</v>
      </c>
      <c r="C184" s="157"/>
      <c r="D184" s="158" t="s">
        <v>656</v>
      </c>
      <c r="E184" s="159" t="s">
        <v>585</v>
      </c>
      <c r="F184" s="160">
        <v>93</v>
      </c>
      <c r="G184" s="159"/>
      <c r="H184" s="159">
        <v>149</v>
      </c>
      <c r="I184" s="161">
        <v>140</v>
      </c>
      <c r="J184" s="162" t="s">
        <v>657</v>
      </c>
      <c r="K184" s="163">
        <f t="shared" si="106"/>
        <v>56</v>
      </c>
      <c r="L184" s="164">
        <f t="shared" si="107"/>
        <v>0.60215053763440862</v>
      </c>
      <c r="M184" s="159" t="s">
        <v>555</v>
      </c>
      <c r="N184" s="165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53</v>
      </c>
      <c r="B185" s="157">
        <v>42472</v>
      </c>
      <c r="C185" s="157"/>
      <c r="D185" s="158" t="s">
        <v>658</v>
      </c>
      <c r="E185" s="159" t="s">
        <v>585</v>
      </c>
      <c r="F185" s="160">
        <v>130</v>
      </c>
      <c r="G185" s="159"/>
      <c r="H185" s="159">
        <v>150</v>
      </c>
      <c r="I185" s="161" t="s">
        <v>659</v>
      </c>
      <c r="J185" s="162" t="s">
        <v>643</v>
      </c>
      <c r="K185" s="163">
        <f t="shared" si="106"/>
        <v>20</v>
      </c>
      <c r="L185" s="164">
        <f t="shared" si="107"/>
        <v>0.15384615384615385</v>
      </c>
      <c r="M185" s="159" t="s">
        <v>555</v>
      </c>
      <c r="N185" s="165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54</v>
      </c>
      <c r="B186" s="157">
        <v>42473</v>
      </c>
      <c r="C186" s="157"/>
      <c r="D186" s="158" t="s">
        <v>660</v>
      </c>
      <c r="E186" s="159" t="s">
        <v>585</v>
      </c>
      <c r="F186" s="160">
        <v>196</v>
      </c>
      <c r="G186" s="159"/>
      <c r="H186" s="159">
        <v>299</v>
      </c>
      <c r="I186" s="161">
        <v>299</v>
      </c>
      <c r="J186" s="162" t="s">
        <v>643</v>
      </c>
      <c r="K186" s="163">
        <v>103</v>
      </c>
      <c r="L186" s="164">
        <v>0.52551020408163296</v>
      </c>
      <c r="M186" s="159" t="s">
        <v>555</v>
      </c>
      <c r="N186" s="165">
        <v>42620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55</v>
      </c>
      <c r="B187" s="157">
        <v>42473</v>
      </c>
      <c r="C187" s="157"/>
      <c r="D187" s="158" t="s">
        <v>661</v>
      </c>
      <c r="E187" s="159" t="s">
        <v>585</v>
      </c>
      <c r="F187" s="160">
        <v>88</v>
      </c>
      <c r="G187" s="159"/>
      <c r="H187" s="159">
        <v>103</v>
      </c>
      <c r="I187" s="161">
        <v>103</v>
      </c>
      <c r="J187" s="162" t="s">
        <v>643</v>
      </c>
      <c r="K187" s="163">
        <v>15</v>
      </c>
      <c r="L187" s="164">
        <v>0.170454545454545</v>
      </c>
      <c r="M187" s="159" t="s">
        <v>555</v>
      </c>
      <c r="N187" s="165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56</v>
      </c>
      <c r="B188" s="157">
        <v>42492</v>
      </c>
      <c r="C188" s="157"/>
      <c r="D188" s="158" t="s">
        <v>662</v>
      </c>
      <c r="E188" s="159" t="s">
        <v>585</v>
      </c>
      <c r="F188" s="160">
        <v>127.5</v>
      </c>
      <c r="G188" s="159"/>
      <c r="H188" s="159">
        <v>148</v>
      </c>
      <c r="I188" s="161" t="s">
        <v>663</v>
      </c>
      <c r="J188" s="162" t="s">
        <v>643</v>
      </c>
      <c r="K188" s="163">
        <f>H188-F188</f>
        <v>20.5</v>
      </c>
      <c r="L188" s="164">
        <f>K188/F188</f>
        <v>0.16078431372549021</v>
      </c>
      <c r="M188" s="159" t="s">
        <v>555</v>
      </c>
      <c r="N188" s="165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57</v>
      </c>
      <c r="B189" s="157">
        <v>42493</v>
      </c>
      <c r="C189" s="157"/>
      <c r="D189" s="158" t="s">
        <v>664</v>
      </c>
      <c r="E189" s="159" t="s">
        <v>585</v>
      </c>
      <c r="F189" s="160">
        <v>675</v>
      </c>
      <c r="G189" s="159"/>
      <c r="H189" s="159">
        <v>815</v>
      </c>
      <c r="I189" s="161" t="s">
        <v>665</v>
      </c>
      <c r="J189" s="162" t="s">
        <v>643</v>
      </c>
      <c r="K189" s="163">
        <f>H189-F189</f>
        <v>140</v>
      </c>
      <c r="L189" s="164">
        <f>K189/F189</f>
        <v>0.2074074074074074</v>
      </c>
      <c r="M189" s="159" t="s">
        <v>555</v>
      </c>
      <c r="N189" s="165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6">
        <v>58</v>
      </c>
      <c r="B190" s="167">
        <v>42522</v>
      </c>
      <c r="C190" s="167"/>
      <c r="D190" s="168" t="s">
        <v>666</v>
      </c>
      <c r="E190" s="169" t="s">
        <v>585</v>
      </c>
      <c r="F190" s="170">
        <v>500</v>
      </c>
      <c r="G190" s="170"/>
      <c r="H190" s="171">
        <v>232.5</v>
      </c>
      <c r="I190" s="171" t="s">
        <v>667</v>
      </c>
      <c r="J190" s="172" t="s">
        <v>668</v>
      </c>
      <c r="K190" s="173">
        <f>H190-F190</f>
        <v>-267.5</v>
      </c>
      <c r="L190" s="174">
        <f>K190/F190</f>
        <v>-0.53500000000000003</v>
      </c>
      <c r="M190" s="170" t="s">
        <v>567</v>
      </c>
      <c r="N190" s="167">
        <v>43735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59</v>
      </c>
      <c r="B191" s="157">
        <v>42527</v>
      </c>
      <c r="C191" s="157"/>
      <c r="D191" s="158" t="s">
        <v>510</v>
      </c>
      <c r="E191" s="159" t="s">
        <v>585</v>
      </c>
      <c r="F191" s="160">
        <v>110</v>
      </c>
      <c r="G191" s="159"/>
      <c r="H191" s="159">
        <v>126.5</v>
      </c>
      <c r="I191" s="161">
        <v>125</v>
      </c>
      <c r="J191" s="162" t="s">
        <v>594</v>
      </c>
      <c r="K191" s="163">
        <f>H191-F191</f>
        <v>16.5</v>
      </c>
      <c r="L191" s="164">
        <f>K191/F191</f>
        <v>0.15</v>
      </c>
      <c r="M191" s="159" t="s">
        <v>555</v>
      </c>
      <c r="N191" s="165">
        <v>42552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60</v>
      </c>
      <c r="B192" s="157">
        <v>42538</v>
      </c>
      <c r="C192" s="157"/>
      <c r="D192" s="158" t="s">
        <v>669</v>
      </c>
      <c r="E192" s="159" t="s">
        <v>585</v>
      </c>
      <c r="F192" s="160">
        <v>44</v>
      </c>
      <c r="G192" s="159"/>
      <c r="H192" s="159">
        <v>69.5</v>
      </c>
      <c r="I192" s="161">
        <v>69.5</v>
      </c>
      <c r="J192" s="162" t="s">
        <v>670</v>
      </c>
      <c r="K192" s="163">
        <f>H192-F192</f>
        <v>25.5</v>
      </c>
      <c r="L192" s="164">
        <f>K192/F192</f>
        <v>0.57954545454545459</v>
      </c>
      <c r="M192" s="159" t="s">
        <v>555</v>
      </c>
      <c r="N192" s="165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61</v>
      </c>
      <c r="B193" s="157">
        <v>42549</v>
      </c>
      <c r="C193" s="157"/>
      <c r="D193" s="158" t="s">
        <v>671</v>
      </c>
      <c r="E193" s="159" t="s">
        <v>585</v>
      </c>
      <c r="F193" s="160">
        <v>262.5</v>
      </c>
      <c r="G193" s="159"/>
      <c r="H193" s="159">
        <v>340</v>
      </c>
      <c r="I193" s="161">
        <v>333</v>
      </c>
      <c r="J193" s="162" t="s">
        <v>672</v>
      </c>
      <c r="K193" s="163">
        <v>77.5</v>
      </c>
      <c r="L193" s="164">
        <v>0.29523809523809502</v>
      </c>
      <c r="M193" s="159" t="s">
        <v>555</v>
      </c>
      <c r="N193" s="165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62</v>
      </c>
      <c r="B194" s="157">
        <v>42549</v>
      </c>
      <c r="C194" s="157"/>
      <c r="D194" s="158" t="s">
        <v>673</v>
      </c>
      <c r="E194" s="159" t="s">
        <v>585</v>
      </c>
      <c r="F194" s="160">
        <v>840</v>
      </c>
      <c r="G194" s="159"/>
      <c r="H194" s="159">
        <v>1230</v>
      </c>
      <c r="I194" s="161">
        <v>1230</v>
      </c>
      <c r="J194" s="162" t="s">
        <v>643</v>
      </c>
      <c r="K194" s="163">
        <v>390</v>
      </c>
      <c r="L194" s="164">
        <v>0.46428571428571402</v>
      </c>
      <c r="M194" s="159" t="s">
        <v>555</v>
      </c>
      <c r="N194" s="165">
        <v>42649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9">
        <v>63</v>
      </c>
      <c r="B195" s="180">
        <v>42556</v>
      </c>
      <c r="C195" s="180"/>
      <c r="D195" s="181" t="s">
        <v>674</v>
      </c>
      <c r="E195" s="182" t="s">
        <v>585</v>
      </c>
      <c r="F195" s="182">
        <v>395</v>
      </c>
      <c r="G195" s="183"/>
      <c r="H195" s="183">
        <f>(468.5+342.5)/2</f>
        <v>405.5</v>
      </c>
      <c r="I195" s="183">
        <v>510</v>
      </c>
      <c r="J195" s="184" t="s">
        <v>675</v>
      </c>
      <c r="K195" s="185">
        <f t="shared" ref="K195:K201" si="108">H195-F195</f>
        <v>10.5</v>
      </c>
      <c r="L195" s="186">
        <f t="shared" ref="L195:L201" si="109">K195/F195</f>
        <v>2.6582278481012658E-2</v>
      </c>
      <c r="M195" s="182" t="s">
        <v>676</v>
      </c>
      <c r="N195" s="180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64</v>
      </c>
      <c r="B196" s="167">
        <v>42584</v>
      </c>
      <c r="C196" s="167"/>
      <c r="D196" s="168" t="s">
        <v>677</v>
      </c>
      <c r="E196" s="169" t="s">
        <v>557</v>
      </c>
      <c r="F196" s="170">
        <f>169.5-12.8</f>
        <v>156.69999999999999</v>
      </c>
      <c r="G196" s="170"/>
      <c r="H196" s="171">
        <v>77</v>
      </c>
      <c r="I196" s="171" t="s">
        <v>678</v>
      </c>
      <c r="J196" s="172" t="s">
        <v>679</v>
      </c>
      <c r="K196" s="173">
        <f t="shared" si="108"/>
        <v>-79.699999999999989</v>
      </c>
      <c r="L196" s="174">
        <f t="shared" si="109"/>
        <v>-0.50861518825781749</v>
      </c>
      <c r="M196" s="170" t="s">
        <v>567</v>
      </c>
      <c r="N196" s="167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65</v>
      </c>
      <c r="B197" s="167">
        <v>42586</v>
      </c>
      <c r="C197" s="167"/>
      <c r="D197" s="168" t="s">
        <v>680</v>
      </c>
      <c r="E197" s="169" t="s">
        <v>585</v>
      </c>
      <c r="F197" s="170">
        <v>400</v>
      </c>
      <c r="G197" s="170"/>
      <c r="H197" s="171">
        <v>305</v>
      </c>
      <c r="I197" s="171">
        <v>475</v>
      </c>
      <c r="J197" s="172" t="s">
        <v>681</v>
      </c>
      <c r="K197" s="173">
        <f t="shared" si="108"/>
        <v>-95</v>
      </c>
      <c r="L197" s="174">
        <f t="shared" si="109"/>
        <v>-0.23749999999999999</v>
      </c>
      <c r="M197" s="170" t="s">
        <v>567</v>
      </c>
      <c r="N197" s="167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66</v>
      </c>
      <c r="B198" s="157">
        <v>42593</v>
      </c>
      <c r="C198" s="157"/>
      <c r="D198" s="158" t="s">
        <v>682</v>
      </c>
      <c r="E198" s="159" t="s">
        <v>585</v>
      </c>
      <c r="F198" s="160">
        <v>86.5</v>
      </c>
      <c r="G198" s="159"/>
      <c r="H198" s="159">
        <v>130</v>
      </c>
      <c r="I198" s="161">
        <v>130</v>
      </c>
      <c r="J198" s="162" t="s">
        <v>683</v>
      </c>
      <c r="K198" s="163">
        <f t="shared" si="108"/>
        <v>43.5</v>
      </c>
      <c r="L198" s="164">
        <f t="shared" si="109"/>
        <v>0.50289017341040465</v>
      </c>
      <c r="M198" s="159" t="s">
        <v>555</v>
      </c>
      <c r="N198" s="165">
        <v>43091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67</v>
      </c>
      <c r="B199" s="167">
        <v>42600</v>
      </c>
      <c r="C199" s="167"/>
      <c r="D199" s="168" t="s">
        <v>109</v>
      </c>
      <c r="E199" s="169" t="s">
        <v>585</v>
      </c>
      <c r="F199" s="170">
        <v>133.5</v>
      </c>
      <c r="G199" s="170"/>
      <c r="H199" s="171">
        <v>126.5</v>
      </c>
      <c r="I199" s="171">
        <v>178</v>
      </c>
      <c r="J199" s="172" t="s">
        <v>684</v>
      </c>
      <c r="K199" s="173">
        <f t="shared" si="108"/>
        <v>-7</v>
      </c>
      <c r="L199" s="174">
        <f t="shared" si="109"/>
        <v>-5.2434456928838954E-2</v>
      </c>
      <c r="M199" s="170" t="s">
        <v>567</v>
      </c>
      <c r="N199" s="167">
        <v>42615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68</v>
      </c>
      <c r="B200" s="157">
        <v>42613</v>
      </c>
      <c r="C200" s="157"/>
      <c r="D200" s="158" t="s">
        <v>685</v>
      </c>
      <c r="E200" s="159" t="s">
        <v>585</v>
      </c>
      <c r="F200" s="160">
        <v>560</v>
      </c>
      <c r="G200" s="159"/>
      <c r="H200" s="159">
        <v>725</v>
      </c>
      <c r="I200" s="161">
        <v>725</v>
      </c>
      <c r="J200" s="162" t="s">
        <v>587</v>
      </c>
      <c r="K200" s="163">
        <f t="shared" si="108"/>
        <v>165</v>
      </c>
      <c r="L200" s="164">
        <f t="shared" si="109"/>
        <v>0.29464285714285715</v>
      </c>
      <c r="M200" s="159" t="s">
        <v>555</v>
      </c>
      <c r="N200" s="165">
        <v>42456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69</v>
      </c>
      <c r="B201" s="157">
        <v>42614</v>
      </c>
      <c r="C201" s="157"/>
      <c r="D201" s="158" t="s">
        <v>686</v>
      </c>
      <c r="E201" s="159" t="s">
        <v>585</v>
      </c>
      <c r="F201" s="160">
        <v>160.5</v>
      </c>
      <c r="G201" s="159"/>
      <c r="H201" s="159">
        <v>210</v>
      </c>
      <c r="I201" s="161">
        <v>210</v>
      </c>
      <c r="J201" s="162" t="s">
        <v>587</v>
      </c>
      <c r="K201" s="163">
        <f t="shared" si="108"/>
        <v>49.5</v>
      </c>
      <c r="L201" s="164">
        <f t="shared" si="109"/>
        <v>0.30841121495327101</v>
      </c>
      <c r="M201" s="159" t="s">
        <v>555</v>
      </c>
      <c r="N201" s="165">
        <v>42871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70</v>
      </c>
      <c r="B202" s="157">
        <v>42646</v>
      </c>
      <c r="C202" s="157"/>
      <c r="D202" s="158" t="s">
        <v>385</v>
      </c>
      <c r="E202" s="159" t="s">
        <v>585</v>
      </c>
      <c r="F202" s="160">
        <v>430</v>
      </c>
      <c r="G202" s="159"/>
      <c r="H202" s="159">
        <v>596</v>
      </c>
      <c r="I202" s="161">
        <v>575</v>
      </c>
      <c r="J202" s="162" t="s">
        <v>687</v>
      </c>
      <c r="K202" s="163">
        <v>166</v>
      </c>
      <c r="L202" s="164">
        <v>0.38604651162790699</v>
      </c>
      <c r="M202" s="159" t="s">
        <v>555</v>
      </c>
      <c r="N202" s="165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71</v>
      </c>
      <c r="B203" s="157">
        <v>42657</v>
      </c>
      <c r="C203" s="157"/>
      <c r="D203" s="158" t="s">
        <v>688</v>
      </c>
      <c r="E203" s="159" t="s">
        <v>585</v>
      </c>
      <c r="F203" s="160">
        <v>280</v>
      </c>
      <c r="G203" s="159"/>
      <c r="H203" s="159">
        <v>345</v>
      </c>
      <c r="I203" s="161">
        <v>345</v>
      </c>
      <c r="J203" s="162" t="s">
        <v>587</v>
      </c>
      <c r="K203" s="163">
        <f t="shared" ref="K203:K208" si="110">H203-F203</f>
        <v>65</v>
      </c>
      <c r="L203" s="164">
        <f>K203/F203</f>
        <v>0.23214285714285715</v>
      </c>
      <c r="M203" s="159" t="s">
        <v>555</v>
      </c>
      <c r="N203" s="165">
        <v>42814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72</v>
      </c>
      <c r="B204" s="157">
        <v>42657</v>
      </c>
      <c r="C204" s="157"/>
      <c r="D204" s="158" t="s">
        <v>689</v>
      </c>
      <c r="E204" s="159" t="s">
        <v>585</v>
      </c>
      <c r="F204" s="160">
        <v>245</v>
      </c>
      <c r="G204" s="159"/>
      <c r="H204" s="159">
        <v>325.5</v>
      </c>
      <c r="I204" s="161">
        <v>330</v>
      </c>
      <c r="J204" s="162" t="s">
        <v>690</v>
      </c>
      <c r="K204" s="163">
        <f t="shared" si="110"/>
        <v>80.5</v>
      </c>
      <c r="L204" s="164">
        <f>K204/F204</f>
        <v>0.32857142857142857</v>
      </c>
      <c r="M204" s="159" t="s">
        <v>555</v>
      </c>
      <c r="N204" s="165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73</v>
      </c>
      <c r="B205" s="157">
        <v>42660</v>
      </c>
      <c r="C205" s="157"/>
      <c r="D205" s="158" t="s">
        <v>338</v>
      </c>
      <c r="E205" s="159" t="s">
        <v>585</v>
      </c>
      <c r="F205" s="160">
        <v>125</v>
      </c>
      <c r="G205" s="159"/>
      <c r="H205" s="159">
        <v>160</v>
      </c>
      <c r="I205" s="161">
        <v>160</v>
      </c>
      <c r="J205" s="162" t="s">
        <v>643</v>
      </c>
      <c r="K205" s="163">
        <f t="shared" si="110"/>
        <v>35</v>
      </c>
      <c r="L205" s="164">
        <v>0.28000000000000003</v>
      </c>
      <c r="M205" s="159" t="s">
        <v>555</v>
      </c>
      <c r="N205" s="165">
        <v>42803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74</v>
      </c>
      <c r="B206" s="157">
        <v>42660</v>
      </c>
      <c r="C206" s="157"/>
      <c r="D206" s="158" t="s">
        <v>444</v>
      </c>
      <c r="E206" s="159" t="s">
        <v>585</v>
      </c>
      <c r="F206" s="160">
        <v>114</v>
      </c>
      <c r="G206" s="159"/>
      <c r="H206" s="159">
        <v>145</v>
      </c>
      <c r="I206" s="161">
        <v>145</v>
      </c>
      <c r="J206" s="162" t="s">
        <v>643</v>
      </c>
      <c r="K206" s="163">
        <f t="shared" si="110"/>
        <v>31</v>
      </c>
      <c r="L206" s="164">
        <f>K206/F206</f>
        <v>0.27192982456140352</v>
      </c>
      <c r="M206" s="159" t="s">
        <v>555</v>
      </c>
      <c r="N206" s="165">
        <v>42859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75</v>
      </c>
      <c r="B207" s="157">
        <v>42660</v>
      </c>
      <c r="C207" s="157"/>
      <c r="D207" s="158" t="s">
        <v>691</v>
      </c>
      <c r="E207" s="159" t="s">
        <v>585</v>
      </c>
      <c r="F207" s="160">
        <v>212</v>
      </c>
      <c r="G207" s="159"/>
      <c r="H207" s="159">
        <v>280</v>
      </c>
      <c r="I207" s="161">
        <v>276</v>
      </c>
      <c r="J207" s="162" t="s">
        <v>692</v>
      </c>
      <c r="K207" s="163">
        <f t="shared" si="110"/>
        <v>68</v>
      </c>
      <c r="L207" s="164">
        <f>K207/F207</f>
        <v>0.32075471698113206</v>
      </c>
      <c r="M207" s="159" t="s">
        <v>555</v>
      </c>
      <c r="N207" s="165">
        <v>42858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76</v>
      </c>
      <c r="B208" s="157">
        <v>42678</v>
      </c>
      <c r="C208" s="157"/>
      <c r="D208" s="158" t="s">
        <v>434</v>
      </c>
      <c r="E208" s="159" t="s">
        <v>585</v>
      </c>
      <c r="F208" s="160">
        <v>155</v>
      </c>
      <c r="G208" s="159"/>
      <c r="H208" s="159">
        <v>210</v>
      </c>
      <c r="I208" s="161">
        <v>210</v>
      </c>
      <c r="J208" s="162" t="s">
        <v>693</v>
      </c>
      <c r="K208" s="163">
        <f t="shared" si="110"/>
        <v>55</v>
      </c>
      <c r="L208" s="164">
        <f>K208/F208</f>
        <v>0.35483870967741937</v>
      </c>
      <c r="M208" s="159" t="s">
        <v>555</v>
      </c>
      <c r="N208" s="165">
        <v>42944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77</v>
      </c>
      <c r="B209" s="167">
        <v>42710</v>
      </c>
      <c r="C209" s="167"/>
      <c r="D209" s="168" t="s">
        <v>694</v>
      </c>
      <c r="E209" s="169" t="s">
        <v>585</v>
      </c>
      <c r="F209" s="170">
        <v>150.5</v>
      </c>
      <c r="G209" s="170"/>
      <c r="H209" s="171">
        <v>72.5</v>
      </c>
      <c r="I209" s="171">
        <v>174</v>
      </c>
      <c r="J209" s="172" t="s">
        <v>695</v>
      </c>
      <c r="K209" s="173">
        <v>-78</v>
      </c>
      <c r="L209" s="174">
        <v>-0.51827242524916906</v>
      </c>
      <c r="M209" s="170" t="s">
        <v>567</v>
      </c>
      <c r="N209" s="167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78</v>
      </c>
      <c r="B210" s="157">
        <v>42712</v>
      </c>
      <c r="C210" s="157"/>
      <c r="D210" s="158" t="s">
        <v>696</v>
      </c>
      <c r="E210" s="159" t="s">
        <v>585</v>
      </c>
      <c r="F210" s="160">
        <v>380</v>
      </c>
      <c r="G210" s="159"/>
      <c r="H210" s="159">
        <v>478</v>
      </c>
      <c r="I210" s="161">
        <v>468</v>
      </c>
      <c r="J210" s="162" t="s">
        <v>643</v>
      </c>
      <c r="K210" s="163">
        <f>H210-F210</f>
        <v>98</v>
      </c>
      <c r="L210" s="164">
        <f>K210/F210</f>
        <v>0.25789473684210529</v>
      </c>
      <c r="M210" s="159" t="s">
        <v>555</v>
      </c>
      <c r="N210" s="165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79</v>
      </c>
      <c r="B211" s="157">
        <v>42734</v>
      </c>
      <c r="C211" s="157"/>
      <c r="D211" s="158" t="s">
        <v>108</v>
      </c>
      <c r="E211" s="159" t="s">
        <v>585</v>
      </c>
      <c r="F211" s="160">
        <v>305</v>
      </c>
      <c r="G211" s="159"/>
      <c r="H211" s="159">
        <v>375</v>
      </c>
      <c r="I211" s="161">
        <v>375</v>
      </c>
      <c r="J211" s="162" t="s">
        <v>643</v>
      </c>
      <c r="K211" s="163">
        <f>H211-F211</f>
        <v>70</v>
      </c>
      <c r="L211" s="164">
        <f>K211/F211</f>
        <v>0.22950819672131148</v>
      </c>
      <c r="M211" s="159" t="s">
        <v>555</v>
      </c>
      <c r="N211" s="165">
        <v>42768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80</v>
      </c>
      <c r="B212" s="157">
        <v>42739</v>
      </c>
      <c r="C212" s="157"/>
      <c r="D212" s="158" t="s">
        <v>94</v>
      </c>
      <c r="E212" s="159" t="s">
        <v>585</v>
      </c>
      <c r="F212" s="160">
        <v>99.5</v>
      </c>
      <c r="G212" s="159"/>
      <c r="H212" s="159">
        <v>158</v>
      </c>
      <c r="I212" s="161">
        <v>158</v>
      </c>
      <c r="J212" s="162" t="s">
        <v>643</v>
      </c>
      <c r="K212" s="163">
        <f>H212-F212</f>
        <v>58.5</v>
      </c>
      <c r="L212" s="164">
        <f>K212/F212</f>
        <v>0.5879396984924623</v>
      </c>
      <c r="M212" s="159" t="s">
        <v>555</v>
      </c>
      <c r="N212" s="165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81</v>
      </c>
      <c r="B213" s="157">
        <v>42739</v>
      </c>
      <c r="C213" s="157"/>
      <c r="D213" s="158" t="s">
        <v>94</v>
      </c>
      <c r="E213" s="159" t="s">
        <v>585</v>
      </c>
      <c r="F213" s="160">
        <v>99.5</v>
      </c>
      <c r="G213" s="159"/>
      <c r="H213" s="159">
        <v>158</v>
      </c>
      <c r="I213" s="161">
        <v>158</v>
      </c>
      <c r="J213" s="162" t="s">
        <v>643</v>
      </c>
      <c r="K213" s="163">
        <v>58.5</v>
      </c>
      <c r="L213" s="164">
        <v>0.58793969849246197</v>
      </c>
      <c r="M213" s="159" t="s">
        <v>555</v>
      </c>
      <c r="N213" s="165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82</v>
      </c>
      <c r="B214" s="157">
        <v>42786</v>
      </c>
      <c r="C214" s="157"/>
      <c r="D214" s="158" t="s">
        <v>184</v>
      </c>
      <c r="E214" s="159" t="s">
        <v>585</v>
      </c>
      <c r="F214" s="160">
        <v>140.5</v>
      </c>
      <c r="G214" s="159"/>
      <c r="H214" s="159">
        <v>220</v>
      </c>
      <c r="I214" s="161">
        <v>220</v>
      </c>
      <c r="J214" s="162" t="s">
        <v>643</v>
      </c>
      <c r="K214" s="163">
        <f>H214-F214</f>
        <v>79.5</v>
      </c>
      <c r="L214" s="164">
        <f>K214/F214</f>
        <v>0.5658362989323843</v>
      </c>
      <c r="M214" s="159" t="s">
        <v>555</v>
      </c>
      <c r="N214" s="165">
        <v>42864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83</v>
      </c>
      <c r="B215" s="157">
        <v>42786</v>
      </c>
      <c r="C215" s="157"/>
      <c r="D215" s="158" t="s">
        <v>697</v>
      </c>
      <c r="E215" s="159" t="s">
        <v>585</v>
      </c>
      <c r="F215" s="160">
        <v>202.5</v>
      </c>
      <c r="G215" s="159"/>
      <c r="H215" s="159">
        <v>234</v>
      </c>
      <c r="I215" s="161">
        <v>234</v>
      </c>
      <c r="J215" s="162" t="s">
        <v>643</v>
      </c>
      <c r="K215" s="163">
        <v>31.5</v>
      </c>
      <c r="L215" s="164">
        <v>0.155555555555556</v>
      </c>
      <c r="M215" s="159" t="s">
        <v>555</v>
      </c>
      <c r="N215" s="165">
        <v>42836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84</v>
      </c>
      <c r="B216" s="157">
        <v>42818</v>
      </c>
      <c r="C216" s="157"/>
      <c r="D216" s="158" t="s">
        <v>698</v>
      </c>
      <c r="E216" s="159" t="s">
        <v>585</v>
      </c>
      <c r="F216" s="160">
        <v>300.5</v>
      </c>
      <c r="G216" s="159"/>
      <c r="H216" s="159">
        <v>417.5</v>
      </c>
      <c r="I216" s="161">
        <v>420</v>
      </c>
      <c r="J216" s="162" t="s">
        <v>699</v>
      </c>
      <c r="K216" s="163">
        <f>H216-F216</f>
        <v>117</v>
      </c>
      <c r="L216" s="164">
        <f>K216/F216</f>
        <v>0.38935108153078202</v>
      </c>
      <c r="M216" s="159" t="s">
        <v>555</v>
      </c>
      <c r="N216" s="165">
        <v>43070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85</v>
      </c>
      <c r="B217" s="157">
        <v>42818</v>
      </c>
      <c r="C217" s="157"/>
      <c r="D217" s="158" t="s">
        <v>673</v>
      </c>
      <c r="E217" s="159" t="s">
        <v>585</v>
      </c>
      <c r="F217" s="160">
        <v>850</v>
      </c>
      <c r="G217" s="159"/>
      <c r="H217" s="159">
        <v>1042.5</v>
      </c>
      <c r="I217" s="161">
        <v>1023</v>
      </c>
      <c r="J217" s="162" t="s">
        <v>700</v>
      </c>
      <c r="K217" s="163">
        <v>192.5</v>
      </c>
      <c r="L217" s="164">
        <v>0.22647058823529401</v>
      </c>
      <c r="M217" s="159" t="s">
        <v>555</v>
      </c>
      <c r="N217" s="165">
        <v>42830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86</v>
      </c>
      <c r="B218" s="157">
        <v>42830</v>
      </c>
      <c r="C218" s="157"/>
      <c r="D218" s="158" t="s">
        <v>463</v>
      </c>
      <c r="E218" s="159" t="s">
        <v>585</v>
      </c>
      <c r="F218" s="160">
        <v>785</v>
      </c>
      <c r="G218" s="159"/>
      <c r="H218" s="159">
        <v>930</v>
      </c>
      <c r="I218" s="161">
        <v>920</v>
      </c>
      <c r="J218" s="162" t="s">
        <v>701</v>
      </c>
      <c r="K218" s="163">
        <f>H218-F218</f>
        <v>145</v>
      </c>
      <c r="L218" s="164">
        <f>K218/F218</f>
        <v>0.18471337579617833</v>
      </c>
      <c r="M218" s="159" t="s">
        <v>555</v>
      </c>
      <c r="N218" s="165">
        <v>42976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6">
        <v>87</v>
      </c>
      <c r="B219" s="167">
        <v>42831</v>
      </c>
      <c r="C219" s="167"/>
      <c r="D219" s="168" t="s">
        <v>702</v>
      </c>
      <c r="E219" s="169" t="s">
        <v>585</v>
      </c>
      <c r="F219" s="170">
        <v>40</v>
      </c>
      <c r="G219" s="170"/>
      <c r="H219" s="171">
        <v>13.1</v>
      </c>
      <c r="I219" s="171">
        <v>60</v>
      </c>
      <c r="J219" s="172" t="s">
        <v>703</v>
      </c>
      <c r="K219" s="173">
        <v>-26.9</v>
      </c>
      <c r="L219" s="174">
        <v>-0.67249999999999999</v>
      </c>
      <c r="M219" s="170" t="s">
        <v>567</v>
      </c>
      <c r="N219" s="167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88</v>
      </c>
      <c r="B220" s="157">
        <v>42837</v>
      </c>
      <c r="C220" s="157"/>
      <c r="D220" s="158" t="s">
        <v>93</v>
      </c>
      <c r="E220" s="159" t="s">
        <v>585</v>
      </c>
      <c r="F220" s="160">
        <v>289.5</v>
      </c>
      <c r="G220" s="159"/>
      <c r="H220" s="159">
        <v>354</v>
      </c>
      <c r="I220" s="161">
        <v>360</v>
      </c>
      <c r="J220" s="162" t="s">
        <v>704</v>
      </c>
      <c r="K220" s="163">
        <f t="shared" ref="K220:K228" si="111">H220-F220</f>
        <v>64.5</v>
      </c>
      <c r="L220" s="164">
        <f t="shared" ref="L220:L228" si="112">K220/F220</f>
        <v>0.22279792746113988</v>
      </c>
      <c r="M220" s="159" t="s">
        <v>555</v>
      </c>
      <c r="N220" s="165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89</v>
      </c>
      <c r="B221" s="157">
        <v>42845</v>
      </c>
      <c r="C221" s="157"/>
      <c r="D221" s="158" t="s">
        <v>410</v>
      </c>
      <c r="E221" s="159" t="s">
        <v>585</v>
      </c>
      <c r="F221" s="160">
        <v>700</v>
      </c>
      <c r="G221" s="159"/>
      <c r="H221" s="159">
        <v>840</v>
      </c>
      <c r="I221" s="161">
        <v>840</v>
      </c>
      <c r="J221" s="162" t="s">
        <v>705</v>
      </c>
      <c r="K221" s="163">
        <f t="shared" si="111"/>
        <v>140</v>
      </c>
      <c r="L221" s="164">
        <f t="shared" si="112"/>
        <v>0.2</v>
      </c>
      <c r="M221" s="159" t="s">
        <v>555</v>
      </c>
      <c r="N221" s="165">
        <v>42893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90</v>
      </c>
      <c r="B222" s="157">
        <v>42887</v>
      </c>
      <c r="C222" s="157"/>
      <c r="D222" s="158" t="s">
        <v>706</v>
      </c>
      <c r="E222" s="159" t="s">
        <v>585</v>
      </c>
      <c r="F222" s="160">
        <v>130</v>
      </c>
      <c r="G222" s="159"/>
      <c r="H222" s="159">
        <v>144.25</v>
      </c>
      <c r="I222" s="161">
        <v>170</v>
      </c>
      <c r="J222" s="162" t="s">
        <v>707</v>
      </c>
      <c r="K222" s="163">
        <f t="shared" si="111"/>
        <v>14.25</v>
      </c>
      <c r="L222" s="164">
        <f t="shared" si="112"/>
        <v>0.10961538461538461</v>
      </c>
      <c r="M222" s="159" t="s">
        <v>555</v>
      </c>
      <c r="N222" s="165">
        <v>43675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91</v>
      </c>
      <c r="B223" s="157">
        <v>42901</v>
      </c>
      <c r="C223" s="157"/>
      <c r="D223" s="158" t="s">
        <v>708</v>
      </c>
      <c r="E223" s="159" t="s">
        <v>585</v>
      </c>
      <c r="F223" s="160">
        <v>214.5</v>
      </c>
      <c r="G223" s="159"/>
      <c r="H223" s="159">
        <v>262</v>
      </c>
      <c r="I223" s="161">
        <v>262</v>
      </c>
      <c r="J223" s="162" t="s">
        <v>709</v>
      </c>
      <c r="K223" s="163">
        <f t="shared" si="111"/>
        <v>47.5</v>
      </c>
      <c r="L223" s="164">
        <f t="shared" si="112"/>
        <v>0.22144522144522144</v>
      </c>
      <c r="M223" s="159" t="s">
        <v>555</v>
      </c>
      <c r="N223" s="165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92</v>
      </c>
      <c r="B224" s="188">
        <v>42933</v>
      </c>
      <c r="C224" s="188"/>
      <c r="D224" s="189" t="s">
        <v>710</v>
      </c>
      <c r="E224" s="190" t="s">
        <v>585</v>
      </c>
      <c r="F224" s="191">
        <v>370</v>
      </c>
      <c r="G224" s="190"/>
      <c r="H224" s="190">
        <v>447.5</v>
      </c>
      <c r="I224" s="192">
        <v>450</v>
      </c>
      <c r="J224" s="193" t="s">
        <v>643</v>
      </c>
      <c r="K224" s="163">
        <f t="shared" si="111"/>
        <v>77.5</v>
      </c>
      <c r="L224" s="194">
        <f t="shared" si="112"/>
        <v>0.20945945945945946</v>
      </c>
      <c r="M224" s="190" t="s">
        <v>555</v>
      </c>
      <c r="N224" s="195">
        <v>43035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93</v>
      </c>
      <c r="B225" s="188">
        <v>42943</v>
      </c>
      <c r="C225" s="188"/>
      <c r="D225" s="189" t="s">
        <v>182</v>
      </c>
      <c r="E225" s="190" t="s">
        <v>585</v>
      </c>
      <c r="F225" s="191">
        <v>657.5</v>
      </c>
      <c r="G225" s="190"/>
      <c r="H225" s="190">
        <v>825</v>
      </c>
      <c r="I225" s="192">
        <v>820</v>
      </c>
      <c r="J225" s="193" t="s">
        <v>643</v>
      </c>
      <c r="K225" s="163">
        <f t="shared" si="111"/>
        <v>167.5</v>
      </c>
      <c r="L225" s="194">
        <f t="shared" si="112"/>
        <v>0.25475285171102663</v>
      </c>
      <c r="M225" s="190" t="s">
        <v>555</v>
      </c>
      <c r="N225" s="195">
        <v>43090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94</v>
      </c>
      <c r="B226" s="157">
        <v>42964</v>
      </c>
      <c r="C226" s="157"/>
      <c r="D226" s="158" t="s">
        <v>353</v>
      </c>
      <c r="E226" s="159" t="s">
        <v>585</v>
      </c>
      <c r="F226" s="160">
        <v>605</v>
      </c>
      <c r="G226" s="159"/>
      <c r="H226" s="159">
        <v>750</v>
      </c>
      <c r="I226" s="161">
        <v>750</v>
      </c>
      <c r="J226" s="162" t="s">
        <v>701</v>
      </c>
      <c r="K226" s="163">
        <f t="shared" si="111"/>
        <v>145</v>
      </c>
      <c r="L226" s="164">
        <f t="shared" si="112"/>
        <v>0.23966942148760331</v>
      </c>
      <c r="M226" s="159" t="s">
        <v>555</v>
      </c>
      <c r="N226" s="165">
        <v>43027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95</v>
      </c>
      <c r="B227" s="167">
        <v>42979</v>
      </c>
      <c r="C227" s="167"/>
      <c r="D227" s="175" t="s">
        <v>711</v>
      </c>
      <c r="E227" s="170" t="s">
        <v>585</v>
      </c>
      <c r="F227" s="170">
        <v>255</v>
      </c>
      <c r="G227" s="171"/>
      <c r="H227" s="171">
        <v>217.25</v>
      </c>
      <c r="I227" s="171">
        <v>320</v>
      </c>
      <c r="J227" s="172" t="s">
        <v>712</v>
      </c>
      <c r="K227" s="173">
        <f t="shared" si="111"/>
        <v>-37.75</v>
      </c>
      <c r="L227" s="176">
        <f t="shared" si="112"/>
        <v>-0.14803921568627451</v>
      </c>
      <c r="M227" s="170" t="s">
        <v>567</v>
      </c>
      <c r="N227" s="167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96</v>
      </c>
      <c r="B228" s="157">
        <v>42997</v>
      </c>
      <c r="C228" s="157"/>
      <c r="D228" s="158" t="s">
        <v>713</v>
      </c>
      <c r="E228" s="159" t="s">
        <v>585</v>
      </c>
      <c r="F228" s="160">
        <v>215</v>
      </c>
      <c r="G228" s="159"/>
      <c r="H228" s="159">
        <v>258</v>
      </c>
      <c r="I228" s="161">
        <v>258</v>
      </c>
      <c r="J228" s="162" t="s">
        <v>643</v>
      </c>
      <c r="K228" s="163">
        <f t="shared" si="111"/>
        <v>43</v>
      </c>
      <c r="L228" s="164">
        <f t="shared" si="112"/>
        <v>0.2</v>
      </c>
      <c r="M228" s="159" t="s">
        <v>555</v>
      </c>
      <c r="N228" s="165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97</v>
      </c>
      <c r="B229" s="157">
        <v>42997</v>
      </c>
      <c r="C229" s="157"/>
      <c r="D229" s="158" t="s">
        <v>713</v>
      </c>
      <c r="E229" s="159" t="s">
        <v>585</v>
      </c>
      <c r="F229" s="160">
        <v>215</v>
      </c>
      <c r="G229" s="159"/>
      <c r="H229" s="159">
        <v>258</v>
      </c>
      <c r="I229" s="161">
        <v>258</v>
      </c>
      <c r="J229" s="193" t="s">
        <v>643</v>
      </c>
      <c r="K229" s="163">
        <v>43</v>
      </c>
      <c r="L229" s="164">
        <v>0.2</v>
      </c>
      <c r="M229" s="159" t="s">
        <v>555</v>
      </c>
      <c r="N229" s="165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98</v>
      </c>
      <c r="B230" s="188">
        <v>42998</v>
      </c>
      <c r="C230" s="188"/>
      <c r="D230" s="189" t="s">
        <v>714</v>
      </c>
      <c r="E230" s="190" t="s">
        <v>585</v>
      </c>
      <c r="F230" s="160">
        <v>75</v>
      </c>
      <c r="G230" s="190"/>
      <c r="H230" s="190">
        <v>90</v>
      </c>
      <c r="I230" s="192">
        <v>90</v>
      </c>
      <c r="J230" s="162" t="s">
        <v>715</v>
      </c>
      <c r="K230" s="163">
        <f t="shared" ref="K230:K235" si="113">H230-F230</f>
        <v>15</v>
      </c>
      <c r="L230" s="164">
        <f t="shared" ref="L230:L235" si="114">K230/F230</f>
        <v>0.2</v>
      </c>
      <c r="M230" s="159" t="s">
        <v>555</v>
      </c>
      <c r="N230" s="165">
        <v>43019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99</v>
      </c>
      <c r="B231" s="188">
        <v>43011</v>
      </c>
      <c r="C231" s="188"/>
      <c r="D231" s="189" t="s">
        <v>569</v>
      </c>
      <c r="E231" s="190" t="s">
        <v>585</v>
      </c>
      <c r="F231" s="191">
        <v>315</v>
      </c>
      <c r="G231" s="190"/>
      <c r="H231" s="190">
        <v>392</v>
      </c>
      <c r="I231" s="192">
        <v>384</v>
      </c>
      <c r="J231" s="193" t="s">
        <v>716</v>
      </c>
      <c r="K231" s="163">
        <f t="shared" si="113"/>
        <v>77</v>
      </c>
      <c r="L231" s="194">
        <f t="shared" si="114"/>
        <v>0.24444444444444444</v>
      </c>
      <c r="M231" s="190" t="s">
        <v>555</v>
      </c>
      <c r="N231" s="195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100</v>
      </c>
      <c r="B232" s="188">
        <v>43013</v>
      </c>
      <c r="C232" s="188"/>
      <c r="D232" s="189" t="s">
        <v>439</v>
      </c>
      <c r="E232" s="190" t="s">
        <v>585</v>
      </c>
      <c r="F232" s="191">
        <v>145</v>
      </c>
      <c r="G232" s="190"/>
      <c r="H232" s="190">
        <v>179</v>
      </c>
      <c r="I232" s="192">
        <v>180</v>
      </c>
      <c r="J232" s="193" t="s">
        <v>717</v>
      </c>
      <c r="K232" s="163">
        <f t="shared" si="113"/>
        <v>34</v>
      </c>
      <c r="L232" s="194">
        <f t="shared" si="114"/>
        <v>0.23448275862068965</v>
      </c>
      <c r="M232" s="190" t="s">
        <v>555</v>
      </c>
      <c r="N232" s="195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101</v>
      </c>
      <c r="B233" s="188">
        <v>43014</v>
      </c>
      <c r="C233" s="188"/>
      <c r="D233" s="189" t="s">
        <v>328</v>
      </c>
      <c r="E233" s="190" t="s">
        <v>585</v>
      </c>
      <c r="F233" s="191">
        <v>256</v>
      </c>
      <c r="G233" s="190"/>
      <c r="H233" s="190">
        <v>323</v>
      </c>
      <c r="I233" s="192">
        <v>320</v>
      </c>
      <c r="J233" s="193" t="s">
        <v>643</v>
      </c>
      <c r="K233" s="163">
        <f t="shared" si="113"/>
        <v>67</v>
      </c>
      <c r="L233" s="194">
        <f t="shared" si="114"/>
        <v>0.26171875</v>
      </c>
      <c r="M233" s="190" t="s">
        <v>555</v>
      </c>
      <c r="N233" s="195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102</v>
      </c>
      <c r="B234" s="188">
        <v>43017</v>
      </c>
      <c r="C234" s="188"/>
      <c r="D234" s="189" t="s">
        <v>343</v>
      </c>
      <c r="E234" s="190" t="s">
        <v>585</v>
      </c>
      <c r="F234" s="191">
        <v>137.5</v>
      </c>
      <c r="G234" s="190"/>
      <c r="H234" s="190">
        <v>184</v>
      </c>
      <c r="I234" s="192">
        <v>183</v>
      </c>
      <c r="J234" s="193" t="s">
        <v>718</v>
      </c>
      <c r="K234" s="163">
        <f t="shared" si="113"/>
        <v>46.5</v>
      </c>
      <c r="L234" s="194">
        <f t="shared" si="114"/>
        <v>0.33818181818181819</v>
      </c>
      <c r="M234" s="190" t="s">
        <v>555</v>
      </c>
      <c r="N234" s="195">
        <v>43108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103</v>
      </c>
      <c r="B235" s="188">
        <v>43018</v>
      </c>
      <c r="C235" s="188"/>
      <c r="D235" s="189" t="s">
        <v>719</v>
      </c>
      <c r="E235" s="190" t="s">
        <v>585</v>
      </c>
      <c r="F235" s="191">
        <v>125.5</v>
      </c>
      <c r="G235" s="190"/>
      <c r="H235" s="190">
        <v>158</v>
      </c>
      <c r="I235" s="192">
        <v>155</v>
      </c>
      <c r="J235" s="193" t="s">
        <v>720</v>
      </c>
      <c r="K235" s="163">
        <f t="shared" si="113"/>
        <v>32.5</v>
      </c>
      <c r="L235" s="194">
        <f t="shared" si="114"/>
        <v>0.25896414342629481</v>
      </c>
      <c r="M235" s="190" t="s">
        <v>555</v>
      </c>
      <c r="N235" s="195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104</v>
      </c>
      <c r="B236" s="188">
        <v>43018</v>
      </c>
      <c r="C236" s="188"/>
      <c r="D236" s="189" t="s">
        <v>721</v>
      </c>
      <c r="E236" s="190" t="s">
        <v>585</v>
      </c>
      <c r="F236" s="191">
        <v>895</v>
      </c>
      <c r="G236" s="190"/>
      <c r="H236" s="190">
        <v>1122.5</v>
      </c>
      <c r="I236" s="192">
        <v>1078</v>
      </c>
      <c r="J236" s="193" t="s">
        <v>722</v>
      </c>
      <c r="K236" s="163">
        <v>227.5</v>
      </c>
      <c r="L236" s="194">
        <v>0.25418994413407803</v>
      </c>
      <c r="M236" s="190" t="s">
        <v>555</v>
      </c>
      <c r="N236" s="195">
        <v>43117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105</v>
      </c>
      <c r="B237" s="188">
        <v>43020</v>
      </c>
      <c r="C237" s="188"/>
      <c r="D237" s="189" t="s">
        <v>337</v>
      </c>
      <c r="E237" s="190" t="s">
        <v>585</v>
      </c>
      <c r="F237" s="191">
        <v>525</v>
      </c>
      <c r="G237" s="190"/>
      <c r="H237" s="190">
        <v>629</v>
      </c>
      <c r="I237" s="192">
        <v>629</v>
      </c>
      <c r="J237" s="193" t="s">
        <v>643</v>
      </c>
      <c r="K237" s="163">
        <v>104</v>
      </c>
      <c r="L237" s="194">
        <v>0.19809523809523799</v>
      </c>
      <c r="M237" s="190" t="s">
        <v>555</v>
      </c>
      <c r="N237" s="195">
        <v>43119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106</v>
      </c>
      <c r="B238" s="188">
        <v>43046</v>
      </c>
      <c r="C238" s="188"/>
      <c r="D238" s="189" t="s">
        <v>376</v>
      </c>
      <c r="E238" s="190" t="s">
        <v>585</v>
      </c>
      <c r="F238" s="191">
        <v>740</v>
      </c>
      <c r="G238" s="190"/>
      <c r="H238" s="190">
        <v>892.5</v>
      </c>
      <c r="I238" s="192">
        <v>900</v>
      </c>
      <c r="J238" s="193" t="s">
        <v>723</v>
      </c>
      <c r="K238" s="163">
        <f>H238-F238</f>
        <v>152.5</v>
      </c>
      <c r="L238" s="194">
        <f>K238/F238</f>
        <v>0.20608108108108109</v>
      </c>
      <c r="M238" s="190" t="s">
        <v>555</v>
      </c>
      <c r="N238" s="195">
        <v>43052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107</v>
      </c>
      <c r="B239" s="157">
        <v>43073</v>
      </c>
      <c r="C239" s="157"/>
      <c r="D239" s="158" t="s">
        <v>724</v>
      </c>
      <c r="E239" s="159" t="s">
        <v>585</v>
      </c>
      <c r="F239" s="160">
        <v>118.5</v>
      </c>
      <c r="G239" s="159"/>
      <c r="H239" s="159">
        <v>143.5</v>
      </c>
      <c r="I239" s="161">
        <v>145</v>
      </c>
      <c r="J239" s="162" t="s">
        <v>576</v>
      </c>
      <c r="K239" s="163">
        <f>H239-F239</f>
        <v>25</v>
      </c>
      <c r="L239" s="164">
        <f>K239/F239</f>
        <v>0.2109704641350211</v>
      </c>
      <c r="M239" s="159" t="s">
        <v>555</v>
      </c>
      <c r="N239" s="165">
        <v>43097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108</v>
      </c>
      <c r="B240" s="167">
        <v>43090</v>
      </c>
      <c r="C240" s="167"/>
      <c r="D240" s="168" t="s">
        <v>415</v>
      </c>
      <c r="E240" s="169" t="s">
        <v>585</v>
      </c>
      <c r="F240" s="170">
        <v>715</v>
      </c>
      <c r="G240" s="170"/>
      <c r="H240" s="171">
        <v>500</v>
      </c>
      <c r="I240" s="171">
        <v>872</v>
      </c>
      <c r="J240" s="172" t="s">
        <v>725</v>
      </c>
      <c r="K240" s="173">
        <f>H240-F240</f>
        <v>-215</v>
      </c>
      <c r="L240" s="174">
        <f>K240/F240</f>
        <v>-0.30069930069930068</v>
      </c>
      <c r="M240" s="170" t="s">
        <v>567</v>
      </c>
      <c r="N240" s="167">
        <v>43670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109</v>
      </c>
      <c r="B241" s="157">
        <v>43098</v>
      </c>
      <c r="C241" s="157"/>
      <c r="D241" s="158" t="s">
        <v>569</v>
      </c>
      <c r="E241" s="159" t="s">
        <v>585</v>
      </c>
      <c r="F241" s="160">
        <v>435</v>
      </c>
      <c r="G241" s="159"/>
      <c r="H241" s="159">
        <v>542.5</v>
      </c>
      <c r="I241" s="161">
        <v>539</v>
      </c>
      <c r="J241" s="162" t="s">
        <v>643</v>
      </c>
      <c r="K241" s="163">
        <v>107.5</v>
      </c>
      <c r="L241" s="164">
        <v>0.247126436781609</v>
      </c>
      <c r="M241" s="159" t="s">
        <v>555</v>
      </c>
      <c r="N241" s="165">
        <v>43206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110</v>
      </c>
      <c r="B242" s="157">
        <v>43098</v>
      </c>
      <c r="C242" s="157"/>
      <c r="D242" s="158" t="s">
        <v>527</v>
      </c>
      <c r="E242" s="159" t="s">
        <v>585</v>
      </c>
      <c r="F242" s="160">
        <v>885</v>
      </c>
      <c r="G242" s="159"/>
      <c r="H242" s="159">
        <v>1090</v>
      </c>
      <c r="I242" s="161">
        <v>1084</v>
      </c>
      <c r="J242" s="162" t="s">
        <v>643</v>
      </c>
      <c r="K242" s="163">
        <v>205</v>
      </c>
      <c r="L242" s="164">
        <v>0.23163841807909599</v>
      </c>
      <c r="M242" s="159" t="s">
        <v>555</v>
      </c>
      <c r="N242" s="165">
        <v>43213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6">
        <v>111</v>
      </c>
      <c r="B243" s="197">
        <v>43192</v>
      </c>
      <c r="C243" s="197"/>
      <c r="D243" s="175" t="s">
        <v>726</v>
      </c>
      <c r="E243" s="170" t="s">
        <v>585</v>
      </c>
      <c r="F243" s="198">
        <v>478.5</v>
      </c>
      <c r="G243" s="170"/>
      <c r="H243" s="170">
        <v>442</v>
      </c>
      <c r="I243" s="171">
        <v>613</v>
      </c>
      <c r="J243" s="172" t="s">
        <v>727</v>
      </c>
      <c r="K243" s="173">
        <f>H243-F243</f>
        <v>-36.5</v>
      </c>
      <c r="L243" s="174">
        <f>K243/F243</f>
        <v>-7.6280041797283177E-2</v>
      </c>
      <c r="M243" s="170" t="s">
        <v>567</v>
      </c>
      <c r="N243" s="167">
        <v>43762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6">
        <v>112</v>
      </c>
      <c r="B244" s="167">
        <v>43194</v>
      </c>
      <c r="C244" s="167"/>
      <c r="D244" s="168" t="s">
        <v>728</v>
      </c>
      <c r="E244" s="169" t="s">
        <v>585</v>
      </c>
      <c r="F244" s="170">
        <f>141.5-7.3</f>
        <v>134.19999999999999</v>
      </c>
      <c r="G244" s="170"/>
      <c r="H244" s="171">
        <v>77</v>
      </c>
      <c r="I244" s="171">
        <v>180</v>
      </c>
      <c r="J244" s="172" t="s">
        <v>729</v>
      </c>
      <c r="K244" s="173">
        <f>H244-F244</f>
        <v>-57.199999999999989</v>
      </c>
      <c r="L244" s="174">
        <f>K244/F244</f>
        <v>-0.42622950819672129</v>
      </c>
      <c r="M244" s="170" t="s">
        <v>567</v>
      </c>
      <c r="N244" s="167">
        <v>43522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6">
        <v>113</v>
      </c>
      <c r="B245" s="167">
        <v>43209</v>
      </c>
      <c r="C245" s="167"/>
      <c r="D245" s="168" t="s">
        <v>730</v>
      </c>
      <c r="E245" s="169" t="s">
        <v>585</v>
      </c>
      <c r="F245" s="170">
        <v>430</v>
      </c>
      <c r="G245" s="170"/>
      <c r="H245" s="171">
        <v>220</v>
      </c>
      <c r="I245" s="171">
        <v>537</v>
      </c>
      <c r="J245" s="172" t="s">
        <v>731</v>
      </c>
      <c r="K245" s="173">
        <f>H245-F245</f>
        <v>-210</v>
      </c>
      <c r="L245" s="174">
        <f>K245/F245</f>
        <v>-0.48837209302325579</v>
      </c>
      <c r="M245" s="170" t="s">
        <v>567</v>
      </c>
      <c r="N245" s="167">
        <v>43252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114</v>
      </c>
      <c r="B246" s="188">
        <v>43220</v>
      </c>
      <c r="C246" s="188"/>
      <c r="D246" s="189" t="s">
        <v>377</v>
      </c>
      <c r="E246" s="190" t="s">
        <v>585</v>
      </c>
      <c r="F246" s="190">
        <v>153.5</v>
      </c>
      <c r="G246" s="190"/>
      <c r="H246" s="190">
        <v>196</v>
      </c>
      <c r="I246" s="192">
        <v>196</v>
      </c>
      <c r="J246" s="162" t="s">
        <v>732</v>
      </c>
      <c r="K246" s="163">
        <f>H246-F246</f>
        <v>42.5</v>
      </c>
      <c r="L246" s="164">
        <f>K246/F246</f>
        <v>0.27687296416938112</v>
      </c>
      <c r="M246" s="159" t="s">
        <v>555</v>
      </c>
      <c r="N246" s="165">
        <v>43605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6">
        <v>115</v>
      </c>
      <c r="B247" s="167">
        <v>43306</v>
      </c>
      <c r="C247" s="167"/>
      <c r="D247" s="168" t="s">
        <v>702</v>
      </c>
      <c r="E247" s="169" t="s">
        <v>585</v>
      </c>
      <c r="F247" s="170">
        <v>27.5</v>
      </c>
      <c r="G247" s="170"/>
      <c r="H247" s="171">
        <v>13.1</v>
      </c>
      <c r="I247" s="171">
        <v>60</v>
      </c>
      <c r="J247" s="172" t="s">
        <v>733</v>
      </c>
      <c r="K247" s="173">
        <v>-14.4</v>
      </c>
      <c r="L247" s="174">
        <v>-0.52363636363636401</v>
      </c>
      <c r="M247" s="170" t="s">
        <v>567</v>
      </c>
      <c r="N247" s="167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6">
        <v>116</v>
      </c>
      <c r="B248" s="197">
        <v>43318</v>
      </c>
      <c r="C248" s="197"/>
      <c r="D248" s="175" t="s">
        <v>734</v>
      </c>
      <c r="E248" s="170" t="s">
        <v>585</v>
      </c>
      <c r="F248" s="170">
        <v>148.5</v>
      </c>
      <c r="G248" s="170"/>
      <c r="H248" s="170">
        <v>102</v>
      </c>
      <c r="I248" s="171">
        <v>182</v>
      </c>
      <c r="J248" s="172" t="s">
        <v>735</v>
      </c>
      <c r="K248" s="173">
        <f>H248-F248</f>
        <v>-46.5</v>
      </c>
      <c r="L248" s="174">
        <f>K248/F248</f>
        <v>-0.31313131313131315</v>
      </c>
      <c r="M248" s="170" t="s">
        <v>567</v>
      </c>
      <c r="N248" s="167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117</v>
      </c>
      <c r="B249" s="157">
        <v>43335</v>
      </c>
      <c r="C249" s="157"/>
      <c r="D249" s="158" t="s">
        <v>736</v>
      </c>
      <c r="E249" s="159" t="s">
        <v>585</v>
      </c>
      <c r="F249" s="190">
        <v>285</v>
      </c>
      <c r="G249" s="159"/>
      <c r="H249" s="159">
        <v>355</v>
      </c>
      <c r="I249" s="161">
        <v>364</v>
      </c>
      <c r="J249" s="162" t="s">
        <v>737</v>
      </c>
      <c r="K249" s="163">
        <v>70</v>
      </c>
      <c r="L249" s="164">
        <v>0.24561403508771901</v>
      </c>
      <c r="M249" s="159" t="s">
        <v>555</v>
      </c>
      <c r="N249" s="165">
        <v>43455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118</v>
      </c>
      <c r="B250" s="157">
        <v>43341</v>
      </c>
      <c r="C250" s="157"/>
      <c r="D250" s="158" t="s">
        <v>365</v>
      </c>
      <c r="E250" s="159" t="s">
        <v>585</v>
      </c>
      <c r="F250" s="190">
        <v>525</v>
      </c>
      <c r="G250" s="159"/>
      <c r="H250" s="159">
        <v>585</v>
      </c>
      <c r="I250" s="161">
        <v>635</v>
      </c>
      <c r="J250" s="162" t="s">
        <v>738</v>
      </c>
      <c r="K250" s="163">
        <f t="shared" ref="K250:K267" si="115">H250-F250</f>
        <v>60</v>
      </c>
      <c r="L250" s="164">
        <f t="shared" ref="L250:L267" si="116">K250/F250</f>
        <v>0.11428571428571428</v>
      </c>
      <c r="M250" s="159" t="s">
        <v>555</v>
      </c>
      <c r="N250" s="165">
        <v>43662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119</v>
      </c>
      <c r="B251" s="157">
        <v>43395</v>
      </c>
      <c r="C251" s="157"/>
      <c r="D251" s="158" t="s">
        <v>353</v>
      </c>
      <c r="E251" s="159" t="s">
        <v>585</v>
      </c>
      <c r="F251" s="190">
        <v>475</v>
      </c>
      <c r="G251" s="159"/>
      <c r="H251" s="159">
        <v>574</v>
      </c>
      <c r="I251" s="161">
        <v>570</v>
      </c>
      <c r="J251" s="162" t="s">
        <v>643</v>
      </c>
      <c r="K251" s="163">
        <f t="shared" si="115"/>
        <v>99</v>
      </c>
      <c r="L251" s="164">
        <f t="shared" si="116"/>
        <v>0.20842105263157895</v>
      </c>
      <c r="M251" s="159" t="s">
        <v>555</v>
      </c>
      <c r="N251" s="165">
        <v>43403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120</v>
      </c>
      <c r="B252" s="188">
        <v>43397</v>
      </c>
      <c r="C252" s="188"/>
      <c r="D252" s="189" t="s">
        <v>372</v>
      </c>
      <c r="E252" s="190" t="s">
        <v>585</v>
      </c>
      <c r="F252" s="190">
        <v>707.5</v>
      </c>
      <c r="G252" s="190"/>
      <c r="H252" s="190">
        <v>872</v>
      </c>
      <c r="I252" s="192">
        <v>872</v>
      </c>
      <c r="J252" s="193" t="s">
        <v>643</v>
      </c>
      <c r="K252" s="163">
        <f t="shared" si="115"/>
        <v>164.5</v>
      </c>
      <c r="L252" s="194">
        <f t="shared" si="116"/>
        <v>0.23250883392226149</v>
      </c>
      <c r="M252" s="190" t="s">
        <v>555</v>
      </c>
      <c r="N252" s="195">
        <v>43482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121</v>
      </c>
      <c r="B253" s="188">
        <v>43398</v>
      </c>
      <c r="C253" s="188"/>
      <c r="D253" s="189" t="s">
        <v>739</v>
      </c>
      <c r="E253" s="190" t="s">
        <v>585</v>
      </c>
      <c r="F253" s="190">
        <v>162</v>
      </c>
      <c r="G253" s="190"/>
      <c r="H253" s="190">
        <v>204</v>
      </c>
      <c r="I253" s="192">
        <v>209</v>
      </c>
      <c r="J253" s="193" t="s">
        <v>740</v>
      </c>
      <c r="K253" s="163">
        <f t="shared" si="115"/>
        <v>42</v>
      </c>
      <c r="L253" s="194">
        <f t="shared" si="116"/>
        <v>0.25925925925925924</v>
      </c>
      <c r="M253" s="190" t="s">
        <v>555</v>
      </c>
      <c r="N253" s="195">
        <v>43539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122</v>
      </c>
      <c r="B254" s="188">
        <v>43399</v>
      </c>
      <c r="C254" s="188"/>
      <c r="D254" s="189" t="s">
        <v>456</v>
      </c>
      <c r="E254" s="190" t="s">
        <v>585</v>
      </c>
      <c r="F254" s="190">
        <v>240</v>
      </c>
      <c r="G254" s="190"/>
      <c r="H254" s="190">
        <v>297</v>
      </c>
      <c r="I254" s="192">
        <v>297</v>
      </c>
      <c r="J254" s="193" t="s">
        <v>643</v>
      </c>
      <c r="K254" s="199">
        <f t="shared" si="115"/>
        <v>57</v>
      </c>
      <c r="L254" s="194">
        <f t="shared" si="116"/>
        <v>0.23749999999999999</v>
      </c>
      <c r="M254" s="190" t="s">
        <v>555</v>
      </c>
      <c r="N254" s="195">
        <v>43417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123</v>
      </c>
      <c r="B255" s="157">
        <v>43439</v>
      </c>
      <c r="C255" s="157"/>
      <c r="D255" s="158" t="s">
        <v>741</v>
      </c>
      <c r="E255" s="159" t="s">
        <v>585</v>
      </c>
      <c r="F255" s="159">
        <v>202.5</v>
      </c>
      <c r="G255" s="159"/>
      <c r="H255" s="159">
        <v>255</v>
      </c>
      <c r="I255" s="161">
        <v>252</v>
      </c>
      <c r="J255" s="162" t="s">
        <v>643</v>
      </c>
      <c r="K255" s="163">
        <f t="shared" si="115"/>
        <v>52.5</v>
      </c>
      <c r="L255" s="164">
        <f t="shared" si="116"/>
        <v>0.25925925925925924</v>
      </c>
      <c r="M255" s="159" t="s">
        <v>555</v>
      </c>
      <c r="N255" s="165">
        <v>43542</v>
      </c>
      <c r="O255" s="1"/>
      <c r="P255" s="1"/>
      <c r="Q255" s="1"/>
      <c r="R255" s="6" t="s">
        <v>742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124</v>
      </c>
      <c r="B256" s="188">
        <v>43465</v>
      </c>
      <c r="C256" s="157"/>
      <c r="D256" s="189" t="s">
        <v>402</v>
      </c>
      <c r="E256" s="190" t="s">
        <v>585</v>
      </c>
      <c r="F256" s="190">
        <v>710</v>
      </c>
      <c r="G256" s="190"/>
      <c r="H256" s="190">
        <v>866</v>
      </c>
      <c r="I256" s="192">
        <v>866</v>
      </c>
      <c r="J256" s="193" t="s">
        <v>643</v>
      </c>
      <c r="K256" s="163">
        <f t="shared" si="115"/>
        <v>156</v>
      </c>
      <c r="L256" s="164">
        <f t="shared" si="116"/>
        <v>0.21971830985915494</v>
      </c>
      <c r="M256" s="159" t="s">
        <v>555</v>
      </c>
      <c r="N256" s="165">
        <v>43553</v>
      </c>
      <c r="O256" s="1"/>
      <c r="P256" s="1"/>
      <c r="Q256" s="1"/>
      <c r="R256" s="6" t="s">
        <v>742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125</v>
      </c>
      <c r="B257" s="188">
        <v>43522</v>
      </c>
      <c r="C257" s="188"/>
      <c r="D257" s="189" t="s">
        <v>152</v>
      </c>
      <c r="E257" s="190" t="s">
        <v>585</v>
      </c>
      <c r="F257" s="190">
        <v>337.25</v>
      </c>
      <c r="G257" s="190"/>
      <c r="H257" s="190">
        <v>398.5</v>
      </c>
      <c r="I257" s="192">
        <v>411</v>
      </c>
      <c r="J257" s="162" t="s">
        <v>743</v>
      </c>
      <c r="K257" s="163">
        <f t="shared" si="115"/>
        <v>61.25</v>
      </c>
      <c r="L257" s="164">
        <f t="shared" si="116"/>
        <v>0.1816160118606375</v>
      </c>
      <c r="M257" s="159" t="s">
        <v>555</v>
      </c>
      <c r="N257" s="165">
        <v>43760</v>
      </c>
      <c r="O257" s="1"/>
      <c r="P257" s="1"/>
      <c r="Q257" s="1"/>
      <c r="R257" s="6" t="s">
        <v>742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0">
        <v>126</v>
      </c>
      <c r="B258" s="201">
        <v>43559</v>
      </c>
      <c r="C258" s="201"/>
      <c r="D258" s="202" t="s">
        <v>744</v>
      </c>
      <c r="E258" s="203" t="s">
        <v>585</v>
      </c>
      <c r="F258" s="203">
        <v>130</v>
      </c>
      <c r="G258" s="203"/>
      <c r="H258" s="203">
        <v>65</v>
      </c>
      <c r="I258" s="204">
        <v>158</v>
      </c>
      <c r="J258" s="172" t="s">
        <v>745</v>
      </c>
      <c r="K258" s="173">
        <f t="shared" si="115"/>
        <v>-65</v>
      </c>
      <c r="L258" s="174">
        <f t="shared" si="116"/>
        <v>-0.5</v>
      </c>
      <c r="M258" s="170" t="s">
        <v>567</v>
      </c>
      <c r="N258" s="167">
        <v>43726</v>
      </c>
      <c r="O258" s="1"/>
      <c r="P258" s="1"/>
      <c r="Q258" s="1"/>
      <c r="R258" s="6" t="s">
        <v>746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127</v>
      </c>
      <c r="B259" s="188">
        <v>43017</v>
      </c>
      <c r="C259" s="188"/>
      <c r="D259" s="189" t="s">
        <v>184</v>
      </c>
      <c r="E259" s="190" t="s">
        <v>585</v>
      </c>
      <c r="F259" s="190">
        <v>141.5</v>
      </c>
      <c r="G259" s="190"/>
      <c r="H259" s="190">
        <v>183.5</v>
      </c>
      <c r="I259" s="192">
        <v>210</v>
      </c>
      <c r="J259" s="162" t="s">
        <v>740</v>
      </c>
      <c r="K259" s="163">
        <f t="shared" si="115"/>
        <v>42</v>
      </c>
      <c r="L259" s="164">
        <f t="shared" si="116"/>
        <v>0.29681978798586572</v>
      </c>
      <c r="M259" s="159" t="s">
        <v>555</v>
      </c>
      <c r="N259" s="165">
        <v>43042</v>
      </c>
      <c r="O259" s="1"/>
      <c r="P259" s="1"/>
      <c r="Q259" s="1"/>
      <c r="R259" s="6" t="s">
        <v>746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0">
        <v>128</v>
      </c>
      <c r="B260" s="201">
        <v>43074</v>
      </c>
      <c r="C260" s="201"/>
      <c r="D260" s="202" t="s">
        <v>747</v>
      </c>
      <c r="E260" s="203" t="s">
        <v>585</v>
      </c>
      <c r="F260" s="198">
        <v>172</v>
      </c>
      <c r="G260" s="203"/>
      <c r="H260" s="203">
        <v>155.25</v>
      </c>
      <c r="I260" s="204">
        <v>230</v>
      </c>
      <c r="J260" s="172" t="s">
        <v>748</v>
      </c>
      <c r="K260" s="173">
        <f t="shared" si="115"/>
        <v>-16.75</v>
      </c>
      <c r="L260" s="174">
        <f t="shared" si="116"/>
        <v>-9.7383720930232565E-2</v>
      </c>
      <c r="M260" s="170" t="s">
        <v>567</v>
      </c>
      <c r="N260" s="167">
        <v>43787</v>
      </c>
      <c r="O260" s="1"/>
      <c r="P260" s="1"/>
      <c r="Q260" s="1"/>
      <c r="R260" s="6" t="s">
        <v>746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129</v>
      </c>
      <c r="B261" s="188">
        <v>43398</v>
      </c>
      <c r="C261" s="188"/>
      <c r="D261" s="189" t="s">
        <v>107</v>
      </c>
      <c r="E261" s="190" t="s">
        <v>585</v>
      </c>
      <c r="F261" s="190">
        <v>698.5</v>
      </c>
      <c r="G261" s="190"/>
      <c r="H261" s="190">
        <v>890</v>
      </c>
      <c r="I261" s="192">
        <v>890</v>
      </c>
      <c r="J261" s="162" t="s">
        <v>814</v>
      </c>
      <c r="K261" s="163">
        <f t="shared" si="115"/>
        <v>191.5</v>
      </c>
      <c r="L261" s="164">
        <f t="shared" si="116"/>
        <v>0.27415891195418757</v>
      </c>
      <c r="M261" s="159" t="s">
        <v>555</v>
      </c>
      <c r="N261" s="165">
        <v>44328</v>
      </c>
      <c r="O261" s="1"/>
      <c r="P261" s="1"/>
      <c r="Q261" s="1"/>
      <c r="R261" s="6" t="s">
        <v>742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130</v>
      </c>
      <c r="B262" s="188">
        <v>42877</v>
      </c>
      <c r="C262" s="188"/>
      <c r="D262" s="189" t="s">
        <v>364</v>
      </c>
      <c r="E262" s="190" t="s">
        <v>585</v>
      </c>
      <c r="F262" s="190">
        <v>127.6</v>
      </c>
      <c r="G262" s="190"/>
      <c r="H262" s="190">
        <v>138</v>
      </c>
      <c r="I262" s="192">
        <v>190</v>
      </c>
      <c r="J262" s="162" t="s">
        <v>749</v>
      </c>
      <c r="K262" s="163">
        <f t="shared" si="115"/>
        <v>10.400000000000006</v>
      </c>
      <c r="L262" s="164">
        <f t="shared" si="116"/>
        <v>8.1504702194357417E-2</v>
      </c>
      <c r="M262" s="159" t="s">
        <v>555</v>
      </c>
      <c r="N262" s="165">
        <v>43774</v>
      </c>
      <c r="O262" s="1"/>
      <c r="P262" s="1"/>
      <c r="Q262" s="1"/>
      <c r="R262" s="6" t="s">
        <v>746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131</v>
      </c>
      <c r="B263" s="188">
        <v>43158</v>
      </c>
      <c r="C263" s="188"/>
      <c r="D263" s="189" t="s">
        <v>750</v>
      </c>
      <c r="E263" s="190" t="s">
        <v>585</v>
      </c>
      <c r="F263" s="190">
        <v>317</v>
      </c>
      <c r="G263" s="190"/>
      <c r="H263" s="190">
        <v>382.5</v>
      </c>
      <c r="I263" s="192">
        <v>398</v>
      </c>
      <c r="J263" s="162" t="s">
        <v>751</v>
      </c>
      <c r="K263" s="163">
        <f t="shared" si="115"/>
        <v>65.5</v>
      </c>
      <c r="L263" s="164">
        <f t="shared" si="116"/>
        <v>0.20662460567823343</v>
      </c>
      <c r="M263" s="159" t="s">
        <v>555</v>
      </c>
      <c r="N263" s="165">
        <v>44238</v>
      </c>
      <c r="O263" s="1"/>
      <c r="P263" s="1"/>
      <c r="Q263" s="1"/>
      <c r="R263" s="6" t="s">
        <v>746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0">
        <v>132</v>
      </c>
      <c r="B264" s="201">
        <v>43164</v>
      </c>
      <c r="C264" s="201"/>
      <c r="D264" s="202" t="s">
        <v>144</v>
      </c>
      <c r="E264" s="203" t="s">
        <v>585</v>
      </c>
      <c r="F264" s="198">
        <f>510-14.4</f>
        <v>495.6</v>
      </c>
      <c r="G264" s="203"/>
      <c r="H264" s="203">
        <v>350</v>
      </c>
      <c r="I264" s="204">
        <v>672</v>
      </c>
      <c r="J264" s="172" t="s">
        <v>752</v>
      </c>
      <c r="K264" s="173">
        <f t="shared" si="115"/>
        <v>-145.60000000000002</v>
      </c>
      <c r="L264" s="174">
        <f t="shared" si="116"/>
        <v>-0.29378531073446329</v>
      </c>
      <c r="M264" s="170" t="s">
        <v>567</v>
      </c>
      <c r="N264" s="167">
        <v>43887</v>
      </c>
      <c r="O264" s="1"/>
      <c r="P264" s="1"/>
      <c r="Q264" s="1"/>
      <c r="R264" s="6" t="s">
        <v>742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0">
        <v>133</v>
      </c>
      <c r="B265" s="201">
        <v>43237</v>
      </c>
      <c r="C265" s="201"/>
      <c r="D265" s="202" t="s">
        <v>448</v>
      </c>
      <c r="E265" s="203" t="s">
        <v>585</v>
      </c>
      <c r="F265" s="198">
        <v>230.3</v>
      </c>
      <c r="G265" s="203"/>
      <c r="H265" s="203">
        <v>102.5</v>
      </c>
      <c r="I265" s="204">
        <v>348</v>
      </c>
      <c r="J265" s="172" t="s">
        <v>753</v>
      </c>
      <c r="K265" s="173">
        <f t="shared" si="115"/>
        <v>-127.80000000000001</v>
      </c>
      <c r="L265" s="174">
        <f t="shared" si="116"/>
        <v>-0.55492835432045162</v>
      </c>
      <c r="M265" s="170" t="s">
        <v>567</v>
      </c>
      <c r="N265" s="167">
        <v>43896</v>
      </c>
      <c r="O265" s="1"/>
      <c r="P265" s="1"/>
      <c r="Q265" s="1"/>
      <c r="R265" s="6" t="s">
        <v>742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134</v>
      </c>
      <c r="B266" s="188">
        <v>43258</v>
      </c>
      <c r="C266" s="188"/>
      <c r="D266" s="189" t="s">
        <v>419</v>
      </c>
      <c r="E266" s="190" t="s">
        <v>585</v>
      </c>
      <c r="F266" s="190">
        <f>342.5-5.1</f>
        <v>337.4</v>
      </c>
      <c r="G266" s="190"/>
      <c r="H266" s="190">
        <v>412.5</v>
      </c>
      <c r="I266" s="192">
        <v>439</v>
      </c>
      <c r="J266" s="162" t="s">
        <v>754</v>
      </c>
      <c r="K266" s="163">
        <f t="shared" si="115"/>
        <v>75.100000000000023</v>
      </c>
      <c r="L266" s="164">
        <f t="shared" si="116"/>
        <v>0.22258446947243635</v>
      </c>
      <c r="M266" s="159" t="s">
        <v>555</v>
      </c>
      <c r="N266" s="165">
        <v>44230</v>
      </c>
      <c r="O266" s="1"/>
      <c r="P266" s="1"/>
      <c r="Q266" s="1"/>
      <c r="R266" s="6" t="s">
        <v>746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1">
        <v>135</v>
      </c>
      <c r="B267" s="180">
        <v>43285</v>
      </c>
      <c r="C267" s="180"/>
      <c r="D267" s="181" t="s">
        <v>55</v>
      </c>
      <c r="E267" s="182" t="s">
        <v>585</v>
      </c>
      <c r="F267" s="182">
        <f>127.5-5.53</f>
        <v>121.97</v>
      </c>
      <c r="G267" s="183"/>
      <c r="H267" s="183">
        <v>122.5</v>
      </c>
      <c r="I267" s="183">
        <v>170</v>
      </c>
      <c r="J267" s="184" t="s">
        <v>782</v>
      </c>
      <c r="K267" s="185">
        <f t="shared" si="115"/>
        <v>0.53000000000000114</v>
      </c>
      <c r="L267" s="186">
        <f t="shared" si="116"/>
        <v>4.3453308190538747E-3</v>
      </c>
      <c r="M267" s="182" t="s">
        <v>676</v>
      </c>
      <c r="N267" s="180">
        <v>44431</v>
      </c>
      <c r="O267" s="1"/>
      <c r="P267" s="1"/>
      <c r="Q267" s="1"/>
      <c r="R267" s="6" t="s">
        <v>742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136</v>
      </c>
      <c r="B268" s="201">
        <v>43294</v>
      </c>
      <c r="C268" s="201"/>
      <c r="D268" s="202" t="s">
        <v>355</v>
      </c>
      <c r="E268" s="203" t="s">
        <v>585</v>
      </c>
      <c r="F268" s="198">
        <v>46.5</v>
      </c>
      <c r="G268" s="203"/>
      <c r="H268" s="203">
        <v>17</v>
      </c>
      <c r="I268" s="204">
        <v>59</v>
      </c>
      <c r="J268" s="172" t="s">
        <v>755</v>
      </c>
      <c r="K268" s="173">
        <f t="shared" ref="K268:K276" si="117">H268-F268</f>
        <v>-29.5</v>
      </c>
      <c r="L268" s="174">
        <f t="shared" ref="L268:L276" si="118">K268/F268</f>
        <v>-0.63440860215053763</v>
      </c>
      <c r="M268" s="170" t="s">
        <v>567</v>
      </c>
      <c r="N268" s="167">
        <v>43887</v>
      </c>
      <c r="O268" s="1"/>
      <c r="P268" s="1"/>
      <c r="Q268" s="1"/>
      <c r="R268" s="6" t="s">
        <v>742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137</v>
      </c>
      <c r="B269" s="188">
        <v>43396</v>
      </c>
      <c r="C269" s="188"/>
      <c r="D269" s="189" t="s">
        <v>404</v>
      </c>
      <c r="E269" s="190" t="s">
        <v>585</v>
      </c>
      <c r="F269" s="190">
        <v>156.5</v>
      </c>
      <c r="G269" s="190"/>
      <c r="H269" s="190">
        <v>207.5</v>
      </c>
      <c r="I269" s="192">
        <v>191</v>
      </c>
      <c r="J269" s="162" t="s">
        <v>643</v>
      </c>
      <c r="K269" s="163">
        <f t="shared" si="117"/>
        <v>51</v>
      </c>
      <c r="L269" s="164">
        <f t="shared" si="118"/>
        <v>0.32587859424920129</v>
      </c>
      <c r="M269" s="159" t="s">
        <v>555</v>
      </c>
      <c r="N269" s="165">
        <v>44369</v>
      </c>
      <c r="O269" s="1"/>
      <c r="P269" s="1"/>
      <c r="Q269" s="1"/>
      <c r="R269" s="6" t="s">
        <v>742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138</v>
      </c>
      <c r="B270" s="188">
        <v>43439</v>
      </c>
      <c r="C270" s="188"/>
      <c r="D270" s="189" t="s">
        <v>318</v>
      </c>
      <c r="E270" s="190" t="s">
        <v>585</v>
      </c>
      <c r="F270" s="190">
        <v>259.5</v>
      </c>
      <c r="G270" s="190"/>
      <c r="H270" s="190">
        <v>320</v>
      </c>
      <c r="I270" s="192">
        <v>320</v>
      </c>
      <c r="J270" s="162" t="s">
        <v>643</v>
      </c>
      <c r="K270" s="163">
        <f t="shared" si="117"/>
        <v>60.5</v>
      </c>
      <c r="L270" s="164">
        <f t="shared" si="118"/>
        <v>0.23314065510597304</v>
      </c>
      <c r="M270" s="159" t="s">
        <v>555</v>
      </c>
      <c r="N270" s="165">
        <v>44323</v>
      </c>
      <c r="O270" s="1"/>
      <c r="P270" s="1"/>
      <c r="Q270" s="1"/>
      <c r="R270" s="6" t="s">
        <v>742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0">
        <v>139</v>
      </c>
      <c r="B271" s="201">
        <v>43439</v>
      </c>
      <c r="C271" s="201"/>
      <c r="D271" s="202" t="s">
        <v>756</v>
      </c>
      <c r="E271" s="203" t="s">
        <v>585</v>
      </c>
      <c r="F271" s="203">
        <v>715</v>
      </c>
      <c r="G271" s="203"/>
      <c r="H271" s="203">
        <v>445</v>
      </c>
      <c r="I271" s="204">
        <v>840</v>
      </c>
      <c r="J271" s="172" t="s">
        <v>757</v>
      </c>
      <c r="K271" s="173">
        <f t="shared" si="117"/>
        <v>-270</v>
      </c>
      <c r="L271" s="174">
        <f t="shared" si="118"/>
        <v>-0.3776223776223776</v>
      </c>
      <c r="M271" s="170" t="s">
        <v>567</v>
      </c>
      <c r="N271" s="167">
        <v>43800</v>
      </c>
      <c r="O271" s="1"/>
      <c r="P271" s="1"/>
      <c r="Q271" s="1"/>
      <c r="R271" s="6" t="s">
        <v>742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140</v>
      </c>
      <c r="B272" s="188">
        <v>43469</v>
      </c>
      <c r="C272" s="188"/>
      <c r="D272" s="189" t="s">
        <v>157</v>
      </c>
      <c r="E272" s="190" t="s">
        <v>585</v>
      </c>
      <c r="F272" s="190">
        <v>875</v>
      </c>
      <c r="G272" s="190"/>
      <c r="H272" s="190">
        <v>1165</v>
      </c>
      <c r="I272" s="192">
        <v>1185</v>
      </c>
      <c r="J272" s="162" t="s">
        <v>758</v>
      </c>
      <c r="K272" s="163">
        <f t="shared" si="117"/>
        <v>290</v>
      </c>
      <c r="L272" s="164">
        <f t="shared" si="118"/>
        <v>0.33142857142857141</v>
      </c>
      <c r="M272" s="159" t="s">
        <v>555</v>
      </c>
      <c r="N272" s="165">
        <v>43847</v>
      </c>
      <c r="O272" s="1"/>
      <c r="P272" s="1"/>
      <c r="Q272" s="1"/>
      <c r="R272" s="6" t="s">
        <v>742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141</v>
      </c>
      <c r="B273" s="188">
        <v>43559</v>
      </c>
      <c r="C273" s="188"/>
      <c r="D273" s="189" t="s">
        <v>334</v>
      </c>
      <c r="E273" s="190" t="s">
        <v>585</v>
      </c>
      <c r="F273" s="190">
        <f>387-14.63</f>
        <v>372.37</v>
      </c>
      <c r="G273" s="190"/>
      <c r="H273" s="190">
        <v>490</v>
      </c>
      <c r="I273" s="192">
        <v>490</v>
      </c>
      <c r="J273" s="162" t="s">
        <v>643</v>
      </c>
      <c r="K273" s="163">
        <f t="shared" si="117"/>
        <v>117.63</v>
      </c>
      <c r="L273" s="164">
        <f t="shared" si="118"/>
        <v>0.31589548030185027</v>
      </c>
      <c r="M273" s="159" t="s">
        <v>555</v>
      </c>
      <c r="N273" s="165">
        <v>43850</v>
      </c>
      <c r="O273" s="1"/>
      <c r="P273" s="1"/>
      <c r="Q273" s="1"/>
      <c r="R273" s="6" t="s">
        <v>742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0">
        <v>142</v>
      </c>
      <c r="B274" s="201">
        <v>43578</v>
      </c>
      <c r="C274" s="201"/>
      <c r="D274" s="202" t="s">
        <v>759</v>
      </c>
      <c r="E274" s="203" t="s">
        <v>557</v>
      </c>
      <c r="F274" s="203">
        <v>220</v>
      </c>
      <c r="G274" s="203"/>
      <c r="H274" s="203">
        <v>127.5</v>
      </c>
      <c r="I274" s="204">
        <v>284</v>
      </c>
      <c r="J274" s="172" t="s">
        <v>760</v>
      </c>
      <c r="K274" s="173">
        <f t="shared" si="117"/>
        <v>-92.5</v>
      </c>
      <c r="L274" s="174">
        <f t="shared" si="118"/>
        <v>-0.42045454545454547</v>
      </c>
      <c r="M274" s="170" t="s">
        <v>567</v>
      </c>
      <c r="N274" s="167">
        <v>43896</v>
      </c>
      <c r="O274" s="1"/>
      <c r="P274" s="1"/>
      <c r="Q274" s="1"/>
      <c r="R274" s="6" t="s">
        <v>742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143</v>
      </c>
      <c r="B275" s="188">
        <v>43622</v>
      </c>
      <c r="C275" s="188"/>
      <c r="D275" s="189" t="s">
        <v>457</v>
      </c>
      <c r="E275" s="190" t="s">
        <v>557</v>
      </c>
      <c r="F275" s="190">
        <v>332.8</v>
      </c>
      <c r="G275" s="190"/>
      <c r="H275" s="190">
        <v>405</v>
      </c>
      <c r="I275" s="192">
        <v>419</v>
      </c>
      <c r="J275" s="162" t="s">
        <v>761</v>
      </c>
      <c r="K275" s="163">
        <f t="shared" si="117"/>
        <v>72.199999999999989</v>
      </c>
      <c r="L275" s="164">
        <f t="shared" si="118"/>
        <v>0.21694711538461534</v>
      </c>
      <c r="M275" s="159" t="s">
        <v>555</v>
      </c>
      <c r="N275" s="165">
        <v>43860</v>
      </c>
      <c r="O275" s="1"/>
      <c r="P275" s="1"/>
      <c r="Q275" s="1"/>
      <c r="R275" s="6" t="s">
        <v>746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1">
        <v>144</v>
      </c>
      <c r="B276" s="180">
        <v>43641</v>
      </c>
      <c r="C276" s="180"/>
      <c r="D276" s="181" t="s">
        <v>150</v>
      </c>
      <c r="E276" s="182" t="s">
        <v>585</v>
      </c>
      <c r="F276" s="182">
        <v>386</v>
      </c>
      <c r="G276" s="183"/>
      <c r="H276" s="183">
        <v>395</v>
      </c>
      <c r="I276" s="183">
        <v>452</v>
      </c>
      <c r="J276" s="184" t="s">
        <v>762</v>
      </c>
      <c r="K276" s="185">
        <f t="shared" si="117"/>
        <v>9</v>
      </c>
      <c r="L276" s="186">
        <f t="shared" si="118"/>
        <v>2.3316062176165803E-2</v>
      </c>
      <c r="M276" s="182" t="s">
        <v>676</v>
      </c>
      <c r="N276" s="180">
        <v>43868</v>
      </c>
      <c r="O276" s="1"/>
      <c r="P276" s="1"/>
      <c r="Q276" s="1"/>
      <c r="R276" s="6" t="s">
        <v>746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1">
        <v>145</v>
      </c>
      <c r="B277" s="180">
        <v>43707</v>
      </c>
      <c r="C277" s="180"/>
      <c r="D277" s="181" t="s">
        <v>130</v>
      </c>
      <c r="E277" s="182" t="s">
        <v>585</v>
      </c>
      <c r="F277" s="182">
        <v>137.5</v>
      </c>
      <c r="G277" s="183"/>
      <c r="H277" s="183">
        <v>138.5</v>
      </c>
      <c r="I277" s="183">
        <v>190</v>
      </c>
      <c r="J277" s="184" t="s">
        <v>781</v>
      </c>
      <c r="K277" s="185">
        <f>H277-F277</f>
        <v>1</v>
      </c>
      <c r="L277" s="186">
        <f>K277/F277</f>
        <v>7.2727272727272727E-3</v>
      </c>
      <c r="M277" s="182" t="s">
        <v>676</v>
      </c>
      <c r="N277" s="180">
        <v>44432</v>
      </c>
      <c r="O277" s="1"/>
      <c r="P277" s="1"/>
      <c r="Q277" s="1"/>
      <c r="R277" s="6" t="s">
        <v>742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146</v>
      </c>
      <c r="B278" s="188">
        <v>43731</v>
      </c>
      <c r="C278" s="188"/>
      <c r="D278" s="189" t="s">
        <v>412</v>
      </c>
      <c r="E278" s="190" t="s">
        <v>585</v>
      </c>
      <c r="F278" s="190">
        <v>235</v>
      </c>
      <c r="G278" s="190"/>
      <c r="H278" s="190">
        <v>295</v>
      </c>
      <c r="I278" s="192">
        <v>296</v>
      </c>
      <c r="J278" s="162" t="s">
        <v>763</v>
      </c>
      <c r="K278" s="163">
        <f t="shared" ref="K278:K284" si="119">H278-F278</f>
        <v>60</v>
      </c>
      <c r="L278" s="164">
        <f t="shared" ref="L278:L284" si="120">K278/F278</f>
        <v>0.25531914893617019</v>
      </c>
      <c r="M278" s="159" t="s">
        <v>555</v>
      </c>
      <c r="N278" s="165">
        <v>43844</v>
      </c>
      <c r="O278" s="1"/>
      <c r="P278" s="1"/>
      <c r="Q278" s="1"/>
      <c r="R278" s="6" t="s">
        <v>746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147</v>
      </c>
      <c r="B279" s="188">
        <v>43752</v>
      </c>
      <c r="C279" s="188"/>
      <c r="D279" s="189" t="s">
        <v>764</v>
      </c>
      <c r="E279" s="190" t="s">
        <v>585</v>
      </c>
      <c r="F279" s="190">
        <v>277.5</v>
      </c>
      <c r="G279" s="190"/>
      <c r="H279" s="190">
        <v>333</v>
      </c>
      <c r="I279" s="192">
        <v>333</v>
      </c>
      <c r="J279" s="162" t="s">
        <v>765</v>
      </c>
      <c r="K279" s="163">
        <f t="shared" si="119"/>
        <v>55.5</v>
      </c>
      <c r="L279" s="164">
        <f t="shared" si="120"/>
        <v>0.2</v>
      </c>
      <c r="M279" s="159" t="s">
        <v>555</v>
      </c>
      <c r="N279" s="165">
        <v>43846</v>
      </c>
      <c r="O279" s="1"/>
      <c r="P279" s="1"/>
      <c r="Q279" s="1"/>
      <c r="R279" s="6" t="s">
        <v>742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148</v>
      </c>
      <c r="B280" s="188">
        <v>43752</v>
      </c>
      <c r="C280" s="188"/>
      <c r="D280" s="189" t="s">
        <v>766</v>
      </c>
      <c r="E280" s="190" t="s">
        <v>585</v>
      </c>
      <c r="F280" s="190">
        <v>930</v>
      </c>
      <c r="G280" s="190"/>
      <c r="H280" s="190">
        <v>1165</v>
      </c>
      <c r="I280" s="192">
        <v>1200</v>
      </c>
      <c r="J280" s="162" t="s">
        <v>767</v>
      </c>
      <c r="K280" s="163">
        <f t="shared" si="119"/>
        <v>235</v>
      </c>
      <c r="L280" s="164">
        <f t="shared" si="120"/>
        <v>0.25268817204301075</v>
      </c>
      <c r="M280" s="159" t="s">
        <v>555</v>
      </c>
      <c r="N280" s="165">
        <v>43847</v>
      </c>
      <c r="O280" s="1"/>
      <c r="P280" s="1"/>
      <c r="Q280" s="1"/>
      <c r="R280" s="6" t="s">
        <v>746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149</v>
      </c>
      <c r="B281" s="188">
        <v>43753</v>
      </c>
      <c r="C281" s="188"/>
      <c r="D281" s="189" t="s">
        <v>768</v>
      </c>
      <c r="E281" s="190" t="s">
        <v>585</v>
      </c>
      <c r="F281" s="160">
        <v>111</v>
      </c>
      <c r="G281" s="190"/>
      <c r="H281" s="190">
        <v>141</v>
      </c>
      <c r="I281" s="192">
        <v>141</v>
      </c>
      <c r="J281" s="162" t="s">
        <v>570</v>
      </c>
      <c r="K281" s="163">
        <f t="shared" si="119"/>
        <v>30</v>
      </c>
      <c r="L281" s="164">
        <f t="shared" si="120"/>
        <v>0.27027027027027029</v>
      </c>
      <c r="M281" s="159" t="s">
        <v>555</v>
      </c>
      <c r="N281" s="165">
        <v>44328</v>
      </c>
      <c r="O281" s="1"/>
      <c r="P281" s="1"/>
      <c r="Q281" s="1"/>
      <c r="R281" s="6" t="s">
        <v>746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150</v>
      </c>
      <c r="B282" s="188">
        <v>43753</v>
      </c>
      <c r="C282" s="188"/>
      <c r="D282" s="189" t="s">
        <v>769</v>
      </c>
      <c r="E282" s="190" t="s">
        <v>585</v>
      </c>
      <c r="F282" s="160">
        <v>296</v>
      </c>
      <c r="G282" s="190"/>
      <c r="H282" s="190">
        <v>370</v>
      </c>
      <c r="I282" s="192">
        <v>370</v>
      </c>
      <c r="J282" s="162" t="s">
        <v>643</v>
      </c>
      <c r="K282" s="163">
        <f t="shared" si="119"/>
        <v>74</v>
      </c>
      <c r="L282" s="164">
        <f t="shared" si="120"/>
        <v>0.25</v>
      </c>
      <c r="M282" s="159" t="s">
        <v>555</v>
      </c>
      <c r="N282" s="165">
        <v>43853</v>
      </c>
      <c r="O282" s="1"/>
      <c r="P282" s="1"/>
      <c r="Q282" s="1"/>
      <c r="R282" s="6" t="s">
        <v>746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151</v>
      </c>
      <c r="B283" s="188">
        <v>43754</v>
      </c>
      <c r="C283" s="188"/>
      <c r="D283" s="189" t="s">
        <v>770</v>
      </c>
      <c r="E283" s="190" t="s">
        <v>585</v>
      </c>
      <c r="F283" s="160">
        <v>300</v>
      </c>
      <c r="G283" s="190"/>
      <c r="H283" s="190">
        <v>382.5</v>
      </c>
      <c r="I283" s="192">
        <v>344</v>
      </c>
      <c r="J283" s="162" t="s">
        <v>818</v>
      </c>
      <c r="K283" s="163">
        <f t="shared" si="119"/>
        <v>82.5</v>
      </c>
      <c r="L283" s="164">
        <f t="shared" si="120"/>
        <v>0.27500000000000002</v>
      </c>
      <c r="M283" s="159" t="s">
        <v>555</v>
      </c>
      <c r="N283" s="165">
        <v>44238</v>
      </c>
      <c r="O283" s="1"/>
      <c r="P283" s="1"/>
      <c r="Q283" s="1"/>
      <c r="R283" s="6" t="s">
        <v>746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152</v>
      </c>
      <c r="B284" s="188">
        <v>43832</v>
      </c>
      <c r="C284" s="188"/>
      <c r="D284" s="189" t="s">
        <v>771</v>
      </c>
      <c r="E284" s="190" t="s">
        <v>585</v>
      </c>
      <c r="F284" s="160">
        <v>495</v>
      </c>
      <c r="G284" s="190"/>
      <c r="H284" s="190">
        <v>595</v>
      </c>
      <c r="I284" s="192">
        <v>590</v>
      </c>
      <c r="J284" s="162" t="s">
        <v>817</v>
      </c>
      <c r="K284" s="163">
        <f t="shared" si="119"/>
        <v>100</v>
      </c>
      <c r="L284" s="164">
        <f t="shared" si="120"/>
        <v>0.20202020202020202</v>
      </c>
      <c r="M284" s="159" t="s">
        <v>555</v>
      </c>
      <c r="N284" s="165">
        <v>44589</v>
      </c>
      <c r="O284" s="1"/>
      <c r="P284" s="1"/>
      <c r="Q284" s="1"/>
      <c r="R284" s="6" t="s">
        <v>746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153</v>
      </c>
      <c r="B285" s="188">
        <v>43966</v>
      </c>
      <c r="C285" s="188"/>
      <c r="D285" s="189" t="s">
        <v>71</v>
      </c>
      <c r="E285" s="190" t="s">
        <v>585</v>
      </c>
      <c r="F285" s="160">
        <v>67.5</v>
      </c>
      <c r="G285" s="190"/>
      <c r="H285" s="190">
        <v>86</v>
      </c>
      <c r="I285" s="192">
        <v>86</v>
      </c>
      <c r="J285" s="162" t="s">
        <v>772</v>
      </c>
      <c r="K285" s="163">
        <f t="shared" ref="K285:K292" si="121">H285-F285</f>
        <v>18.5</v>
      </c>
      <c r="L285" s="164">
        <f t="shared" ref="L285:L292" si="122">K285/F285</f>
        <v>0.27407407407407408</v>
      </c>
      <c r="M285" s="159" t="s">
        <v>555</v>
      </c>
      <c r="N285" s="165">
        <v>44008</v>
      </c>
      <c r="O285" s="1"/>
      <c r="P285" s="1"/>
      <c r="Q285" s="1"/>
      <c r="R285" s="6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154</v>
      </c>
      <c r="B286" s="188">
        <v>44035</v>
      </c>
      <c r="C286" s="188"/>
      <c r="D286" s="189" t="s">
        <v>456</v>
      </c>
      <c r="E286" s="190" t="s">
        <v>585</v>
      </c>
      <c r="F286" s="160">
        <v>231</v>
      </c>
      <c r="G286" s="190"/>
      <c r="H286" s="190">
        <v>281</v>
      </c>
      <c r="I286" s="192">
        <v>281</v>
      </c>
      <c r="J286" s="162" t="s">
        <v>643</v>
      </c>
      <c r="K286" s="163">
        <f t="shared" si="121"/>
        <v>50</v>
      </c>
      <c r="L286" s="164">
        <f t="shared" si="122"/>
        <v>0.21645021645021645</v>
      </c>
      <c r="M286" s="159" t="s">
        <v>555</v>
      </c>
      <c r="N286" s="165">
        <v>44358</v>
      </c>
      <c r="O286" s="1"/>
      <c r="P286" s="1"/>
      <c r="Q286" s="1"/>
      <c r="R286" s="6" t="s">
        <v>746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155</v>
      </c>
      <c r="B287" s="188">
        <v>44092</v>
      </c>
      <c r="C287" s="188"/>
      <c r="D287" s="189" t="s">
        <v>394</v>
      </c>
      <c r="E287" s="190" t="s">
        <v>585</v>
      </c>
      <c r="F287" s="190">
        <v>206</v>
      </c>
      <c r="G287" s="190"/>
      <c r="H287" s="190">
        <v>248</v>
      </c>
      <c r="I287" s="192">
        <v>248</v>
      </c>
      <c r="J287" s="162" t="s">
        <v>643</v>
      </c>
      <c r="K287" s="163">
        <f t="shared" si="121"/>
        <v>42</v>
      </c>
      <c r="L287" s="164">
        <f t="shared" si="122"/>
        <v>0.20388349514563106</v>
      </c>
      <c r="M287" s="159" t="s">
        <v>555</v>
      </c>
      <c r="N287" s="165">
        <v>44214</v>
      </c>
      <c r="O287" s="1"/>
      <c r="P287" s="1"/>
      <c r="Q287" s="1"/>
      <c r="R287" s="6" t="s">
        <v>746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156</v>
      </c>
      <c r="B288" s="188">
        <v>44140</v>
      </c>
      <c r="C288" s="188"/>
      <c r="D288" s="189" t="s">
        <v>394</v>
      </c>
      <c r="E288" s="190" t="s">
        <v>585</v>
      </c>
      <c r="F288" s="190">
        <v>182.5</v>
      </c>
      <c r="G288" s="190"/>
      <c r="H288" s="190">
        <v>248</v>
      </c>
      <c r="I288" s="192">
        <v>248</v>
      </c>
      <c r="J288" s="162" t="s">
        <v>643</v>
      </c>
      <c r="K288" s="163">
        <f t="shared" si="121"/>
        <v>65.5</v>
      </c>
      <c r="L288" s="164">
        <f t="shared" si="122"/>
        <v>0.35890410958904112</v>
      </c>
      <c r="M288" s="159" t="s">
        <v>555</v>
      </c>
      <c r="N288" s="165">
        <v>44214</v>
      </c>
      <c r="O288" s="1"/>
      <c r="P288" s="1"/>
      <c r="Q288" s="1"/>
      <c r="R288" s="6" t="s">
        <v>746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157</v>
      </c>
      <c r="B289" s="188">
        <v>44140</v>
      </c>
      <c r="C289" s="188"/>
      <c r="D289" s="189" t="s">
        <v>318</v>
      </c>
      <c r="E289" s="190" t="s">
        <v>585</v>
      </c>
      <c r="F289" s="190">
        <v>247.5</v>
      </c>
      <c r="G289" s="190"/>
      <c r="H289" s="190">
        <v>320</v>
      </c>
      <c r="I289" s="192">
        <v>320</v>
      </c>
      <c r="J289" s="162" t="s">
        <v>643</v>
      </c>
      <c r="K289" s="163">
        <f t="shared" si="121"/>
        <v>72.5</v>
      </c>
      <c r="L289" s="164">
        <f t="shared" si="122"/>
        <v>0.29292929292929293</v>
      </c>
      <c r="M289" s="159" t="s">
        <v>555</v>
      </c>
      <c r="N289" s="165">
        <v>44323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158</v>
      </c>
      <c r="B290" s="188">
        <v>44140</v>
      </c>
      <c r="C290" s="188"/>
      <c r="D290" s="189" t="s">
        <v>270</v>
      </c>
      <c r="E290" s="190" t="s">
        <v>585</v>
      </c>
      <c r="F290" s="160">
        <v>925</v>
      </c>
      <c r="G290" s="190"/>
      <c r="H290" s="190">
        <v>1095</v>
      </c>
      <c r="I290" s="192">
        <v>1093</v>
      </c>
      <c r="J290" s="162" t="s">
        <v>773</v>
      </c>
      <c r="K290" s="163">
        <f t="shared" si="121"/>
        <v>170</v>
      </c>
      <c r="L290" s="164">
        <f t="shared" si="122"/>
        <v>0.18378378378378379</v>
      </c>
      <c r="M290" s="159" t="s">
        <v>555</v>
      </c>
      <c r="N290" s="165">
        <v>44201</v>
      </c>
      <c r="O290" s="1"/>
      <c r="P290" s="1"/>
      <c r="Q290" s="1"/>
      <c r="R290" s="6" t="s">
        <v>746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159</v>
      </c>
      <c r="B291" s="188">
        <v>44140</v>
      </c>
      <c r="C291" s="188"/>
      <c r="D291" s="189" t="s">
        <v>334</v>
      </c>
      <c r="E291" s="190" t="s">
        <v>585</v>
      </c>
      <c r="F291" s="160">
        <v>332.5</v>
      </c>
      <c r="G291" s="190"/>
      <c r="H291" s="190">
        <v>393</v>
      </c>
      <c r="I291" s="192">
        <v>406</v>
      </c>
      <c r="J291" s="162" t="s">
        <v>774</v>
      </c>
      <c r="K291" s="163">
        <f t="shared" si="121"/>
        <v>60.5</v>
      </c>
      <c r="L291" s="164">
        <f t="shared" si="122"/>
        <v>0.18195488721804512</v>
      </c>
      <c r="M291" s="159" t="s">
        <v>555</v>
      </c>
      <c r="N291" s="165">
        <v>44256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160</v>
      </c>
      <c r="B292" s="188">
        <v>44141</v>
      </c>
      <c r="C292" s="188"/>
      <c r="D292" s="189" t="s">
        <v>456</v>
      </c>
      <c r="E292" s="190" t="s">
        <v>585</v>
      </c>
      <c r="F292" s="160">
        <v>231</v>
      </c>
      <c r="G292" s="190"/>
      <c r="H292" s="190">
        <v>281</v>
      </c>
      <c r="I292" s="192">
        <v>281</v>
      </c>
      <c r="J292" s="162" t="s">
        <v>643</v>
      </c>
      <c r="K292" s="163">
        <f t="shared" si="121"/>
        <v>50</v>
      </c>
      <c r="L292" s="164">
        <f t="shared" si="122"/>
        <v>0.21645021645021645</v>
      </c>
      <c r="M292" s="159" t="s">
        <v>555</v>
      </c>
      <c r="N292" s="165">
        <v>44358</v>
      </c>
      <c r="O292" s="1"/>
      <c r="P292" s="1"/>
      <c r="Q292" s="1"/>
      <c r="R292" s="6" t="s">
        <v>746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3">
        <v>161</v>
      </c>
      <c r="B293" s="206">
        <v>44187</v>
      </c>
      <c r="C293" s="206"/>
      <c r="D293" s="207" t="s">
        <v>431</v>
      </c>
      <c r="E293" s="53" t="s">
        <v>585</v>
      </c>
      <c r="F293" s="208" t="s">
        <v>775</v>
      </c>
      <c r="G293" s="53"/>
      <c r="H293" s="53"/>
      <c r="I293" s="209">
        <v>239</v>
      </c>
      <c r="J293" s="205" t="s">
        <v>558</v>
      </c>
      <c r="K293" s="205"/>
      <c r="L293" s="210"/>
      <c r="M293" s="211"/>
      <c r="N293" s="212"/>
      <c r="O293" s="1"/>
      <c r="P293" s="1"/>
      <c r="Q293" s="1"/>
      <c r="R293" s="6" t="s">
        <v>746</v>
      </c>
    </row>
    <row r="294" spans="1:26" ht="12.75" customHeight="1">
      <c r="A294" s="187">
        <v>162</v>
      </c>
      <c r="B294" s="188">
        <v>44258</v>
      </c>
      <c r="C294" s="188"/>
      <c r="D294" s="189" t="s">
        <v>771</v>
      </c>
      <c r="E294" s="190" t="s">
        <v>585</v>
      </c>
      <c r="F294" s="160">
        <v>495</v>
      </c>
      <c r="G294" s="190"/>
      <c r="H294" s="190">
        <v>595</v>
      </c>
      <c r="I294" s="192">
        <v>590</v>
      </c>
      <c r="J294" s="162" t="s">
        <v>817</v>
      </c>
      <c r="K294" s="163">
        <f t="shared" ref="K294:K301" si="123">H294-F294</f>
        <v>100</v>
      </c>
      <c r="L294" s="164">
        <f t="shared" ref="L294:L301" si="124">K294/F294</f>
        <v>0.20202020202020202</v>
      </c>
      <c r="M294" s="159" t="s">
        <v>555</v>
      </c>
      <c r="N294" s="165">
        <v>44589</v>
      </c>
      <c r="O294" s="1"/>
      <c r="P294" s="1"/>
      <c r="R294" s="6" t="s">
        <v>746</v>
      </c>
    </row>
    <row r="295" spans="1:26" ht="12.75" customHeight="1">
      <c r="A295" s="187">
        <v>163</v>
      </c>
      <c r="B295" s="188">
        <v>44274</v>
      </c>
      <c r="C295" s="188"/>
      <c r="D295" s="189" t="s">
        <v>334</v>
      </c>
      <c r="E295" s="190" t="s">
        <v>585</v>
      </c>
      <c r="F295" s="160">
        <v>355</v>
      </c>
      <c r="G295" s="190"/>
      <c r="H295" s="190">
        <v>422.5</v>
      </c>
      <c r="I295" s="192">
        <v>420</v>
      </c>
      <c r="J295" s="162" t="s">
        <v>776</v>
      </c>
      <c r="K295" s="163">
        <f t="shared" si="123"/>
        <v>67.5</v>
      </c>
      <c r="L295" s="164">
        <f t="shared" si="124"/>
        <v>0.19014084507042253</v>
      </c>
      <c r="M295" s="159" t="s">
        <v>555</v>
      </c>
      <c r="N295" s="165">
        <v>44361</v>
      </c>
      <c r="O295" s="1"/>
      <c r="R295" s="214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164</v>
      </c>
      <c r="B296" s="188">
        <v>44295</v>
      </c>
      <c r="C296" s="188"/>
      <c r="D296" s="189" t="s">
        <v>777</v>
      </c>
      <c r="E296" s="190" t="s">
        <v>585</v>
      </c>
      <c r="F296" s="160">
        <v>555</v>
      </c>
      <c r="G296" s="190"/>
      <c r="H296" s="190">
        <v>663</v>
      </c>
      <c r="I296" s="192">
        <v>663</v>
      </c>
      <c r="J296" s="162" t="s">
        <v>778</v>
      </c>
      <c r="K296" s="163">
        <f t="shared" si="123"/>
        <v>108</v>
      </c>
      <c r="L296" s="164">
        <f t="shared" si="124"/>
        <v>0.19459459459459461</v>
      </c>
      <c r="M296" s="159" t="s">
        <v>555</v>
      </c>
      <c r="N296" s="165">
        <v>44321</v>
      </c>
      <c r="O296" s="1"/>
      <c r="P296" s="1"/>
      <c r="Q296" s="1"/>
      <c r="R296" s="214" t="s">
        <v>746</v>
      </c>
    </row>
    <row r="297" spans="1:26" ht="12.75" customHeight="1">
      <c r="A297" s="187">
        <v>165</v>
      </c>
      <c r="B297" s="188">
        <v>44308</v>
      </c>
      <c r="C297" s="188"/>
      <c r="D297" s="189" t="s">
        <v>364</v>
      </c>
      <c r="E297" s="190" t="s">
        <v>585</v>
      </c>
      <c r="F297" s="160">
        <v>126.5</v>
      </c>
      <c r="G297" s="190"/>
      <c r="H297" s="190">
        <v>155</v>
      </c>
      <c r="I297" s="192">
        <v>155</v>
      </c>
      <c r="J297" s="162" t="s">
        <v>643</v>
      </c>
      <c r="K297" s="163">
        <f t="shared" si="123"/>
        <v>28.5</v>
      </c>
      <c r="L297" s="164">
        <f t="shared" si="124"/>
        <v>0.22529644268774704</v>
      </c>
      <c r="M297" s="159" t="s">
        <v>555</v>
      </c>
      <c r="N297" s="165">
        <v>44362</v>
      </c>
      <c r="O297" s="1"/>
      <c r="R297" s="214" t="s">
        <v>746</v>
      </c>
    </row>
    <row r="298" spans="1:26" ht="12.75" customHeight="1">
      <c r="A298" s="243">
        <v>166</v>
      </c>
      <c r="B298" s="244">
        <v>44368</v>
      </c>
      <c r="C298" s="244"/>
      <c r="D298" s="245" t="s">
        <v>382</v>
      </c>
      <c r="E298" s="246" t="s">
        <v>585</v>
      </c>
      <c r="F298" s="247">
        <v>287.5</v>
      </c>
      <c r="G298" s="246"/>
      <c r="H298" s="246">
        <v>245</v>
      </c>
      <c r="I298" s="248">
        <v>344</v>
      </c>
      <c r="J298" s="172" t="s">
        <v>812</v>
      </c>
      <c r="K298" s="173">
        <f t="shared" si="123"/>
        <v>-42.5</v>
      </c>
      <c r="L298" s="174">
        <f t="shared" si="124"/>
        <v>-0.14782608695652175</v>
      </c>
      <c r="M298" s="170" t="s">
        <v>567</v>
      </c>
      <c r="N298" s="167">
        <v>44508</v>
      </c>
      <c r="O298" s="1"/>
      <c r="R298" s="214" t="s">
        <v>746</v>
      </c>
    </row>
    <row r="299" spans="1:26" ht="12.75" customHeight="1">
      <c r="A299" s="187">
        <v>167</v>
      </c>
      <c r="B299" s="188">
        <v>44368</v>
      </c>
      <c r="C299" s="188"/>
      <c r="D299" s="189" t="s">
        <v>456</v>
      </c>
      <c r="E299" s="190" t="s">
        <v>585</v>
      </c>
      <c r="F299" s="160">
        <v>241</v>
      </c>
      <c r="G299" s="190"/>
      <c r="H299" s="190">
        <v>298</v>
      </c>
      <c r="I299" s="192">
        <v>320</v>
      </c>
      <c r="J299" s="162" t="s">
        <v>643</v>
      </c>
      <c r="K299" s="163">
        <f t="shared" si="123"/>
        <v>57</v>
      </c>
      <c r="L299" s="164">
        <f t="shared" si="124"/>
        <v>0.23651452282157676</v>
      </c>
      <c r="M299" s="159" t="s">
        <v>555</v>
      </c>
      <c r="N299" s="165">
        <v>44802</v>
      </c>
      <c r="O299" s="41"/>
      <c r="R299" s="214" t="s">
        <v>746</v>
      </c>
    </row>
    <row r="300" spans="1:26" ht="12.75" customHeight="1">
      <c r="A300" s="187">
        <v>168</v>
      </c>
      <c r="B300" s="188">
        <v>44406</v>
      </c>
      <c r="C300" s="188"/>
      <c r="D300" s="189" t="s">
        <v>364</v>
      </c>
      <c r="E300" s="190" t="s">
        <v>585</v>
      </c>
      <c r="F300" s="160">
        <v>162.5</v>
      </c>
      <c r="G300" s="190"/>
      <c r="H300" s="190">
        <v>200</v>
      </c>
      <c r="I300" s="192">
        <v>200</v>
      </c>
      <c r="J300" s="162" t="s">
        <v>643</v>
      </c>
      <c r="K300" s="163">
        <f t="shared" si="123"/>
        <v>37.5</v>
      </c>
      <c r="L300" s="164">
        <f t="shared" si="124"/>
        <v>0.23076923076923078</v>
      </c>
      <c r="M300" s="159" t="s">
        <v>555</v>
      </c>
      <c r="N300" s="165">
        <v>44802</v>
      </c>
      <c r="O300" s="1"/>
      <c r="R300" s="214" t="s">
        <v>746</v>
      </c>
    </row>
    <row r="301" spans="1:26" ht="12.75" customHeight="1">
      <c r="A301" s="187">
        <v>169</v>
      </c>
      <c r="B301" s="188">
        <v>44462</v>
      </c>
      <c r="C301" s="188"/>
      <c r="D301" s="189" t="s">
        <v>783</v>
      </c>
      <c r="E301" s="190" t="s">
        <v>585</v>
      </c>
      <c r="F301" s="160">
        <v>1235</v>
      </c>
      <c r="G301" s="190"/>
      <c r="H301" s="190">
        <v>1505</v>
      </c>
      <c r="I301" s="192">
        <v>1500</v>
      </c>
      <c r="J301" s="162" t="s">
        <v>643</v>
      </c>
      <c r="K301" s="163">
        <f t="shared" si="123"/>
        <v>270</v>
      </c>
      <c r="L301" s="164">
        <f t="shared" si="124"/>
        <v>0.21862348178137653</v>
      </c>
      <c r="M301" s="159" t="s">
        <v>555</v>
      </c>
      <c r="N301" s="165">
        <v>44564</v>
      </c>
      <c r="O301" s="1"/>
      <c r="R301" s="214" t="s">
        <v>746</v>
      </c>
    </row>
    <row r="302" spans="1:26" ht="12.75" customHeight="1">
      <c r="A302" s="227">
        <v>170</v>
      </c>
      <c r="B302" s="228">
        <v>44480</v>
      </c>
      <c r="C302" s="228"/>
      <c r="D302" s="229" t="s">
        <v>785</v>
      </c>
      <c r="E302" s="230" t="s">
        <v>585</v>
      </c>
      <c r="F302" s="231" t="s">
        <v>789</v>
      </c>
      <c r="G302" s="230"/>
      <c r="H302" s="230"/>
      <c r="I302" s="230">
        <v>145</v>
      </c>
      <c r="J302" s="232" t="s">
        <v>558</v>
      </c>
      <c r="K302" s="227"/>
      <c r="L302" s="228"/>
      <c r="M302" s="228"/>
      <c r="N302" s="229"/>
      <c r="O302" s="41"/>
      <c r="R302" s="214" t="s">
        <v>746</v>
      </c>
    </row>
    <row r="303" spans="1:26" ht="12.75" customHeight="1">
      <c r="A303" s="233">
        <v>171</v>
      </c>
      <c r="B303" s="234">
        <v>44481</v>
      </c>
      <c r="C303" s="234"/>
      <c r="D303" s="235" t="s">
        <v>259</v>
      </c>
      <c r="E303" s="236" t="s">
        <v>585</v>
      </c>
      <c r="F303" s="237" t="s">
        <v>787</v>
      </c>
      <c r="G303" s="236"/>
      <c r="H303" s="236"/>
      <c r="I303" s="236">
        <v>380</v>
      </c>
      <c r="J303" s="238" t="s">
        <v>558</v>
      </c>
      <c r="K303" s="233"/>
      <c r="L303" s="234"/>
      <c r="M303" s="234"/>
      <c r="N303" s="235"/>
      <c r="O303" s="41"/>
      <c r="R303" s="214" t="s">
        <v>746</v>
      </c>
    </row>
    <row r="304" spans="1:26" ht="12.75" customHeight="1">
      <c r="A304" s="233">
        <v>172</v>
      </c>
      <c r="B304" s="234">
        <v>44481</v>
      </c>
      <c r="C304" s="234"/>
      <c r="D304" s="235" t="s">
        <v>389</v>
      </c>
      <c r="E304" s="236" t="s">
        <v>585</v>
      </c>
      <c r="F304" s="237" t="s">
        <v>788</v>
      </c>
      <c r="G304" s="236"/>
      <c r="H304" s="236"/>
      <c r="I304" s="236">
        <v>56</v>
      </c>
      <c r="J304" s="238" t="s">
        <v>558</v>
      </c>
      <c r="K304" s="233"/>
      <c r="L304" s="234"/>
      <c r="M304" s="234"/>
      <c r="N304" s="235"/>
      <c r="O304" s="41"/>
      <c r="R304" s="214"/>
    </row>
    <row r="305" spans="1:18" ht="12.75" customHeight="1">
      <c r="A305" s="187">
        <v>173</v>
      </c>
      <c r="B305" s="188">
        <v>44551</v>
      </c>
      <c r="C305" s="188"/>
      <c r="D305" s="189" t="s">
        <v>118</v>
      </c>
      <c r="E305" s="190" t="s">
        <v>585</v>
      </c>
      <c r="F305" s="160">
        <v>2300</v>
      </c>
      <c r="G305" s="190"/>
      <c r="H305" s="190">
        <f>(2820+2200)/2</f>
        <v>2510</v>
      </c>
      <c r="I305" s="192">
        <v>3000</v>
      </c>
      <c r="J305" s="162" t="s">
        <v>826</v>
      </c>
      <c r="K305" s="163">
        <f>H305-F305</f>
        <v>210</v>
      </c>
      <c r="L305" s="164">
        <f>K305/F305</f>
        <v>9.1304347826086957E-2</v>
      </c>
      <c r="M305" s="159" t="s">
        <v>555</v>
      </c>
      <c r="N305" s="165">
        <v>44649</v>
      </c>
      <c r="O305" s="1"/>
      <c r="R305" s="214"/>
    </row>
    <row r="306" spans="1:18" ht="12.75" customHeight="1">
      <c r="A306" s="239">
        <v>174</v>
      </c>
      <c r="B306" s="234">
        <v>44606</v>
      </c>
      <c r="C306" s="239"/>
      <c r="D306" s="239" t="s">
        <v>410</v>
      </c>
      <c r="E306" s="236" t="s">
        <v>585</v>
      </c>
      <c r="F306" s="236" t="s">
        <v>820</v>
      </c>
      <c r="G306" s="236"/>
      <c r="H306" s="236"/>
      <c r="I306" s="236">
        <v>764</v>
      </c>
      <c r="J306" s="236" t="s">
        <v>558</v>
      </c>
      <c r="K306" s="236"/>
      <c r="L306" s="236"/>
      <c r="M306" s="236"/>
      <c r="N306" s="239"/>
      <c r="O306" s="41"/>
      <c r="R306" s="214"/>
    </row>
    <row r="307" spans="1:18" ht="12.75" customHeight="1">
      <c r="A307" s="239">
        <v>175</v>
      </c>
      <c r="B307" s="234">
        <v>44613</v>
      </c>
      <c r="C307" s="239"/>
      <c r="D307" s="239" t="s">
        <v>783</v>
      </c>
      <c r="E307" s="236" t="s">
        <v>585</v>
      </c>
      <c r="F307" s="236" t="s">
        <v>821</v>
      </c>
      <c r="G307" s="236"/>
      <c r="H307" s="236"/>
      <c r="I307" s="236">
        <v>1510</v>
      </c>
      <c r="J307" s="236" t="s">
        <v>558</v>
      </c>
      <c r="K307" s="236"/>
      <c r="L307" s="236"/>
      <c r="M307" s="236"/>
      <c r="N307" s="239"/>
      <c r="O307" s="41"/>
      <c r="R307" s="214"/>
    </row>
    <row r="308" spans="1:18" ht="12.75" customHeight="1">
      <c r="A308">
        <v>176</v>
      </c>
      <c r="B308" s="234">
        <v>44670</v>
      </c>
      <c r="C308" s="234"/>
      <c r="D308" s="239" t="s">
        <v>519</v>
      </c>
      <c r="E308" s="285" t="s">
        <v>585</v>
      </c>
      <c r="F308" s="236" t="s">
        <v>828</v>
      </c>
      <c r="G308" s="236"/>
      <c r="H308" s="236"/>
      <c r="I308" s="236">
        <v>553</v>
      </c>
      <c r="J308" s="236" t="s">
        <v>558</v>
      </c>
      <c r="K308" s="236"/>
      <c r="L308" s="236"/>
      <c r="M308" s="236"/>
      <c r="N308" s="236"/>
      <c r="O308" s="41"/>
      <c r="R308" s="214"/>
    </row>
    <row r="309" spans="1:18" ht="12.75" customHeight="1">
      <c r="A309" s="187">
        <v>177</v>
      </c>
      <c r="B309" s="188">
        <v>44746</v>
      </c>
      <c r="C309" s="188"/>
      <c r="D309" s="189" t="s">
        <v>863</v>
      </c>
      <c r="E309" s="190" t="s">
        <v>585</v>
      </c>
      <c r="F309" s="160">
        <v>207.5</v>
      </c>
      <c r="G309" s="190"/>
      <c r="H309" s="190">
        <v>254</v>
      </c>
      <c r="I309" s="192">
        <v>254</v>
      </c>
      <c r="J309" s="162" t="s">
        <v>643</v>
      </c>
      <c r="K309" s="163">
        <f>H309-F309</f>
        <v>46.5</v>
      </c>
      <c r="L309" s="164">
        <f>K309/F309</f>
        <v>0.22409638554216868</v>
      </c>
      <c r="M309" s="159" t="s">
        <v>555</v>
      </c>
      <c r="N309" s="165">
        <v>44792</v>
      </c>
      <c r="O309" s="1"/>
      <c r="R309" s="214"/>
    </row>
    <row r="310" spans="1:18" ht="12.75" customHeight="1">
      <c r="A310" s="213">
        <v>178</v>
      </c>
      <c r="B310" s="234">
        <v>44775</v>
      </c>
      <c r="D310" s="324" t="s">
        <v>458</v>
      </c>
      <c r="E310" s="323" t="s">
        <v>585</v>
      </c>
      <c r="F310" s="236" t="s">
        <v>864</v>
      </c>
      <c r="G310" s="236"/>
      <c r="H310" s="236"/>
      <c r="I310" s="236">
        <v>38</v>
      </c>
      <c r="J310" s="236" t="s">
        <v>558</v>
      </c>
      <c r="K310" s="236"/>
      <c r="L310" s="236"/>
      <c r="M310" s="236"/>
      <c r="N310" s="236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B312" s="215" t="s">
        <v>779</v>
      </c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A319" s="216"/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A320" s="216"/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A321" s="53"/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</sheetData>
  <autoFilter ref="R1:R317"/>
  <mergeCells count="3">
    <mergeCell ref="J106:J107"/>
    <mergeCell ref="B106:B107"/>
    <mergeCell ref="A106:A10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8 K101 L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2022-09-15T02:50:09Z</dcterms:modified>
</cp:coreProperties>
</file>