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F&amp;O)'!$R$1:$R$308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18" i="7"/>
  <c r="L20" l="1"/>
  <c r="K20"/>
  <c r="L27"/>
  <c r="K27"/>
  <c r="L21"/>
  <c r="K21"/>
  <c r="L48"/>
  <c r="K48"/>
  <c r="M48" s="1"/>
  <c r="L60"/>
  <c r="K60"/>
  <c r="M60" s="1"/>
  <c r="K109"/>
  <c r="M109" s="1"/>
  <c r="L83"/>
  <c r="K83"/>
  <c r="H18"/>
  <c r="K18" s="1"/>
  <c r="K106"/>
  <c r="M106" s="1"/>
  <c r="K107"/>
  <c r="M107" s="1"/>
  <c r="K108"/>
  <c r="M108" s="1"/>
  <c r="L57"/>
  <c r="K57"/>
  <c r="L56"/>
  <c r="K56"/>
  <c r="K84"/>
  <c r="L84"/>
  <c r="K101"/>
  <c r="M101" s="1"/>
  <c r="L53"/>
  <c r="K53"/>
  <c r="L55"/>
  <c r="K55"/>
  <c r="L114"/>
  <c r="K114"/>
  <c r="L54"/>
  <c r="K54"/>
  <c r="K105"/>
  <c r="M105" s="1"/>
  <c r="L50"/>
  <c r="K50"/>
  <c r="K104"/>
  <c r="M104" s="1"/>
  <c r="L82"/>
  <c r="K82"/>
  <c r="L17"/>
  <c r="K17"/>
  <c r="L15"/>
  <c r="K15"/>
  <c r="K103"/>
  <c r="M103" s="1"/>
  <c r="L51"/>
  <c r="K51"/>
  <c r="L49"/>
  <c r="K49"/>
  <c r="L47"/>
  <c r="K47"/>
  <c r="K102"/>
  <c r="M102" s="1"/>
  <c r="K100"/>
  <c r="M100" s="1"/>
  <c r="K99"/>
  <c r="M99" s="1"/>
  <c r="K98"/>
  <c r="M98" s="1"/>
  <c r="L45"/>
  <c r="K45"/>
  <c r="L11"/>
  <c r="K11"/>
  <c r="K97"/>
  <c r="M97" s="1"/>
  <c r="K95"/>
  <c r="M95" s="1"/>
  <c r="K96"/>
  <c r="M96" s="1"/>
  <c r="K77"/>
  <c r="L77"/>
  <c r="L81"/>
  <c r="K81"/>
  <c r="L44"/>
  <c r="K44"/>
  <c r="K42"/>
  <c r="L42"/>
  <c r="L46"/>
  <c r="K46"/>
  <c r="K94"/>
  <c r="M94" s="1"/>
  <c r="L80"/>
  <c r="K80"/>
  <c r="L14"/>
  <c r="K14"/>
  <c r="K41"/>
  <c r="L41"/>
  <c r="L43"/>
  <c r="K43"/>
  <c r="K93"/>
  <c r="M93" s="1"/>
  <c r="K92"/>
  <c r="M92" s="1"/>
  <c r="K78"/>
  <c r="L10"/>
  <c r="K10"/>
  <c r="L13"/>
  <c r="K13"/>
  <c r="L12"/>
  <c r="K12"/>
  <c r="L79"/>
  <c r="K79"/>
  <c r="L78"/>
  <c r="M83" l="1"/>
  <c r="M21"/>
  <c r="M57"/>
  <c r="M20"/>
  <c r="M27"/>
  <c r="M55"/>
  <c r="M56"/>
  <c r="M84"/>
  <c r="M54"/>
  <c r="M53"/>
  <c r="M114"/>
  <c r="M15"/>
  <c r="M49"/>
  <c r="M82"/>
  <c r="M50"/>
  <c r="M17"/>
  <c r="M51"/>
  <c r="M14"/>
  <c r="M11"/>
  <c r="M47"/>
  <c r="M45"/>
  <c r="M42"/>
  <c r="M81"/>
  <c r="M44"/>
  <c r="M77"/>
  <c r="M46"/>
  <c r="M80"/>
  <c r="M41"/>
  <c r="M43"/>
  <c r="M18"/>
  <c r="M10"/>
  <c r="M13"/>
  <c r="M12"/>
  <c r="M79"/>
  <c r="M78"/>
  <c r="K276" l="1"/>
  <c r="L276" s="1"/>
  <c r="M7" l="1"/>
  <c r="F264" l="1"/>
  <c r="K265"/>
  <c r="L265" s="1"/>
  <c r="K256"/>
  <c r="L256" s="1"/>
  <c r="K259"/>
  <c r="L259" s="1"/>
  <c r="K267" l="1"/>
  <c r="L267" s="1"/>
  <c r="F258"/>
  <c r="F257"/>
  <c r="F255"/>
  <c r="K255" s="1"/>
  <c r="L255" s="1"/>
  <c r="F235"/>
  <c r="F187"/>
  <c r="K266" l="1"/>
  <c r="L266" s="1"/>
  <c r="K264"/>
  <c r="L264" s="1"/>
  <c r="K270"/>
  <c r="L270" s="1"/>
  <c r="K271"/>
  <c r="L271" s="1"/>
  <c r="K263"/>
  <c r="L263" s="1"/>
  <c r="K273"/>
  <c r="L273" s="1"/>
  <c r="K269"/>
  <c r="L269" s="1"/>
  <c r="K262" l="1"/>
  <c r="L262" s="1"/>
  <c r="K251"/>
  <c r="L251" s="1"/>
  <c r="K253"/>
  <c r="L253" s="1"/>
  <c r="K250"/>
  <c r="L250" s="1"/>
  <c r="K252"/>
  <c r="L252" s="1"/>
  <c r="K181"/>
  <c r="L181" s="1"/>
  <c r="K234"/>
  <c r="L234" s="1"/>
  <c r="K248"/>
  <c r="L248" s="1"/>
  <c r="K249"/>
  <c r="L249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39"/>
  <c r="L239" s="1"/>
  <c r="K237"/>
  <c r="L237" s="1"/>
  <c r="K236"/>
  <c r="L236" s="1"/>
  <c r="K235"/>
  <c r="L235" s="1"/>
  <c r="K231"/>
  <c r="L231" s="1"/>
  <c r="K230"/>
  <c r="L230" s="1"/>
  <c r="K229"/>
  <c r="L229" s="1"/>
  <c r="K226"/>
  <c r="L226" s="1"/>
  <c r="K225"/>
  <c r="L225" s="1"/>
  <c r="K224"/>
  <c r="L224" s="1"/>
  <c r="K223"/>
  <c r="L223" s="1"/>
  <c r="K222"/>
  <c r="L222" s="1"/>
  <c r="K221"/>
  <c r="L221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09"/>
  <c r="L209" s="1"/>
  <c r="K207"/>
  <c r="L207" s="1"/>
  <c r="K205"/>
  <c r="L205" s="1"/>
  <c r="K203"/>
  <c r="L203" s="1"/>
  <c r="K202"/>
  <c r="L202" s="1"/>
  <c r="K201"/>
  <c r="L201" s="1"/>
  <c r="K199"/>
  <c r="L199" s="1"/>
  <c r="K198"/>
  <c r="L198" s="1"/>
  <c r="K197"/>
  <c r="L197" s="1"/>
  <c r="K196"/>
  <c r="K195"/>
  <c r="L195" s="1"/>
  <c r="K194"/>
  <c r="L194" s="1"/>
  <c r="K192"/>
  <c r="L192" s="1"/>
  <c r="K191"/>
  <c r="L191" s="1"/>
  <c r="K190"/>
  <c r="L190" s="1"/>
  <c r="K189"/>
  <c r="L189" s="1"/>
  <c r="K188"/>
  <c r="L188" s="1"/>
  <c r="K187"/>
  <c r="L187" s="1"/>
  <c r="H186"/>
  <c r="K186" s="1"/>
  <c r="L186" s="1"/>
  <c r="K183"/>
  <c r="L183" s="1"/>
  <c r="K182"/>
  <c r="L182" s="1"/>
  <c r="K180"/>
  <c r="L180" s="1"/>
  <c r="K179"/>
  <c r="L179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H152"/>
  <c r="K152" s="1"/>
  <c r="L152" s="1"/>
  <c r="F151"/>
  <c r="K151" s="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D7" i="6"/>
  <c r="K6" i="4"/>
  <c r="K6" i="3"/>
  <c r="L6" i="2"/>
</calcChain>
</file>

<file path=xl/sharedStrings.xml><?xml version="1.0" encoding="utf-8"?>
<sst xmlns="http://schemas.openxmlformats.org/spreadsheetml/2006/main" count="7572" uniqueCount="3838">
  <si>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</si>
  <si>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</si>
  <si>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</si>
  <si>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</si>
  <si>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</si>
  <si>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</si>
  <si>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</si>
  <si>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</si>
  <si>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</si>
  <si>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</si>
  <si>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</si>
  <si>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</si>
  <si>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</si>
  <si>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</si>
  <si>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</si>
  <si>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</si>
  <si>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</si>
  <si>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</si>
  <si>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</si>
  <si>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</si>
  <si>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</si>
  <si>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</si>
  <si>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</si>
  <si>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</si>
  <si>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</si>
  <si>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</si>
  <si>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</si>
  <si>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</si>
  <si>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</si>
  <si>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</si>
  <si>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</si>
  <si>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</si>
  <si>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</si>
  <si>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</si>
  <si>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</si>
  <si>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</si>
  <si>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</si>
  <si>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</si>
  <si>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</si>
  <si>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</si>
  <si>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</si>
  <si>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</si>
  <si>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</si>
  <si>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</si>
  <si>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</si>
  <si>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</si>
  <si>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</si>
  <si>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</si>
  <si>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</si>
  <si>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</si>
  <si>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</si>
  <si>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</si>
  <si>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</si>
  <si>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</si>
  <si>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</si>
  <si>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</si>
  <si>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</si>
  <si>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</si>
  <si>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</si>
  <si>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</si>
  <si>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</si>
  <si>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</si>
  <si>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</si>
  <si>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</si>
  <si>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</si>
  <si>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</si>
  <si>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</si>
  <si>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</si>
  <si>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</si>
  <si>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</si>
  <si>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</si>
  <si>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</si>
  <si>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</si>
  <si>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</si>
  <si>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</si>
  <si>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</si>
  <si>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</si>
  <si>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</si>
  <si>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</si>
  <si>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</si>
  <si>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</si>
  <si>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</si>
  <si>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</si>
  <si>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</si>
  <si>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</si>
  <si>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</si>
  <si>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</si>
  <si>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</si>
  <si>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</si>
  <si>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</si>
  <si>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</si>
  <si>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</si>
  <si>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</si>
  <si>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</si>
  <si>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</si>
  <si>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</si>
  <si>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</si>
  <si>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</si>
  <si>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</si>
  <si>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</si>
  <si>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</si>
  <si>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</si>
  <si>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</si>
  <si>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</si>
  <si>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</si>
  <si>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</si>
  <si>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</si>
  <si>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</si>
  <si>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</si>
  <si>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</si>
  <si>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</si>
  <si>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</si>
  <si>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</si>
  <si>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</si>
  <si>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</si>
  <si>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</si>
  <si>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</si>
  <si>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</si>
  <si>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</si>
  <si>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</si>
  <si>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</si>
  <si>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</si>
  <si>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</si>
  <si>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</si>
  <si>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</si>
  <si>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</si>
  <si>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</si>
  <si>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</si>
  <si>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</si>
  <si>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</si>
  <si>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</si>
  <si>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</si>
  <si>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</si>
  <si>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</si>
  <si>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</si>
  <si>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</si>
  <si>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</si>
  <si>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</si>
  <si>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</si>
  <si>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</si>
  <si>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</si>
  <si>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</si>
  <si>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</si>
  <si>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</si>
  <si>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</si>
  <si>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</si>
  <si>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</si>
  <si>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</si>
  <si>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</si>
  <si>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</si>
  <si>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</si>
  <si>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</si>
  <si>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</si>
  <si>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</si>
  <si>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</si>
  <si>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</si>
  <si>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</si>
  <si>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</si>
  <si>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</si>
  <si>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</si>
  <si>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</si>
  <si>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</si>
  <si>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</si>
  <si>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</si>
  <si>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</si>
  <si>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</si>
  <si>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</si>
  <si>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</si>
  <si>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</si>
  <si>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</si>
  <si>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</si>
  <si>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</si>
  <si>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</si>
  <si>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</si>
  <si>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</si>
  <si>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</si>
  <si>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</si>
  <si>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</si>
  <si>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</si>
  <si>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</si>
  <si>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</si>
  <si>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</si>
  <si>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</si>
  <si>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</si>
  <si>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</si>
  <si>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</si>
  <si>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</si>
  <si>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</si>
  <si>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</si>
  <si>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</si>
  <si>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</si>
  <si>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</si>
  <si>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</si>
  <si>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</si>
  <si>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</si>
  <si>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</si>
  <si>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</si>
  <si>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</si>
  <si>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</si>
  <si>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</si>
  <si>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</si>
  <si>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</si>
  <si>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</si>
  <si>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</si>
  <si>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</si>
  <si>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</si>
  <si>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</si>
  <si>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</si>
  <si>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</si>
  <si>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</si>
  <si>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</si>
  <si>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</si>
  <si>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</si>
  <si>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</si>
  <si>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</si>
  <si>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</si>
  <si>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</si>
  <si>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</si>
  <si>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</si>
  <si>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</si>
  <si>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</si>
  <si>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</si>
  <si>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</si>
  <si>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</si>
  <si>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</si>
  <si>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</si>
  <si>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</si>
  <si>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</si>
  <si>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</si>
  <si>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</si>
  <si>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</si>
  <si>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</si>
  <si>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</si>
  <si>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</si>
  <si>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</si>
  <si>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</si>
  <si>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</si>
  <si>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</si>
  <si>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</si>
  <si>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</si>
  <si>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</si>
  <si>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</si>
  <si>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</si>
  <si>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</si>
  <si>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</si>
  <si>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</si>
  <si>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</si>
  <si>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</si>
  <si>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</si>
  <si>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</si>
  <si>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</si>
  <si>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</si>
  <si>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</si>
  <si>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</si>
  <si>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</si>
  <si>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</si>
  <si>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</si>
  <si>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</si>
  <si>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</si>
  <si>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</si>
  <si>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</si>
  <si>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</si>
  <si>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</si>
  <si>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</si>
  <si>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</si>
  <si>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</si>
  <si>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</si>
  <si>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</si>
  <si>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</si>
  <si>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</si>
  <si>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</si>
  <si>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</si>
  <si>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</si>
  <si>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</si>
  <si>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</si>
  <si>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</si>
  <si>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</si>
  <si>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</si>
  <si>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</si>
  <si>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</si>
  <si>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</si>
  <si>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</si>
  <si>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</si>
  <si>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</si>
  <si>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</si>
  <si>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</si>
  <si>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</si>
  <si>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</si>
  <si>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</si>
  <si>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</si>
  <si>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</si>
  <si>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</si>
  <si>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</si>
  <si>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</si>
  <si>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</si>
  <si>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</si>
  <si>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</si>
  <si>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</si>
  <si>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</si>
  <si>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</si>
  <si>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</si>
  <si>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</si>
  <si>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</si>
  <si>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</si>
  <si>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</si>
  <si>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</si>
  <si>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</si>
  <si>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</si>
  <si>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</si>
  <si>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</si>
  <si>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</si>
  <si>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</si>
  <si>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</si>
  <si>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</si>
  <si>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</si>
  <si>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</si>
  <si>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</si>
  <si>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</si>
  <si>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</si>
  <si>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</si>
  <si>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</si>
  <si>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</si>
  <si>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</si>
  <si>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</si>
  <si>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</si>
  <si>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</si>
  <si>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</si>
  <si>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</si>
  <si>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</si>
  <si>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</si>
  <si>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</si>
  <si>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</si>
  <si>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</si>
  <si>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</si>
  <si>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</si>
  <si>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</si>
  <si>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</si>
  <si>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</si>
  <si>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</si>
  <si>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</si>
  <si>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</si>
  <si>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</si>
  <si>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</si>
  <si>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</si>
  <si>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</si>
  <si>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</si>
  <si>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</si>
  <si>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</si>
  <si>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</si>
  <si>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</si>
  <si>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</si>
  <si>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</si>
  <si>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</si>
  <si>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</si>
  <si>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</si>
  <si>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</si>
  <si>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</si>
  <si>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</si>
  <si>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</si>
  <si>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</si>
  <si>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</si>
  <si>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</si>
  <si>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</si>
  <si>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</si>
  <si>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</si>
  <si>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</si>
  <si>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</si>
  <si>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</si>
  <si>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</si>
  <si>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</si>
  <si>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</si>
  <si>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</si>
  <si>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</si>
  <si>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</si>
  <si>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</si>
  <si>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</si>
  <si>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</si>
  <si>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</si>
  <si>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</si>
  <si>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</si>
  <si>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</si>
  <si>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</si>
  <si>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</si>
  <si>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</si>
  <si>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</si>
  <si>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</si>
  <si>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</si>
  <si>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</si>
  <si>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</si>
  <si>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</si>
  <si>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</si>
  <si>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</si>
  <si>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</si>
  <si>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</si>
  <si>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</si>
  <si>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</si>
  <si>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</si>
  <si>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</si>
  <si>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</si>
  <si>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</si>
  <si>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</si>
  <si>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</si>
  <si>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</si>
  <si>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</si>
  <si>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</si>
  <si>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</si>
  <si>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</si>
  <si>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</si>
  <si>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</si>
  <si>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</si>
  <si>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</si>
  <si>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</si>
  <si>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</si>
  <si>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</si>
  <si>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</si>
  <si>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</si>
  <si>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</si>
  <si>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</si>
  <si>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</si>
  <si>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</si>
  <si>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</si>
  <si>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</si>
  <si>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</si>
  <si>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</si>
  <si>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</si>
  <si>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</si>
  <si>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</si>
  <si>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</si>
  <si>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</si>
  <si>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</si>
  <si>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</si>
  <si>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</si>
  <si>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</si>
  <si>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</si>
  <si>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</si>
  <si>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</si>
  <si>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</si>
  <si>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</si>
  <si>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</si>
  <si>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</si>
  <si>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</si>
  <si>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</si>
  <si>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</si>
  <si>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</si>
  <si>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</si>
  <si>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</si>
  <si>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</si>
  <si>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</si>
  <si>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</si>
  <si>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</si>
  <si>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</si>
  <si>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</si>
  <si>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</si>
  <si>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</si>
  <si>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</si>
  <si>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</si>
  <si>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</si>
  <si>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</si>
  <si>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</si>
  <si>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</si>
  <si>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</si>
  <si>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</si>
  <si>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</si>
  <si>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</si>
  <si>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</si>
  <si>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</si>
  <si>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</si>
  <si>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</si>
  <si>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</si>
  <si>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</si>
  <si>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</si>
  <si>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</si>
  <si>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</si>
  <si>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</si>
  <si>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</si>
  <si>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</si>
  <si>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</si>
  <si>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</si>
  <si>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</si>
  <si>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</si>
  <si>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</si>
  <si>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</si>
  <si>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</si>
  <si>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</si>
  <si>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</si>
  <si>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</si>
  <si>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</si>
  <si>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</si>
  <si>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</si>
  <si>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</si>
  <si>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</si>
  <si>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</si>
  <si>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</si>
  <si>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</si>
  <si>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</si>
  <si>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</si>
  <si>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</si>
  <si>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</si>
  <si>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</si>
  <si>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</si>
  <si>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</si>
  <si>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</si>
  <si>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</si>
  <si>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</si>
  <si>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</si>
  <si>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</si>
  <si>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</si>
  <si>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</si>
  <si>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</si>
  <si>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</si>
  <si>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</si>
  <si>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</si>
  <si>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</si>
  <si>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</si>
  <si>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</si>
  <si>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</si>
  <si>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</si>
  <si>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</si>
  <si>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</si>
  <si>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</si>
  <si>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</si>
  <si>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</si>
  <si>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</si>
  <si>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</si>
  <si>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</si>
  <si>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</si>
  <si>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</si>
  <si>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</si>
  <si>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</si>
  <si>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</si>
  <si>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</si>
  <si>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</si>
  <si>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</si>
  <si>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</si>
  <si>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</si>
  <si>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</si>
  <si>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</si>
  <si>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</si>
  <si>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</si>
  <si>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</si>
  <si>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</si>
  <si>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</si>
  <si>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</si>
  <si>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</si>
  <si>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</si>
  <si>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</si>
  <si>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</si>
  <si>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</si>
  <si>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</si>
  <si>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</si>
  <si>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</si>
  <si>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</si>
  <si>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</si>
  <si>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</si>
  <si>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</si>
  <si>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</si>
  <si>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</si>
  <si>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</si>
  <si>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</si>
  <si>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</si>
  <si>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</si>
  <si>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</si>
  <si>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</si>
  <si>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</si>
  <si>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</si>
  <si>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</si>
  <si>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</si>
  <si>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</si>
  <si>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</si>
  <si>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</si>
  <si>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</si>
  <si>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</si>
  <si>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</si>
  <si>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</si>
  <si>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</si>
  <si>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</si>
  <si>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</si>
  <si>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</si>
  <si>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</si>
  <si>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</si>
  <si>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</si>
  <si>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</si>
  <si>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</si>
  <si>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</si>
  <si>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</si>
  <si>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</si>
  <si>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</si>
  <si>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</si>
  <si>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</si>
  <si>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</si>
  <si>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</si>
  <si>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</si>
  <si>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</si>
  <si>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</si>
  <si>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</si>
  <si>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</si>
  <si>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</si>
  <si>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</si>
  <si>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</si>
  <si>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</si>
  <si>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</si>
  <si>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</si>
  <si>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</si>
  <si>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</si>
  <si>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</si>
  <si>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</si>
  <si>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</si>
  <si>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</si>
  <si>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</si>
  <si>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</si>
  <si>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</si>
  <si>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</si>
  <si>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</si>
  <si>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</si>
  <si>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</si>
  <si>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</si>
  <si>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</si>
  <si>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</si>
  <si>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</si>
  <si>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</si>
  <si>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</si>
  <si>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</si>
  <si>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</si>
  <si>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</si>
  <si>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</si>
  <si>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</si>
  <si>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</si>
  <si>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</si>
  <si>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</si>
  <si>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</si>
  <si>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</si>
  <si>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</si>
  <si>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</si>
  <si>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</si>
  <si>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</si>
  <si>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</si>
  <si>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</si>
  <si>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</si>
  <si>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</si>
  <si>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</si>
  <si>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</si>
  <si>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</si>
  <si>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</si>
  <si>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</si>
  <si>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</si>
  <si>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</si>
  <si>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</si>
  <si>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</si>
  <si>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</si>
  <si>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</si>
  <si>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</si>
  <si>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</si>
  <si>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</si>
  <si>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</si>
  <si>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</si>
  <si>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</si>
  <si>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</si>
  <si>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</si>
  <si>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</si>
  <si>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</si>
  <si>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</si>
  <si>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</si>
  <si>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</si>
  <si>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</si>
  <si>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</si>
  <si>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</si>
  <si>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</si>
  <si>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</si>
  <si>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</si>
  <si>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</si>
  <si>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</si>
  <si>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</si>
  <si>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</si>
  <si>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</si>
  <si>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</si>
  <si>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</si>
  <si>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</si>
  <si>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</si>
  <si>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</si>
  <si>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</si>
  <si>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</si>
  <si>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</si>
  <si>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</si>
  <si>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</si>
  <si>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</si>
  <si>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</si>
  <si>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</si>
  <si>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</si>
  <si>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</si>
  <si>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</si>
  <si>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</si>
  <si>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</si>
  <si>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</si>
  <si>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</si>
  <si>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</si>
  <si>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</si>
  <si>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</si>
  <si>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</si>
  <si>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</si>
  <si>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</si>
  <si>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</si>
  <si>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</si>
  <si>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</si>
  <si>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</si>
  <si>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</si>
  <si>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</si>
  <si>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</si>
  <si>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</si>
  <si>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</si>
  <si>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</si>
  <si>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</si>
  <si>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</si>
  <si>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</si>
  <si>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</si>
  <si>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</si>
  <si>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</si>
  <si>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</si>
  <si>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</si>
  <si>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</si>
  <si>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</si>
  <si>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</si>
  <si>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</si>
  <si>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</si>
  <si>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</si>
  <si>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</si>
  <si>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</si>
  <si>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</si>
  <si>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</si>
  <si>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</si>
  <si>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</si>
  <si>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</si>
  <si>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</si>
  <si>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</si>
  <si>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</si>
  <si>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</si>
  <si>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</si>
  <si>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</si>
  <si>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</si>
  <si>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</si>
  <si>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</si>
  <si>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</si>
  <si>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</si>
  <si>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</si>
  <si>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</si>
  <si>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</si>
  <si>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</si>
  <si>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</si>
  <si>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</si>
  <si>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</si>
  <si>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</si>
  <si>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</si>
  <si>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</si>
  <si>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</si>
  <si>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</si>
  <si>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</si>
  <si>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</si>
  <si>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</si>
  <si>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</si>
  <si>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</si>
  <si>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</si>
  <si>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</si>
  <si>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</si>
  <si>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</si>
  <si>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</si>
  <si>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</si>
  <si>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</si>
  <si>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</si>
  <si>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</si>
  <si>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</si>
  <si>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</si>
  <si>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</si>
  <si>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</si>
  <si>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</si>
  <si>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</si>
  <si>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</si>
  <si>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</si>
  <si>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</si>
  <si>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</si>
  <si>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</si>
  <si>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</si>
  <si>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</si>
  <si>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</si>
  <si>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</si>
  <si>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</si>
  <si>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</si>
  <si>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</si>
  <si>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</si>
  <si>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</si>
  <si>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</si>
  <si>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</si>
  <si>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</si>
  <si>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</si>
  <si>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</si>
  <si>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</si>
  <si>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</si>
  <si>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</si>
  <si>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</si>
  <si>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</si>
  <si>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</si>
  <si>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</si>
  <si>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</si>
  <si>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</si>
  <si>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</si>
  <si>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</si>
  <si>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</si>
  <si>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</si>
  <si>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</si>
  <si>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</si>
  <si>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</si>
  <si>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</si>
  <si>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</si>
  <si>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</si>
  <si>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</si>
  <si>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</si>
  <si>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</si>
  <si>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</si>
  <si>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</si>
  <si>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</si>
  <si>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</si>
  <si>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</si>
  <si>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</si>
  <si>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</si>
  <si>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</si>
  <si>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</si>
  <si>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</si>
  <si>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</si>
  <si>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</si>
  <si>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</si>
  <si>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</si>
  <si>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</si>
  <si>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</si>
  <si>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</si>
  <si>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</si>
  <si>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</si>
  <si>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</si>
  <si>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</si>
  <si>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</si>
  <si>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</si>
  <si>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</si>
  <si>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</si>
  <si>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</si>
  <si>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</si>
  <si>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</si>
  <si>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</si>
  <si>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</si>
  <si>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</si>
  <si>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</si>
  <si>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</si>
  <si>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</si>
  <si>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</si>
  <si>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</si>
  <si>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</si>
  <si>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</si>
  <si>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</si>
  <si>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</si>
  <si>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</si>
  <si>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</si>
  <si>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</si>
  <si>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</si>
  <si>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</si>
  <si>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</si>
  <si>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</si>
  <si>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</si>
  <si>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</si>
  <si>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</si>
  <si>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</si>
  <si>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</si>
  <si>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</si>
  <si>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</si>
  <si>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</si>
  <si>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</si>
  <si>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</si>
  <si>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</si>
  <si>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</si>
  <si>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</si>
  <si>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</si>
  <si>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</si>
  <si>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</si>
  <si>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</si>
  <si>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</si>
  <si>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</si>
  <si>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</si>
  <si>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</si>
  <si>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</si>
  <si>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</si>
  <si>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</si>
  <si>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</si>
  <si>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</si>
  <si>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</si>
  <si>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</si>
  <si>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</si>
  <si>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</si>
  <si>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</si>
  <si>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</si>
  <si>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</si>
  <si>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</si>
  <si>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</si>
  <si>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</si>
  <si>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</si>
  <si>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</si>
  <si>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</si>
  <si>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</si>
  <si>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</si>
  <si>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</si>
  <si>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</si>
  <si>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</si>
  <si>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</si>
  <si>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</si>
  <si>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</si>
  <si>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</si>
  <si>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</si>
  <si>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</si>
  <si>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</si>
  <si>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</si>
  <si>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</si>
  <si>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</si>
  <si>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</si>
  <si>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</si>
  <si>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</si>
  <si>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</si>
  <si>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</si>
  <si>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</si>
  <si>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</si>
  <si>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</si>
  <si>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</si>
  <si>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</si>
  <si>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</si>
  <si>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</si>
  <si>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</si>
  <si>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</si>
  <si>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</si>
  <si>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</si>
  <si>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</si>
  <si>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</si>
  <si>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</si>
  <si>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</si>
  <si>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</si>
  <si>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</si>
  <si>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</si>
  <si>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</si>
  <si>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</si>
  <si>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</si>
  <si>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</si>
  <si>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</si>
  <si>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</si>
  <si>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</si>
  <si>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</si>
  <si>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</si>
  <si>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</si>
  <si>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</si>
  <si>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</si>
  <si>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</si>
  <si>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</si>
  <si>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</si>
  <si>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</si>
  <si>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</si>
  <si>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</si>
  <si>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</si>
  <si>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</si>
  <si>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</si>
  <si>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</si>
  <si>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</si>
  <si>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</si>
  <si>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</si>
  <si>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</si>
  <si>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</si>
  <si>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</si>
  <si>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</si>
  <si>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</si>
  <si>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</si>
  <si>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</si>
  <si>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</si>
  <si>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</si>
  <si>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</si>
  <si>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</si>
  <si>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</si>
  <si>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</si>
  <si>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</si>
  <si>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</si>
  <si>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</si>
  <si>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</si>
  <si>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</si>
  <si>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</si>
  <si>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</si>
  <si>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</si>
  <si>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</si>
  <si>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</si>
  <si>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</si>
  <si>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</si>
  <si>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</si>
  <si>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</si>
  <si>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</si>
  <si>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</si>
  <si>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</si>
  <si>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</si>
  <si>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</si>
  <si>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</si>
  <si>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</si>
  <si>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</si>
  <si>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</si>
  <si>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</si>
  <si>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</si>
  <si>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</si>
  <si>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</si>
  <si>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</si>
  <si>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</si>
  <si>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</si>
  <si>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</si>
  <si>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</si>
  <si>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</si>
  <si>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</si>
  <si>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</si>
  <si>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</si>
  <si>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</si>
  <si>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</si>
  <si>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</si>
  <si>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</si>
  <si>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</si>
  <si>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</si>
  <si>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</si>
  <si>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</si>
  <si>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</si>
  <si>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</si>
  <si>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</si>
  <si>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</si>
  <si>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</si>
  <si>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</si>
  <si>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</si>
  <si>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</si>
  <si>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</si>
  <si>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</si>
  <si>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</si>
  <si>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</si>
  <si>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</si>
  <si>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</si>
  <si>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</si>
  <si>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</si>
  <si>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</si>
  <si>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</si>
  <si>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</si>
  <si>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</si>
  <si>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</si>
  <si>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</si>
  <si>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</si>
  <si>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</si>
  <si>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</si>
  <si>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</si>
  <si>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</si>
  <si>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</si>
  <si>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</si>
  <si>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</si>
  <si>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</si>
  <si>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</si>
  <si>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</si>
  <si>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</si>
  <si>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</si>
  <si>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</si>
  <si>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</si>
  <si>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</si>
  <si>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</si>
  <si>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</si>
  <si>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</si>
  <si>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</si>
  <si>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</si>
  <si>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</si>
  <si>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</si>
  <si>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</si>
  <si>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</si>
  <si>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</si>
  <si>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</si>
  <si>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</si>
  <si>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</si>
  <si>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</si>
  <si>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</si>
  <si>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</si>
  <si>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</si>
  <si>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</si>
  <si>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</si>
  <si>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</si>
  <si>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</si>
  <si>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</si>
  <si>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</si>
  <si>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</si>
  <si>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</si>
  <si>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</si>
  <si>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</si>
  <si>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</si>
  <si>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</si>
  <si>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</si>
  <si>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</si>
  <si>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</si>
  <si>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</si>
  <si>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</si>
  <si>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</si>
  <si>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</si>
  <si>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</si>
  <si>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</si>
  <si>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</si>
  <si>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</si>
  <si>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</si>
  <si>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</si>
  <si>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</si>
  <si>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</si>
  <si>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</si>
  <si>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</si>
  <si>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</si>
  <si>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</si>
  <si>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</si>
  <si>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</si>
  <si>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</si>
  <si>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</si>
  <si>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</si>
  <si>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</si>
  <si>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</si>
  <si>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</si>
  <si>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</si>
  <si>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</si>
  <si>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</si>
  <si>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</si>
  <si>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</si>
  <si>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</si>
  <si>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</si>
  <si>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</si>
  <si>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</si>
  <si>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</si>
  <si>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</si>
  <si>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</si>
  <si>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</si>
  <si>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</si>
  <si>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</si>
  <si>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</si>
  <si>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</si>
  <si>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</si>
  <si>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</si>
  <si>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</si>
  <si>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</si>
  <si>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</si>
  <si>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</si>
  <si>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</si>
  <si>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</si>
  <si>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</si>
  <si>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</si>
  <si>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</si>
  <si>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</si>
  <si>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</si>
  <si>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</si>
  <si>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</si>
  <si>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</si>
  <si>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</si>
  <si>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</si>
  <si>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</si>
  <si>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</si>
  <si>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</si>
  <si>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</si>
  <si>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</si>
  <si>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</si>
  <si>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</si>
  <si>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</si>
  <si>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</si>
  <si>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</si>
  <si>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</si>
  <si>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</si>
  <si>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</si>
  <si>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</si>
  <si>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</si>
  <si>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</si>
  <si>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</si>
  <si>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</si>
  <si>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</si>
  <si>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</si>
  <si>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</si>
  <si>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</si>
  <si>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</si>
  <si>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</si>
  <si>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</si>
  <si>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</si>
  <si>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</si>
  <si>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</si>
  <si>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</si>
  <si>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</si>
  <si>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</si>
  <si>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</si>
  <si>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</si>
  <si>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</si>
  <si>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</si>
  <si>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</si>
  <si>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</si>
  <si>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</si>
  <si>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</si>
  <si>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</si>
  <si>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</si>
  <si>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</si>
  <si>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</si>
  <si>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</si>
  <si>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</si>
  <si>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</si>
  <si>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</si>
  <si>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</si>
  <si>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</si>
  <si>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</si>
  <si>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</si>
  <si>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</si>
  <si>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</si>
  <si>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</si>
  <si>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</si>
  <si>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</si>
  <si>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</si>
  <si>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</si>
  <si>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</si>
  <si>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</si>
  <si>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</si>
  <si>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</si>
  <si>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</si>
  <si>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</si>
  <si>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</si>
  <si>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</si>
  <si>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</si>
  <si>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</si>
  <si>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</si>
  <si>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</si>
  <si>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</si>
  <si>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</si>
  <si>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</si>
  <si>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</si>
  <si>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</si>
  <si>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</si>
  <si>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</si>
  <si>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</si>
  <si>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</si>
  <si>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</si>
  <si>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</si>
  <si>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</si>
  <si>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</si>
  <si>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</si>
  <si>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</si>
  <si>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</si>
  <si>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</si>
  <si>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</si>
  <si>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</si>
  <si>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</si>
  <si>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</si>
  <si>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</si>
  <si>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</si>
  <si>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</si>
  <si>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</si>
  <si>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</si>
  <si>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</si>
  <si>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</si>
  <si>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</si>
  <si>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</si>
  <si>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</si>
  <si>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</si>
  <si>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</si>
  <si>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</si>
  <si>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</si>
  <si>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</si>
  <si>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</si>
  <si>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</si>
  <si>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</si>
  <si>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</si>
  <si>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</si>
  <si>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</si>
  <si>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</si>
  <si>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</si>
  <si>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</si>
  <si>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</si>
  <si>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</si>
  <si>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</si>
  <si>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</si>
  <si>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</si>
  <si>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</si>
  <si>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</si>
  <si>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</si>
  <si>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</si>
  <si>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</si>
  <si>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</si>
  <si>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</si>
  <si>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</si>
  <si>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</si>
  <si>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</si>
  <si>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</si>
  <si>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</si>
  <si>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</si>
  <si>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</si>
  <si>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</si>
  <si>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</si>
  <si>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</si>
  <si>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</si>
  <si>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</si>
  <si>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</si>
  <si>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</si>
  <si>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</si>
  <si>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</si>
  <si>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</si>
  <si>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</si>
  <si>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</si>
  <si>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</si>
  <si>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</si>
  <si>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</si>
  <si>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</si>
  <si>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</si>
  <si>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</si>
  <si>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</si>
  <si>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</si>
  <si>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</si>
  <si>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</si>
  <si>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</si>
  <si>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</si>
  <si>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</si>
  <si>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</si>
  <si>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</si>
  <si>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</si>
  <si>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</si>
  <si>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</si>
  <si>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</si>
  <si>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</si>
  <si>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</si>
  <si>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</si>
  <si>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</si>
  <si>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</si>
  <si>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</si>
  <si>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</si>
  <si>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</si>
  <si>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</si>
  <si>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</si>
  <si>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</si>
  <si>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</si>
  <si>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</si>
  <si>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</si>
  <si>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</si>
  <si>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</si>
  <si>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</si>
  <si>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</si>
  <si>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</si>
  <si>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</si>
  <si>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</si>
  <si>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</si>
  <si>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</si>
  <si>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</si>
  <si>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</si>
  <si>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</si>
  <si>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</si>
  <si>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</si>
  <si>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</si>
  <si>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</si>
  <si>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</si>
  <si>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</si>
  <si>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</si>
  <si>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</si>
  <si>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</si>
  <si>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</si>
  <si>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</si>
  <si>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</si>
  <si>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</si>
  <si>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</si>
  <si>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</si>
  <si>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</si>
  <si>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</si>
  <si>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</si>
  <si>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</si>
  <si>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</si>
  <si>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</si>
  <si>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</si>
  <si>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</si>
  <si>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</si>
  <si>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</si>
  <si>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</si>
  <si>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</si>
  <si>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</si>
  <si>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</si>
  <si>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</si>
  <si>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</si>
  <si>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</si>
  <si>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</si>
  <si>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</si>
  <si>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</si>
  <si>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</si>
  <si>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</si>
  <si>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</si>
  <si>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</si>
  <si>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</si>
  <si>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</si>
  <si>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</si>
  <si>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</si>
  <si>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</si>
  <si>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</si>
  <si>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</si>
  <si>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</si>
  <si>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</si>
  <si>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</si>
  <si>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</si>
  <si>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</si>
  <si>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</si>
  <si>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</si>
  <si>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</si>
  <si>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</si>
  <si>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</si>
  <si>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</si>
  <si>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</si>
  <si>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</si>
  <si>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</si>
  <si>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</si>
  <si>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</si>
  <si>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</si>
  <si>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</si>
  <si>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</si>
  <si>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</si>
  <si>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</si>
  <si>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</si>
  <si>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</si>
  <si>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</si>
  <si>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</si>
  <si>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</si>
  <si>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</si>
  <si>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</si>
  <si>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</si>
  <si>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</si>
  <si>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</si>
  <si>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</si>
  <si>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</si>
  <si>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</si>
  <si>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</si>
  <si>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</si>
  <si>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</si>
  <si>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</si>
  <si>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</si>
  <si>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</si>
  <si>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</si>
  <si>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</si>
  <si>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</si>
  <si>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</si>
  <si>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</si>
  <si>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</si>
  <si>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</si>
  <si>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</si>
  <si>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</si>
  <si>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</si>
  <si>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</si>
  <si>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</si>
  <si>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</si>
  <si>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</si>
  <si>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</si>
  <si>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</si>
  <si>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</si>
  <si>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</si>
  <si>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</si>
  <si>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</si>
  <si>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</si>
  <si>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</si>
  <si>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</si>
  <si>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</si>
  <si>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</si>
  <si>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</si>
  <si>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</si>
  <si>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</si>
  <si>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</si>
  <si>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</si>
  <si>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</si>
  <si>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</si>
  <si>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</si>
  <si>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</si>
  <si>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</si>
  <si>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</si>
  <si>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</si>
  <si>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</si>
  <si>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</si>
  <si>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</si>
  <si>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</si>
  <si>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</si>
  <si>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</si>
  <si>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</si>
  <si>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</si>
  <si>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</si>
  <si>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</si>
  <si>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</si>
  <si>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</si>
  <si>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</si>
  <si>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</si>
  <si>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</si>
  <si>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</si>
  <si>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</si>
  <si>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</si>
  <si>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</si>
  <si>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</si>
  <si>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</si>
  <si>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</si>
  <si>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</si>
  <si>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</si>
  <si>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</si>
  <si>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</si>
  <si>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</si>
  <si>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</si>
  <si>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</si>
  <si>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</si>
  <si>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</si>
  <si>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</si>
  <si>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</si>
  <si>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</si>
  <si>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</si>
  <si>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</si>
  <si>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</si>
  <si>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</si>
  <si>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</si>
  <si>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</si>
  <si>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</si>
  <si>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</si>
  <si>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</si>
  <si>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</si>
  <si>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</si>
  <si>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</si>
  <si>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</si>
  <si>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</si>
  <si>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</si>
  <si>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</si>
  <si>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</si>
  <si>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</si>
  <si>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</si>
  <si>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</si>
  <si>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</si>
  <si>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</si>
  <si>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</si>
  <si>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</si>
  <si>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</si>
  <si>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</si>
  <si>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</si>
  <si>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</si>
  <si>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</si>
  <si>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</si>
  <si>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</si>
  <si>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</si>
  <si>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</si>
  <si>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</si>
  <si>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</si>
  <si>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</si>
  <si>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</si>
  <si>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</si>
  <si>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</si>
  <si>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</si>
  <si>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</si>
  <si>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</si>
  <si>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</si>
  <si>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</si>
  <si>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</si>
  <si>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</si>
  <si>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</si>
  <si>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</si>
  <si>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</si>
  <si>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</si>
  <si>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</si>
  <si>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</si>
  <si>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</si>
  <si>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</si>
  <si>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</si>
  <si>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</si>
  <si>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</si>
  <si>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</si>
  <si>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</si>
  <si>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</si>
  <si>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</si>
  <si>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</si>
  <si>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</si>
  <si>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</si>
  <si>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</si>
  <si>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</si>
  <si>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</si>
  <si>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</si>
  <si>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</si>
  <si>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</si>
  <si>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</si>
  <si>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</si>
  <si>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</si>
  <si>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</si>
  <si>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</si>
  <si>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</si>
  <si>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</si>
  <si>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</si>
  <si>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</si>
  <si>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</si>
  <si>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</si>
  <si>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</si>
  <si>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</si>
  <si>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</si>
  <si>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</si>
  <si>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</si>
  <si>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</si>
  <si>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</si>
  <si>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</si>
  <si>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</si>
  <si>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</si>
  <si>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</si>
  <si>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</si>
  <si>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</si>
  <si>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</si>
  <si>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</si>
  <si>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</si>
  <si>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</si>
  <si>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</si>
  <si>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</si>
  <si>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</si>
  <si>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</si>
  <si>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</si>
  <si>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</si>
  <si>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</si>
  <si>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</si>
  <si>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</si>
  <si>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</si>
  <si>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</si>
  <si>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</si>
  <si>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</si>
  <si>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</si>
  <si>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</si>
  <si>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</si>
  <si>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</si>
  <si>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</si>
  <si>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</si>
  <si>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</si>
  <si>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</si>
  <si>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</si>
  <si>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</si>
  <si>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</si>
  <si>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</si>
  <si>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</si>
  <si>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</si>
  <si>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</si>
  <si>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</si>
  <si>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</si>
  <si>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</si>
  <si>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</si>
  <si>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</si>
  <si>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</si>
  <si>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</si>
  <si>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</si>
  <si>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</si>
  <si>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</si>
  <si>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</si>
  <si>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</si>
  <si>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</si>
  <si>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</si>
  <si>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</si>
  <si>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</si>
  <si>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</si>
  <si>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</si>
  <si>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</si>
  <si>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</si>
  <si>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</si>
  <si>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</si>
  <si>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</si>
  <si>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</si>
  <si>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</si>
  <si>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</si>
  <si>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</si>
  <si>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</si>
  <si>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</si>
  <si>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</si>
  <si>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</si>
  <si>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</si>
  <si>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</si>
  <si>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</si>
  <si>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</si>
  <si>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</si>
  <si>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</si>
  <si>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</si>
  <si>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</si>
  <si>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</si>
  <si>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</si>
  <si>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</si>
  <si>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</si>
  <si>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</si>
  <si>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</si>
  <si>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</si>
  <si>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</si>
  <si>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</si>
  <si>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</si>
  <si>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</si>
  <si>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</si>
  <si>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</si>
  <si>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</si>
  <si>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</si>
  <si>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</si>
  <si>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</si>
  <si>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</si>
  <si>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</si>
  <si>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</si>
  <si>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</si>
  <si>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</si>
  <si>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</si>
  <si>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</si>
  <si>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</si>
  <si>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</si>
  <si>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</si>
  <si>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</si>
  <si>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</si>
  <si>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</si>
  <si>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</si>
  <si>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</si>
  <si>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</si>
  <si>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</si>
  <si>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</si>
  <si>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</si>
  <si>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</si>
  <si>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</si>
  <si>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</si>
  <si>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</si>
  <si>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</si>
  <si>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</si>
  <si>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</si>
  <si>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</si>
  <si>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</si>
  <si>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</si>
  <si>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</si>
  <si>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</si>
  <si>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</si>
  <si>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</si>
  <si>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</si>
  <si>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</si>
  <si>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</si>
  <si>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</si>
  <si>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</si>
  <si>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</si>
  <si>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</si>
  <si>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</si>
  <si>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</si>
  <si>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</si>
  <si>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</si>
  <si>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</si>
  <si>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</si>
  <si>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</si>
  <si>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</si>
  <si>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</si>
  <si>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</si>
  <si>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</si>
  <si>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</si>
  <si>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</si>
  <si>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</si>
  <si>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</si>
  <si>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</si>
  <si>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</si>
  <si>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</si>
  <si>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</si>
  <si>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</si>
  <si>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</si>
  <si>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</si>
  <si>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</si>
  <si>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</si>
  <si>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</si>
  <si>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</si>
  <si>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</si>
  <si>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</si>
  <si>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</si>
  <si>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</si>
  <si>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</si>
  <si>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</si>
  <si>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</si>
  <si>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</si>
  <si>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</si>
  <si>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</si>
  <si>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</si>
  <si>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</si>
  <si>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</si>
  <si>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</si>
  <si>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</si>
  <si>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</si>
  <si>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</si>
  <si>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</si>
  <si>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</si>
  <si>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</si>
  <si>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</si>
  <si>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</si>
  <si>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</si>
  <si>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</si>
  <si>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</si>
  <si>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</si>
  <si>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</si>
  <si>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</si>
  <si>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</si>
  <si>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</si>
  <si>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</si>
  <si>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</si>
  <si>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</si>
  <si>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</si>
  <si>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</si>
  <si>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</si>
  <si>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</si>
  <si>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</si>
  <si>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</si>
  <si>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</si>
  <si>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</si>
  <si>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</si>
  <si>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</si>
  <si>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</si>
  <si>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</si>
  <si>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</si>
  <si>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</si>
  <si>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</si>
  <si>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</si>
  <si>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</si>
  <si>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</si>
  <si>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</si>
  <si>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</si>
  <si>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</si>
  <si>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</si>
  <si>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</si>
  <si>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</si>
  <si>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</si>
  <si>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</si>
  <si>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</si>
  <si>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</si>
  <si>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</si>
  <si>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</si>
  <si>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</si>
  <si>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</si>
  <si>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</si>
  <si>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</si>
  <si>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</si>
  <si>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</si>
  <si>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</si>
  <si>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</si>
  <si>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</si>
  <si>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</si>
  <si>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</si>
  <si>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</si>
  <si>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</si>
  <si>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</si>
  <si>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</si>
  <si>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</si>
  <si>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</si>
  <si>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</si>
  <si>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</si>
  <si>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</si>
  <si>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</si>
  <si>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</si>
  <si>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</si>
  <si>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</si>
  <si>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</si>
  <si>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</si>
  <si>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</si>
  <si>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</si>
  <si>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</si>
  <si>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</si>
  <si>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</si>
  <si>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</si>
  <si>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</si>
  <si>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</si>
  <si>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</si>
  <si>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</si>
  <si>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</si>
  <si>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</si>
  <si>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</si>
  <si>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</si>
  <si>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</si>
  <si>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</si>
  <si>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</si>
  <si>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</si>
  <si>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</si>
  <si>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</si>
  <si>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</si>
  <si>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</si>
  <si>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</si>
  <si>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</si>
  <si>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</si>
  <si>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</si>
  <si>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</si>
  <si>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</si>
  <si>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</si>
  <si>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</si>
  <si>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</si>
  <si>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</si>
  <si>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</si>
  <si>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</si>
  <si>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</si>
  <si>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</si>
  <si>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</si>
  <si>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</si>
  <si>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</si>
  <si>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</si>
  <si>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</si>
  <si>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</si>
  <si>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</si>
  <si>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</si>
  <si>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</si>
  <si>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</si>
  <si>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</si>
  <si>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</si>
  <si>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</si>
  <si>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</si>
  <si>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</si>
  <si>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</si>
  <si>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</si>
  <si>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</si>
  <si>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</si>
  <si>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</si>
  <si>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</si>
  <si>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</si>
  <si>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</si>
  <si>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</si>
  <si>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</si>
  <si>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</si>
  <si>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</si>
  <si>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</si>
  <si>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</si>
  <si>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</si>
  <si>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</si>
  <si>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</si>
  <si>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</si>
  <si>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</si>
  <si>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</si>
  <si>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</si>
  <si>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</si>
  <si>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</si>
  <si>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</si>
  <si>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</si>
  <si>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</si>
  <si>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</si>
  <si>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</si>
  <si>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</si>
  <si>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</si>
  <si>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</si>
  <si>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</si>
  <si>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</si>
  <si>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</si>
  <si>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</si>
  <si>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</si>
  <si>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</si>
  <si>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</si>
  <si>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</si>
  <si>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</si>
  <si>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</si>
  <si>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</si>
  <si>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</si>
  <si>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</si>
  <si>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</si>
  <si>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</si>
  <si>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</si>
  <si>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</si>
  <si>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</si>
  <si>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</si>
  <si>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</si>
  <si>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</si>
  <si>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</si>
  <si>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</si>
  <si>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</si>
  <si>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</si>
  <si>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</si>
  <si>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</si>
  <si>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</si>
  <si>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</si>
  <si>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</si>
  <si>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</si>
  <si>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</si>
  <si>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</si>
  <si>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</si>
  <si>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</si>
  <si>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</si>
  <si>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</si>
  <si>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</si>
  <si>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</si>
  <si>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</si>
  <si>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</si>
  <si>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</si>
  <si>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</si>
  <si>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</si>
  <si>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</si>
  <si>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</si>
  <si>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</si>
  <si>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</si>
  <si>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</si>
  <si>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</si>
  <si>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</si>
  <si>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</si>
  <si>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</si>
  <si>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</si>
  <si>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</si>
  <si>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</si>
  <si>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</si>
  <si>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</si>
  <si>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</si>
  <si>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</si>
  <si>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</si>
  <si>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</si>
  <si>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</si>
  <si>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</si>
  <si>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</si>
  <si>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</si>
  <si>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</si>
  <si>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</si>
  <si>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</si>
  <si>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</si>
  <si>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</si>
  <si>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</si>
  <si>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</si>
  <si>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</si>
  <si>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</si>
  <si>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</si>
  <si>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</si>
  <si>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</si>
  <si>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</si>
  <si>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</si>
  <si>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</si>
  <si>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</si>
  <si>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</si>
  <si>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</si>
  <si>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</si>
  <si>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</si>
  <si>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</si>
  <si>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</si>
  <si>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</si>
  <si>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</si>
  <si>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</si>
  <si>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</si>
  <si>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</si>
  <si>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</si>
  <si>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</si>
  <si>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</si>
  <si>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</si>
  <si>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</si>
  <si>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</si>
  <si>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</si>
  <si>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</si>
  <si>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</si>
  <si>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</si>
  <si>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</si>
  <si>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</si>
  <si>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</si>
  <si>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</si>
  <si>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</si>
  <si>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</si>
  <si>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</si>
  <si>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</si>
  <si>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</si>
  <si>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</si>
  <si>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</si>
  <si>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</si>
  <si>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</si>
  <si>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</si>
  <si>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</si>
  <si>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</si>
  <si>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</si>
  <si>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</si>
  <si>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</si>
  <si>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</si>
  <si>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</si>
  <si>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</si>
  <si>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</si>
  <si>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</si>
  <si>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</si>
  <si>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</si>
  <si>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</si>
  <si>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</si>
  <si>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</si>
  <si>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</si>
  <si>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</si>
  <si>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</si>
  <si>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</si>
  <si>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</si>
  <si>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</si>
  <si>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</si>
  <si>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</si>
  <si>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</si>
  <si>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</si>
  <si>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</si>
  <si>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</si>
  <si>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</si>
  <si>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</si>
  <si>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</si>
  <si>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</si>
  <si>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</si>
  <si>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</si>
  <si>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</si>
  <si>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</si>
  <si>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</si>
  <si>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</si>
  <si>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</si>
  <si>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</si>
  <si>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</si>
  <si>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</si>
  <si>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</si>
  <si>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</si>
  <si>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</si>
  <si>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</si>
  <si>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</si>
  <si>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</si>
  <si>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</si>
  <si>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</si>
  <si>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</si>
  <si>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</si>
  <si>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</si>
  <si>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</si>
  <si>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</si>
  <si>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</si>
  <si>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</si>
  <si>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</si>
  <si>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</si>
  <si>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</si>
  <si>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</si>
  <si>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</si>
  <si>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</si>
  <si>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</si>
  <si>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</si>
  <si>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</si>
  <si>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</si>
  <si>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</si>
  <si>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</si>
  <si>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</si>
  <si>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</si>
  <si>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</si>
  <si>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</si>
  <si>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</si>
  <si>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</si>
  <si>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</si>
  <si>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</si>
  <si>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</si>
  <si>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</si>
  <si>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</si>
  <si>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</si>
  <si>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</si>
  <si>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</si>
  <si>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</si>
  <si>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</si>
  <si>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</si>
  <si>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</si>
  <si>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</si>
  <si>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</si>
  <si>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</si>
  <si>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</si>
  <si>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</si>
  <si>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</si>
  <si>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</si>
  <si>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</si>
  <si>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</si>
  <si>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</si>
  <si>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</si>
  <si>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</si>
  <si>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</si>
  <si>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</si>
  <si>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</si>
  <si>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</si>
  <si>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</si>
  <si>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</si>
  <si>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</si>
  <si>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</si>
  <si>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</si>
  <si>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</si>
  <si>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</si>
  <si>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</si>
  <si>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</si>
  <si>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</si>
  <si>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</si>
  <si>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</si>
  <si>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</si>
  <si>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</si>
  <si>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</si>
  <si>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</si>
  <si>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</si>
  <si>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</si>
  <si>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</si>
  <si>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</si>
  <si>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</si>
  <si>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</si>
  <si>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</si>
  <si>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</si>
  <si>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</si>
  <si>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</si>
  <si>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</si>
  <si>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</si>
  <si>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</si>
  <si>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</si>
  <si>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</si>
  <si>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</si>
  <si>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</si>
  <si>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</si>
  <si>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</si>
  <si>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</si>
  <si>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</si>
  <si>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</si>
  <si>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</si>
  <si>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</si>
  <si>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</si>
  <si>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</si>
  <si>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</si>
  <si>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</si>
  <si>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</si>
  <si>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</si>
  <si>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</si>
  <si>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</si>
  <si>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</si>
  <si>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</si>
  <si>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</si>
  <si>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</si>
  <si>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</si>
  <si>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</si>
  <si>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</si>
  <si>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</si>
  <si>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</si>
  <si>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</si>
  <si>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</si>
  <si>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</si>
  <si>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</si>
  <si>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</si>
  <si>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</si>
  <si>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</si>
  <si>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</si>
  <si>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</si>
  <si>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</si>
  <si>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</si>
  <si>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</si>
  <si>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</si>
  <si>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</si>
  <si>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</si>
  <si>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</si>
  <si>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</si>
  <si>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</si>
  <si>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</si>
  <si>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</si>
  <si>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</si>
  <si>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</si>
  <si>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</si>
  <si>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</si>
  <si>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</si>
  <si>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</si>
  <si>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</si>
  <si>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</si>
  <si>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</si>
  <si>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</si>
  <si>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</si>
  <si>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</si>
  <si>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</si>
  <si>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</si>
  <si>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</si>
  <si>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</si>
  <si>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</si>
  <si>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</si>
  <si>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</si>
  <si>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</si>
  <si>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</si>
  <si>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</si>
  <si>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</si>
  <si>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</si>
  <si>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</si>
  <si>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</si>
  <si>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</si>
  <si>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</si>
  <si>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</si>
  <si>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</si>
  <si>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</si>
  <si>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</si>
  <si>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</si>
  <si>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</si>
  <si>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</si>
  <si>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</si>
  <si>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</si>
  <si>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</si>
  <si>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</si>
  <si>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</si>
  <si>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</si>
  <si>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</si>
  <si>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</si>
  <si>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</si>
  <si>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</si>
  <si>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</si>
  <si>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</si>
  <si>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</si>
  <si>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</si>
  <si>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</si>
  <si>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</si>
  <si>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</si>
  <si>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</si>
  <si>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</si>
  <si>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</si>
  <si>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</si>
  <si>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</si>
  <si>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</si>
  <si>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</si>
  <si>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</si>
  <si>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</si>
  <si>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</si>
  <si>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</si>
  <si>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</si>
  <si>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</si>
  <si>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</si>
  <si>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</si>
  <si>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</si>
  <si>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</si>
  <si>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</si>
  <si>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</si>
  <si>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</si>
  <si>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</si>
  <si>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</si>
  <si>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</si>
  <si>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</si>
  <si>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</si>
  <si>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</si>
  <si>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</si>
  <si>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</si>
  <si>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</si>
  <si>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</si>
  <si>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</si>
  <si>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</si>
  <si>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</si>
  <si>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</si>
  <si>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</si>
  <si>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</si>
  <si>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</si>
  <si>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</si>
  <si>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</si>
  <si>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</si>
  <si>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</si>
  <si>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</si>
  <si>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</si>
  <si>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</si>
  <si>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</si>
  <si>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</si>
  <si>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</si>
  <si>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</si>
  <si>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</si>
  <si>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</si>
  <si>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</si>
  <si>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</si>
  <si>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</si>
  <si>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</si>
  <si>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</si>
  <si>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</si>
  <si>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</si>
  <si>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</si>
  <si>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</si>
  <si>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</si>
  <si>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</si>
  <si>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</si>
  <si>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</si>
  <si>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</si>
  <si>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</si>
  <si>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</si>
  <si>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</si>
  <si>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</si>
  <si>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</si>
  <si>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</si>
  <si>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</si>
  <si>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</si>
  <si>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</si>
  <si>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</si>
  <si>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</si>
  <si>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</si>
  <si>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</si>
  <si>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</si>
  <si>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</si>
  <si>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</si>
  <si>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</si>
  <si>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</si>
  <si>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</si>
  <si>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</si>
  <si>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</si>
  <si>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</si>
  <si>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</si>
  <si>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</si>
  <si>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</si>
  <si>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</si>
  <si>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</si>
  <si>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</si>
  <si>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</si>
  <si>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</si>
  <si>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</si>
  <si>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</si>
  <si>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</si>
  <si>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</si>
  <si>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</si>
  <si>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</si>
  <si>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</si>
  <si>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</si>
  <si>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</si>
  <si>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</si>
  <si>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</si>
  <si>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</si>
  <si>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</si>
  <si>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</si>
  <si>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</si>
  <si>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</si>
  <si>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</si>
  <si>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</si>
  <si>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</si>
  <si>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</si>
  <si>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</si>
  <si>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</si>
  <si>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</si>
  <si>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</si>
  <si>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</si>
  <si>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</si>
  <si>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</si>
  <si>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</si>
  <si>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</si>
  <si>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</si>
  <si>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</si>
  <si>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</si>
  <si>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</si>
  <si>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</si>
  <si>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</si>
  <si>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</si>
  <si>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</si>
  <si>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</si>
  <si>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</si>
  <si>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</si>
  <si>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</si>
  <si>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</si>
  <si>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</si>
  <si>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</si>
  <si>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</si>
  <si>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</si>
  <si>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</si>
  <si>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</si>
  <si>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</si>
  <si>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</si>
  <si>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</si>
  <si>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</si>
  <si>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</si>
  <si>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</si>
  <si>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</si>
  <si>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</si>
  <si>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</si>
  <si>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</si>
  <si>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</si>
  <si>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</si>
  <si>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</si>
  <si>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</si>
  <si>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</si>
  <si>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</si>
  <si>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</si>
  <si>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</si>
  <si>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</si>
  <si>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</si>
  <si>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</si>
  <si>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</si>
  <si>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</si>
  <si>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</si>
  <si>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</si>
  <si>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</si>
  <si>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</si>
  <si>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</si>
  <si>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</si>
  <si>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</si>
  <si>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</si>
  <si>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</si>
  <si>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</si>
  <si>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</si>
  <si>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</si>
  <si>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</si>
  <si>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</si>
  <si>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</si>
  <si>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</si>
  <si>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</si>
  <si>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</si>
  <si>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</si>
  <si>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</si>
  <si>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</si>
  <si>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</si>
  <si>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</si>
  <si>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</si>
  <si>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</si>
  <si>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</si>
  <si>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</si>
  <si>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</si>
  <si>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</si>
  <si>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</si>
  <si>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</si>
  <si>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</si>
  <si>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</si>
  <si>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</si>
  <si>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</si>
  <si>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</si>
  <si>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</si>
  <si>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</si>
  <si>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</si>
  <si>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</si>
  <si>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</si>
  <si>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</si>
  <si>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</si>
  <si>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</si>
  <si>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</si>
  <si>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</si>
  <si>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</si>
  <si>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</si>
  <si>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</si>
  <si>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</si>
  <si>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</si>
  <si>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</si>
  <si>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</si>
  <si>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</si>
  <si>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</si>
  <si>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</si>
  <si>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</si>
  <si>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</si>
  <si>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</si>
  <si>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</si>
  <si>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</si>
  <si>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</si>
  <si>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</si>
  <si>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</si>
  <si>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</si>
  <si>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</si>
  <si>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</si>
  <si>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</si>
  <si>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</si>
  <si>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</si>
  <si>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</si>
  <si>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</si>
  <si>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</si>
  <si>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</si>
  <si>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</si>
  <si>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</si>
  <si>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</si>
  <si>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</si>
  <si>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</si>
  <si>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</si>
  <si>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</si>
  <si>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</si>
  <si>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</si>
  <si>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</si>
  <si>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</si>
  <si>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</si>
  <si>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</si>
  <si>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</si>
  <si>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</si>
  <si>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</si>
  <si>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</si>
  <si>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</si>
  <si>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</si>
  <si>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</si>
  <si>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</si>
  <si>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</si>
  <si>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</si>
  <si>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</si>
  <si>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</si>
  <si>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</si>
  <si>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</si>
  <si>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</si>
  <si>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</si>
  <si>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</si>
  <si>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</si>
  <si>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</si>
  <si>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</si>
  <si>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</si>
  <si>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</si>
  <si>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</si>
  <si>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</si>
  <si>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</si>
  <si>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</si>
  <si>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</si>
  <si>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</si>
  <si>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</si>
  <si>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</si>
  <si>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</si>
  <si>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</si>
  <si>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</si>
  <si>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</si>
  <si>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</si>
  <si>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</si>
  <si>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</si>
  <si>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</si>
  <si>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</si>
  <si>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</si>
  <si>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</si>
  <si>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</si>
  <si>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</si>
  <si>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</si>
  <si>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</si>
  <si>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</si>
  <si>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</si>
  <si>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</si>
  <si>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</si>
  <si>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</si>
  <si>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</si>
  <si>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</si>
  <si>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</si>
  <si>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</si>
  <si>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</si>
  <si>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</si>
  <si>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</si>
  <si>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</si>
  <si>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</si>
  <si>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</si>
  <si>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</si>
  <si>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</si>
  <si>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</si>
  <si>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</si>
  <si>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</si>
  <si>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</si>
  <si>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</si>
  <si>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</si>
  <si>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</si>
  <si>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</si>
  <si>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</si>
  <si>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</si>
  <si>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</si>
  <si>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</si>
  <si>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</si>
  <si>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</si>
  <si>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</si>
  <si>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</si>
  <si>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</si>
  <si>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</si>
  <si>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</si>
  <si>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</si>
  <si>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</si>
  <si>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</si>
  <si>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</si>
  <si>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</si>
  <si>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</si>
  <si>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</si>
  <si>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</si>
  <si>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</si>
  <si>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</si>
  <si>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</si>
  <si>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</si>
  <si>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</si>
  <si>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</si>
  <si>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</si>
  <si>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</si>
  <si>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</si>
  <si>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</si>
  <si>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</si>
  <si>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</si>
  <si>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</si>
  <si>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</si>
  <si>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</si>
  <si>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</si>
  <si>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</si>
  <si>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</si>
  <si>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</si>
  <si>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</si>
  <si>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</si>
  <si>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</si>
  <si>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</si>
  <si>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</si>
  <si>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</si>
  <si>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</si>
  <si>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</si>
  <si>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</si>
  <si>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</si>
  <si>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</si>
  <si>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</si>
  <si>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</si>
  <si>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</si>
  <si>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</si>
  <si>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</si>
  <si>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</si>
  <si>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</si>
  <si>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</si>
  <si>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</si>
  <si>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</si>
  <si>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</si>
  <si>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</si>
  <si>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</si>
  <si>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</si>
  <si>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</si>
  <si>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</si>
  <si>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</si>
  <si>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</si>
  <si>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</si>
  <si>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</si>
  <si>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</si>
  <si>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</si>
  <si>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</si>
  <si>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</si>
  <si>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</si>
  <si>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</si>
  <si>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</si>
  <si>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</si>
  <si>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</si>
  <si>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</si>
  <si>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</si>
  <si>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</si>
  <si>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</si>
  <si>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</si>
  <si>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</si>
  <si>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</si>
  <si>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</si>
  <si>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</si>
  <si>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</si>
  <si>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</si>
  <si>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</si>
  <si>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</si>
  <si>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</si>
  <si>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</si>
  <si>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</si>
  <si>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</si>
  <si>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</si>
  <si>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</si>
  <si>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</si>
  <si>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</si>
  <si>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</si>
  <si>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</si>
  <si>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</si>
  <si>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</si>
  <si>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</si>
  <si>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</si>
  <si>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</si>
  <si>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</si>
  <si>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</si>
  <si>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</si>
  <si>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</si>
  <si>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</si>
  <si>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</si>
  <si>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</si>
  <si>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</si>
  <si>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</si>
  <si>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</si>
  <si>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</si>
  <si>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</si>
  <si>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</si>
  <si>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</si>
  <si>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</si>
  <si>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</si>
  <si>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</si>
  <si>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</si>
  <si>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</si>
  <si>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</si>
  <si>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</si>
  <si>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</si>
  <si>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</si>
  <si>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</si>
  <si>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</si>
  <si>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</si>
  <si>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</si>
  <si>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</si>
  <si>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</si>
  <si>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</si>
  <si>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</si>
  <si>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</si>
  <si>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</si>
  <si>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</si>
  <si>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</si>
  <si>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</si>
  <si>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</si>
  <si>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</si>
  <si>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</si>
  <si>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</si>
  <si>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</si>
  <si>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</si>
  <si>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</si>
  <si>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</si>
  <si>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</si>
  <si>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</si>
  <si>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</si>
  <si>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</si>
  <si>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</si>
  <si>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</si>
  <si>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</si>
  <si>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</si>
  <si>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</si>
  <si>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</si>
  <si>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</si>
  <si>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</si>
  <si>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</si>
  <si>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</si>
  <si>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</si>
  <si>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</si>
  <si>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</si>
  <si>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</si>
  <si>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</si>
  <si>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</si>
  <si>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</si>
  <si>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</si>
  <si>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</si>
  <si>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</si>
  <si>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</si>
  <si>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</si>
  <si>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</si>
  <si>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</si>
  <si>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</si>
  <si>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</si>
  <si>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</si>
  <si>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</si>
  <si>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</si>
  <si>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</si>
  <si>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</si>
  <si>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</si>
  <si>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</si>
  <si>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</si>
  <si>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</si>
  <si>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</si>
  <si>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</si>
  <si>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</si>
  <si>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</si>
  <si>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</si>
  <si>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</si>
  <si>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</si>
  <si>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</si>
  <si>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</si>
  <si>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</si>
  <si>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</si>
  <si>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</si>
  <si>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</si>
  <si>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</si>
  <si>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</si>
  <si>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</si>
  <si>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</si>
  <si>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</si>
  <si>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</si>
  <si>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</si>
  <si>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</si>
  <si>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</si>
  <si>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</si>
  <si>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</si>
  <si>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</si>
  <si>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</si>
  <si>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</si>
  <si>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</si>
  <si>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</si>
  <si>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</si>
  <si>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</si>
  <si>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</si>
  <si>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</si>
  <si>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</si>
  <si>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</si>
  <si>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</si>
  <si>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</si>
  <si>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</si>
  <si>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</si>
  <si>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</si>
  <si>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</si>
  <si>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</si>
  <si>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</si>
  <si>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</si>
  <si>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</si>
  <si>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</si>
  <si>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</si>
  <si>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</si>
  <si>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</si>
  <si>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</si>
  <si>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</si>
  <si>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</si>
  <si>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</si>
  <si>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</si>
  <si>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</si>
  <si>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</si>
  <si>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</si>
  <si>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</si>
  <si>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</si>
  <si>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</si>
  <si>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</si>
  <si>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</si>
  <si>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</si>
  <si>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</si>
  <si>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</si>
  <si>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</si>
  <si>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</si>
  <si>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</si>
  <si>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</si>
  <si>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</si>
  <si>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</si>
  <si>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</si>
  <si>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</si>
  <si>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</si>
  <si>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</si>
  <si>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</si>
  <si>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</si>
  <si>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</si>
  <si>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</si>
  <si>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</si>
  <si>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</si>
  <si>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</si>
  <si>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</si>
  <si>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</si>
  <si>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</si>
  <si>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</si>
  <si>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</si>
  <si>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</si>
  <si>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</si>
  <si>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</si>
  <si>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</si>
  <si>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</si>
  <si>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</si>
  <si>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</si>
  <si>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</si>
  <si>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</si>
  <si>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</si>
  <si>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</si>
  <si>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</si>
  <si>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</si>
  <si>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</si>
  <si>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</si>
  <si>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</si>
  <si>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</si>
  <si>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</si>
  <si>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</si>
  <si>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</si>
  <si>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</si>
  <si>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</si>
  <si>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</si>
  <si>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</si>
  <si>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</si>
  <si>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</si>
  <si>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</si>
  <si>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</si>
  <si>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</si>
  <si>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</si>
  <si>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</si>
  <si>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</si>
  <si>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</si>
  <si>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</si>
  <si>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</si>
  <si>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</si>
  <si>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</si>
  <si>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</si>
  <si>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</si>
  <si>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</si>
  <si>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</si>
  <si>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</si>
  <si>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</si>
  <si>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</si>
  <si>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</si>
  <si>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</si>
  <si>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</si>
  <si>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</si>
  <si>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</si>
  <si>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</si>
  <si>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</si>
  <si>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</si>
  <si>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</si>
  <si>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</si>
  <si>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</si>
  <si>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</si>
  <si>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</si>
  <si>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</si>
  <si>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</si>
  <si>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</si>
  <si>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</si>
  <si>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</si>
  <si>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</si>
  <si>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</si>
  <si>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</si>
  <si>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</si>
  <si>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</si>
  <si>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</si>
  <si>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</si>
  <si>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</si>
  <si>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</si>
  <si>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</si>
  <si>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</si>
  <si>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</si>
  <si>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</si>
  <si>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</si>
  <si>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</si>
  <si>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</si>
  <si>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</si>
  <si>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</si>
  <si>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</si>
  <si>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</si>
  <si>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</si>
  <si>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</si>
  <si>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</si>
  <si>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</si>
  <si>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</si>
  <si>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</si>
  <si>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</si>
  <si>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</si>
  <si>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</si>
  <si>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</si>
  <si>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</si>
  <si>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</si>
  <si>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</si>
  <si>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</si>
  <si>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</si>
  <si>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</si>
  <si>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</si>
  <si>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</si>
  <si>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</si>
  <si>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</si>
  <si>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</si>
  <si>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</si>
  <si>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</si>
  <si>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</si>
  <si>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</si>
  <si>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</si>
  <si>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</si>
  <si>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</si>
  <si>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</si>
  <si>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</si>
  <si>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</si>
  <si>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</si>
  <si>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</si>
  <si>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</si>
  <si>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</si>
  <si>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</si>
  <si>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</si>
  <si>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</si>
  <si>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</si>
  <si>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</si>
  <si>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</si>
  <si>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</si>
  <si>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</si>
  <si>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</si>
  <si>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</si>
  <si>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</si>
  <si>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</si>
  <si>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</si>
  <si>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</si>
  <si>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</si>
  <si>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</si>
  <si>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</si>
  <si>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</si>
  <si>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</si>
  <si>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</si>
  <si>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</si>
  <si>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</si>
  <si>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</si>
  <si>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</si>
  <si>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</si>
  <si>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</si>
  <si>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</si>
  <si>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</si>
  <si>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</si>
  <si>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</si>
  <si>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</si>
  <si>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</si>
  <si>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</si>
  <si>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</si>
  <si>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</si>
  <si>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</si>
  <si>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</si>
  <si>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</si>
  <si>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</si>
  <si>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</si>
  <si>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</si>
  <si>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</si>
  <si>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</si>
  <si>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</si>
  <si>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</si>
  <si>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</si>
  <si>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</si>
  <si>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</si>
  <si>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</si>
  <si>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</si>
  <si>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</si>
  <si>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</si>
  <si>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</si>
  <si>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</si>
  <si>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</si>
  <si>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</si>
  <si>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</si>
  <si>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</si>
  <si>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</si>
  <si>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</si>
  <si>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</si>
  <si>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</si>
  <si>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</si>
  <si>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</si>
  <si>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</si>
  <si>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</si>
  <si>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</si>
  <si>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</si>
  <si>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</si>
  <si>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</si>
  <si>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</si>
  <si>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</si>
  <si>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</si>
  <si>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</si>
  <si>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</si>
  <si>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</si>
  <si>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</si>
  <si>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</si>
  <si>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</si>
  <si>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</si>
  <si>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</si>
  <si>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</si>
  <si>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</si>
  <si>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</si>
  <si>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</si>
  <si>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</si>
  <si>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</si>
  <si>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</si>
  <si>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</si>
  <si>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</si>
  <si>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</si>
  <si>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</si>
  <si>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</si>
  <si>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</si>
  <si>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</si>
  <si>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</si>
  <si>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</si>
  <si>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</si>
  <si>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</si>
  <si>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</si>
  <si>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</si>
  <si>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</si>
  <si>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</si>
  <si>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</si>
  <si>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</si>
  <si>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</si>
  <si>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</si>
  <si>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</si>
  <si>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</si>
  <si>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</si>
  <si>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</si>
  <si>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</si>
  <si>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</si>
  <si>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</si>
  <si>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</si>
  <si>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</si>
  <si>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</si>
  <si>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</si>
  <si>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</si>
  <si>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</si>
  <si>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</si>
  <si>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</si>
  <si>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</si>
  <si>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</si>
  <si>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</si>
  <si>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</si>
  <si>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</si>
  <si>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</si>
  <si>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</si>
  <si>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</si>
  <si>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</si>
  <si>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</si>
  <si>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</si>
  <si>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</si>
  <si>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</si>
  <si>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</si>
  <si>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</si>
  <si>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</si>
  <si>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</si>
  <si>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</si>
  <si>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</si>
  <si>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</si>
  <si>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</si>
  <si>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</si>
  <si>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</si>
  <si>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</si>
  <si>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</si>
  <si>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</si>
  <si>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</si>
  <si>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</si>
  <si>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</si>
  <si>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</si>
  <si>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</si>
  <si>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</si>
  <si>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</si>
  <si>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</si>
  <si>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</si>
  <si>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</si>
  <si>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</si>
  <si>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</si>
  <si>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</si>
  <si>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</si>
  <si>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</si>
  <si>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</si>
  <si>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</si>
  <si>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</si>
  <si>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</si>
  <si>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</si>
  <si>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</si>
  <si>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</si>
  <si>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</si>
  <si>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</si>
  <si>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</si>
  <si>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</si>
  <si>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</si>
  <si>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</si>
  <si>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</si>
  <si>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</si>
  <si>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</si>
  <si>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</si>
  <si>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</si>
  <si>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</si>
  <si>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</si>
  <si>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</si>
  <si>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</si>
  <si>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</si>
  <si>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</si>
  <si>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</si>
  <si>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</si>
  <si>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</si>
  <si>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</si>
  <si>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</si>
  <si>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</si>
  <si>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</si>
  <si>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</si>
  <si>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</si>
  <si>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</si>
  <si>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</si>
  <si>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</si>
  <si>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</si>
  <si>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</si>
  <si>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</si>
  <si>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</si>
  <si>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</si>
  <si>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</si>
  <si>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</si>
  <si>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</si>
  <si>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</si>
  <si>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</si>
  <si>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</si>
  <si>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</si>
  <si>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</si>
  <si>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</si>
  <si>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</si>
  <si>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</si>
  <si>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</si>
  <si>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</si>
  <si>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</si>
  <si>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</si>
  <si>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</si>
  <si>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</si>
  <si>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</si>
  <si>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</si>
  <si>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</si>
  <si>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</si>
  <si>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</si>
  <si>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</si>
  <si>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</si>
  <si>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</si>
  <si>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</si>
  <si>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</si>
  <si>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</si>
  <si>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</si>
  <si>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</si>
  <si>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</si>
  <si>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</si>
  <si>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</si>
  <si>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</si>
  <si>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</si>
  <si>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</si>
  <si>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</si>
  <si>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</si>
  <si>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</si>
  <si>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</si>
  <si>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</si>
  <si>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</si>
  <si>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</si>
  <si>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</si>
  <si>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</si>
  <si>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</si>
  <si>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</si>
  <si>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</si>
  <si>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</si>
  <si>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</si>
  <si>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</si>
  <si>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</si>
  <si>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</si>
  <si>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</si>
  <si>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</si>
  <si>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</si>
  <si>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</si>
  <si>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</si>
  <si>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</si>
  <si>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</si>
  <si>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</si>
  <si>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</si>
  <si>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</si>
  <si>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</si>
  <si>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</si>
  <si>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</si>
  <si>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</si>
  <si>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</si>
  <si>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</si>
  <si>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</si>
  <si>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</si>
  <si>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</si>
  <si>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</si>
  <si>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</si>
  <si>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</si>
  <si>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</si>
  <si>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</si>
  <si>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</si>
  <si>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</si>
  <si>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</si>
  <si>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</si>
  <si>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</si>
  <si>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</si>
  <si>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</si>
  <si>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</si>
  <si>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</si>
  <si>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</si>
  <si>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</si>
  <si>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</si>
  <si>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</si>
  <si>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</si>
  <si>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</si>
  <si>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</si>
  <si>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</si>
  <si>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</si>
  <si>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</si>
  <si>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</si>
  <si>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</si>
  <si>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</si>
  <si>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</si>
  <si>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</si>
  <si>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</si>
  <si>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</si>
  <si>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</si>
  <si>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</si>
  <si>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</si>
  <si>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</si>
  <si>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</si>
  <si>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</si>
  <si>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</si>
  <si>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</si>
  <si>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</si>
  <si>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</si>
  <si>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</si>
  <si>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</si>
  <si>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</si>
  <si>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</si>
  <si>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</si>
  <si>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</si>
  <si>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</si>
  <si>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</si>
  <si>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</si>
  <si>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</si>
  <si>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</si>
  <si>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</si>
  <si>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</si>
  <si>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</si>
  <si>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</si>
  <si>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</si>
  <si>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</si>
  <si>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</si>
  <si>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</si>
  <si>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</si>
  <si>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</si>
  <si>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</si>
  <si>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</si>
  <si>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</si>
  <si>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</si>
  <si>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</si>
  <si>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</si>
  <si>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</si>
  <si>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</si>
  <si>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</si>
  <si>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</si>
  <si>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</si>
  <si>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</si>
  <si>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</si>
  <si>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</si>
  <si>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</si>
  <si>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</si>
  <si>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</si>
  <si>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</si>
  <si>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</si>
  <si>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</si>
  <si>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</si>
  <si>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</si>
  <si>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</si>
  <si>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</si>
  <si>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</si>
  <si>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</si>
  <si>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</si>
  <si>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</si>
  <si>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</si>
  <si>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</si>
  <si>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</si>
  <si>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</si>
  <si>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</si>
  <si>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</si>
  <si>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</si>
  <si>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</si>
  <si>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</si>
  <si>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</si>
  <si>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</si>
  <si>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</si>
  <si>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</si>
  <si>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</si>
  <si>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</si>
  <si>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</si>
  <si>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</si>
  <si>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</si>
  <si>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</si>
  <si>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</si>
  <si>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</si>
  <si>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</si>
  <si>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</si>
  <si>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</si>
  <si>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</si>
  <si>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</si>
  <si>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</si>
  <si>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</si>
  <si>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</si>
  <si>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</si>
  <si>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</si>
  <si>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</si>
  <si>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</si>
  <si>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</si>
  <si>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</si>
  <si>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</si>
  <si>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</si>
  <si>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</si>
  <si>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</si>
  <si>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</si>
  <si>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</si>
  <si>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</si>
  <si>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</si>
  <si>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</si>
  <si>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</si>
  <si>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</si>
  <si>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</si>
  <si>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</si>
  <si>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</si>
  <si>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</si>
  <si>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</si>
  <si>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</si>
  <si>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</si>
  <si>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</si>
  <si>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</si>
  <si>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</si>
  <si>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</si>
  <si>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</si>
  <si>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</si>
  <si>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</si>
  <si>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</si>
  <si>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</si>
  <si>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</si>
  <si>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</si>
  <si>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</si>
  <si>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</si>
  <si>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</si>
  <si>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</si>
  <si>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</si>
  <si>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</si>
  <si>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</si>
  <si>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</si>
  <si>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</si>
  <si>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</si>
  <si>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</si>
  <si>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</si>
  <si>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</si>
  <si>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</si>
  <si>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</si>
  <si>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</si>
  <si>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</si>
  <si>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</si>
  <si>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</si>
  <si>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</si>
  <si>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</si>
  <si>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</si>
  <si>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</si>
  <si>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</si>
  <si>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</si>
  <si>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</si>
  <si>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</si>
  <si>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</si>
  <si>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</si>
  <si>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</si>
  <si>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</si>
  <si>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</si>
  <si>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</si>
  <si>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</si>
  <si>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</si>
  <si>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</si>
  <si>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</si>
  <si>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</si>
  <si>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</si>
  <si>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</si>
  <si>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</si>
  <si>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</si>
  <si>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</si>
  <si>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</si>
  <si>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</si>
  <si>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</si>
  <si>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</si>
  <si>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</si>
  <si>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</si>
  <si>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</si>
  <si>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</si>
  <si>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</si>
  <si>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</si>
  <si>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</si>
  <si>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</si>
  <si>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</si>
  <si>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</si>
  <si>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</si>
  <si>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</si>
  <si>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</si>
  <si>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</si>
  <si>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</si>
  <si>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</si>
  <si>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</si>
  <si>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</si>
  <si>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</si>
  <si>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</si>
  <si>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</si>
  <si>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</si>
  <si>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</si>
  <si>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</si>
  <si>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</si>
  <si>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</si>
  <si>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</si>
  <si>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</si>
  <si>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</si>
  <si>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</si>
  <si>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</si>
  <si>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</si>
  <si>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</si>
  <si>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</si>
  <si>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</si>
  <si>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</si>
  <si>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</si>
  <si>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</si>
  <si>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</si>
  <si>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</si>
  <si>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</si>
  <si>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</si>
  <si>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</si>
  <si>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</si>
  <si>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</si>
  <si>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</si>
  <si>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</si>
  <si>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</si>
  <si>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</si>
  <si>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</si>
  <si>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</si>
  <si>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</si>
  <si>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</si>
  <si>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</si>
  <si>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</si>
  <si>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</si>
  <si>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</si>
  <si>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</si>
  <si>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</si>
  <si>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</si>
  <si>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</si>
  <si>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</si>
  <si>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</si>
  <si>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</si>
  <si>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</si>
  <si>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</si>
  <si>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</si>
  <si>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</si>
  <si>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</si>
  <si>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</si>
  <si>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</si>
  <si>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</si>
  <si>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</si>
  <si>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</si>
  <si>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</si>
  <si>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</si>
  <si>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</si>
  <si>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</si>
  <si>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</si>
  <si>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</si>
  <si>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</si>
  <si>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</si>
  <si>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</si>
  <si>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</si>
  <si>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</si>
  <si>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</si>
  <si>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</si>
  <si>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</si>
  <si>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</si>
  <si>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</si>
  <si>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</si>
  <si>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</si>
  <si>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</si>
  <si>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</si>
  <si>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</si>
  <si>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</si>
  <si>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</si>
  <si>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</si>
  <si>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</si>
  <si>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</si>
  <si>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</si>
  <si>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</si>
  <si>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</si>
  <si>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</si>
  <si>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</si>
  <si>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</si>
  <si>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</si>
  <si>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</si>
  <si>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</si>
  <si>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</si>
  <si>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</si>
  <si>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</si>
  <si>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</si>
  <si>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</si>
  <si>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</si>
  <si>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</si>
  <si>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</si>
  <si>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</si>
  <si>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</si>
  <si>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</si>
  <si>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</si>
  <si>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</si>
  <si>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</si>
  <si>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</si>
  <si>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</si>
  <si>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</si>
  <si>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</si>
  <si>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</si>
  <si>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</si>
  <si>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</si>
  <si>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</si>
  <si>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</si>
  <si>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</si>
  <si>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</si>
  <si>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</si>
  <si>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</si>
  <si>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</si>
  <si>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</si>
  <si>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</si>
  <si>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</si>
  <si>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</si>
  <si>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</si>
  <si>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</si>
  <si>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</si>
  <si>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</si>
  <si>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</si>
  <si>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</si>
  <si>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</si>
  <si>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</si>
  <si>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</si>
  <si>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</si>
  <si>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</si>
  <si>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</si>
  <si>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</si>
  <si>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</si>
  <si>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</si>
  <si>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</si>
  <si>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</si>
  <si>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</si>
  <si>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</si>
  <si>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</si>
  <si>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</si>
  <si>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</si>
  <si>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</si>
  <si>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</si>
  <si>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</si>
  <si>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</si>
  <si>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</si>
  <si>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</si>
  <si>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</si>
  <si>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</si>
  <si>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</si>
  <si>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Part Profit of Rs.40/-</t>
  </si>
  <si>
    <t>Net Gain / Loss  %</t>
  </si>
  <si>
    <t>All charges</t>
  </si>
  <si>
    <t>18500-19000</t>
  </si>
  <si>
    <t>244-249</t>
  </si>
  <si>
    <t>*</t>
  </si>
  <si>
    <t>580-600</t>
  </si>
  <si>
    <t>A</t>
  </si>
  <si>
    <t>Profit of Rs.7/-</t>
  </si>
  <si>
    <t>Profit of Rs.90/-</t>
  </si>
  <si>
    <t>218-220</t>
  </si>
  <si>
    <t>Profit of Rs.80/-</t>
  </si>
  <si>
    <t>880-900</t>
  </si>
  <si>
    <t>COFORGE</t>
  </si>
  <si>
    <t>Part Profit of Rs.8.5/-</t>
  </si>
  <si>
    <t>310-320</t>
  </si>
  <si>
    <t>TCS SEP FUT</t>
  </si>
  <si>
    <t>235-245</t>
  </si>
  <si>
    <t>2400-2500</t>
  </si>
  <si>
    <t xml:space="preserve">SUNPHARMA </t>
  </si>
  <si>
    <t>514-520</t>
  </si>
  <si>
    <t>560-580</t>
  </si>
  <si>
    <t xml:space="preserve">TATACHEM </t>
  </si>
  <si>
    <t>340-350</t>
  </si>
  <si>
    <t xml:space="preserve">BHARTIARTL </t>
  </si>
  <si>
    <t>Loss of Rs.1080/-</t>
  </si>
  <si>
    <t xml:space="preserve">Retail Research Technical Calls &amp; Fundamental Performance Report for the month of September-2020 </t>
  </si>
  <si>
    <t>NIFTY 11400 PE 03-SEP</t>
  </si>
  <si>
    <t>NIFTY SEPT FUT</t>
  </si>
  <si>
    <t xml:space="preserve">ICICIPRULI </t>
  </si>
  <si>
    <t>415-410</t>
  </si>
  <si>
    <t xml:space="preserve">HINDALCO </t>
  </si>
  <si>
    <t>184-182</t>
  </si>
  <si>
    <t xml:space="preserve">ULTRACEMCO </t>
  </si>
  <si>
    <t>4050-4150</t>
  </si>
  <si>
    <t>11300-11250</t>
  </si>
  <si>
    <t>47.50</t>
  </si>
  <si>
    <t>Profit of Rs.15/-</t>
  </si>
  <si>
    <t>Profit of Rs.15.50/-</t>
  </si>
  <si>
    <t>Profit of Rs.65/-</t>
  </si>
  <si>
    <t>Loss of Rs.14/-</t>
  </si>
  <si>
    <t>Profit of Rs.12/-</t>
  </si>
  <si>
    <t>NIFTY 11500 PE 03-SEP</t>
  </si>
  <si>
    <t>TCS 2300 CE SEP</t>
  </si>
  <si>
    <t>75-85</t>
  </si>
  <si>
    <t>15900-16100</t>
  </si>
  <si>
    <t>17000-17500</t>
  </si>
  <si>
    <t>670-680</t>
  </si>
  <si>
    <t>1000-1010</t>
  </si>
  <si>
    <t>Profit of Rs.21.5/-</t>
  </si>
  <si>
    <t>Loss of Rs. 4/-</t>
  </si>
  <si>
    <t>Loss of Rs. 7/-</t>
  </si>
  <si>
    <t>Profit of Rs.26.5/-</t>
  </si>
  <si>
    <t>Loss of Rs.37.5/-</t>
  </si>
  <si>
    <t>BHARTIARTL 570 CE</t>
  </si>
  <si>
    <t>15-16</t>
  </si>
  <si>
    <t>Profit of Rs.2/-</t>
  </si>
  <si>
    <t>1080-1100</t>
  </si>
  <si>
    <t>NIFTY 11450 PE 03-SEP</t>
  </si>
  <si>
    <t>Loss of Rs.11/-</t>
  </si>
  <si>
    <t>Profit of Rs.17.5/-</t>
  </si>
  <si>
    <t>INFY 940 CE SEP</t>
  </si>
  <si>
    <t>Loss of Rs.3.3/-</t>
  </si>
  <si>
    <t>Profit of Rs.1.9/-</t>
  </si>
  <si>
    <t>MARUTI 7000 PE SEP</t>
  </si>
  <si>
    <t>200-250</t>
  </si>
  <si>
    <t>NIFTY 11200 PE 10-SEP</t>
  </si>
  <si>
    <t>80-100</t>
  </si>
  <si>
    <t>Profit of Rs.15.5/-</t>
  </si>
  <si>
    <t>Profit of Rs.6.5/-</t>
  </si>
  <si>
    <t>2220-2250</t>
  </si>
  <si>
    <t>410-405</t>
  </si>
  <si>
    <t>515-518</t>
  </si>
  <si>
    <t>Profit of Rs.3/-</t>
  </si>
  <si>
    <t>100-120</t>
  </si>
  <si>
    <t>Profit of Rs.19.5/-</t>
  </si>
  <si>
    <t>Part Profit of Rs.107.5/-</t>
  </si>
  <si>
    <t>Loss of Rs.19.5/-</t>
  </si>
  <si>
    <t>925-929</t>
  </si>
  <si>
    <t>980-1000</t>
  </si>
  <si>
    <t>Loss of Rs.30/-</t>
  </si>
  <si>
    <t>NIFTY 11300 PE 10-SEP</t>
  </si>
  <si>
    <t>Profit of Rs.17/-</t>
  </si>
  <si>
    <t>155-157</t>
  </si>
  <si>
    <t>Profit of Rs.11.5/-</t>
  </si>
  <si>
    <t>3970-4000</t>
  </si>
  <si>
    <t>TCS 2380 CE SEP</t>
  </si>
  <si>
    <t>Loss of Rs.24/-</t>
  </si>
  <si>
    <t xml:space="preserve">NIFTY 11000 PE 17-SEP </t>
  </si>
  <si>
    <t>120-140</t>
  </si>
  <si>
    <t>GOYALASS</t>
  </si>
  <si>
    <t>REGENCY</t>
  </si>
  <si>
    <t>Profit of Rs.86/-</t>
  </si>
  <si>
    <t>Loss of Rs. 35/-</t>
  </si>
  <si>
    <t>Loss of Rs.47.5/-</t>
  </si>
  <si>
    <t xml:space="preserve">NIFTY SEPT FUT </t>
  </si>
  <si>
    <t>AMBUJACEM SEPT FUT</t>
  </si>
  <si>
    <t>Profit of Rs.2.75/-</t>
  </si>
  <si>
    <t>410-415</t>
  </si>
  <si>
    <t>440-450</t>
  </si>
  <si>
    <t>962-965</t>
  </si>
  <si>
    <t>1000-1020</t>
  </si>
  <si>
    <t>NIFTY 11350 PE 17-SEP</t>
  </si>
  <si>
    <t>Loss of Rs.42/-</t>
  </si>
  <si>
    <t>423-425</t>
  </si>
  <si>
    <t xml:space="preserve">HCLTECH </t>
  </si>
  <si>
    <t>Profit of Rs.6/-</t>
  </si>
  <si>
    <t>Loss of Rs. 14/-</t>
  </si>
  <si>
    <t>BINOY RAJEN SHAH</t>
  </si>
  <si>
    <t>MALAV RAJEN SHAH</t>
  </si>
  <si>
    <t>HAZOOR</t>
  </si>
  <si>
    <t>EAUGU UDYOG LIMITED</t>
  </si>
  <si>
    <t>HIPPOCABS</t>
  </si>
  <si>
    <t>KAUSHIK G DESAI</t>
  </si>
  <si>
    <t>NAVEEN GUPTA</t>
  </si>
  <si>
    <t>TEJAS TRADEFIN LLP</t>
  </si>
  <si>
    <t>YOGESH KUMAR GAWANDE</t>
  </si>
  <si>
    <t>SUULD</t>
  </si>
  <si>
    <t>Suumaya Lifestyle Limited</t>
  </si>
  <si>
    <t>GRETEX SHARE BROKING PRIVATE LIMITED</t>
  </si>
  <si>
    <t>Loss of Rs.115/-</t>
  </si>
  <si>
    <t>Profit of Rs.12.5/-</t>
  </si>
  <si>
    <t>2180-2200</t>
  </si>
  <si>
    <t>Profit of Rs.42.5/-</t>
  </si>
  <si>
    <t>Profit of Rs.10/-</t>
  </si>
  <si>
    <t>262-265</t>
  </si>
  <si>
    <t>Loss of Rs.9.75/-</t>
  </si>
  <si>
    <t>634-638</t>
  </si>
  <si>
    <t>920-930</t>
  </si>
  <si>
    <t>1020-1050</t>
  </si>
  <si>
    <t>228-231</t>
  </si>
  <si>
    <t>250-255</t>
  </si>
  <si>
    <t>Profit of Rs.66/-</t>
  </si>
  <si>
    <t>Profit of Rs.60.5/-</t>
  </si>
  <si>
    <t>660-666</t>
  </si>
  <si>
    <t>79-79.5</t>
  </si>
  <si>
    <t>88-90</t>
  </si>
  <si>
    <t>Part Profit of Rs.35/-</t>
  </si>
  <si>
    <t>639-646</t>
  </si>
  <si>
    <t>700-720</t>
  </si>
  <si>
    <t>123-125</t>
  </si>
  <si>
    <t>140-145</t>
  </si>
  <si>
    <t>Profit of Rs.16/-</t>
  </si>
  <si>
    <t>ALEXANDER</t>
  </si>
  <si>
    <t>KAHAR NIKLESH KANAIYABHAI</t>
  </si>
  <si>
    <t>BIBCL</t>
  </si>
  <si>
    <t>VORA PRITESH PRAVINCHANDRA</t>
  </si>
  <si>
    <t>CHDCHEM</t>
  </si>
  <si>
    <t>JAGDISH PRASAD ARYA</t>
  </si>
  <si>
    <t>ECOPLAST</t>
  </si>
  <si>
    <t>JAY KETAN SHROFF</t>
  </si>
  <si>
    <t>THIA INVESTMENTS</t>
  </si>
  <si>
    <t>GGL</t>
  </si>
  <si>
    <t>PRASHANT GOVINDBHAI PARMAR</t>
  </si>
  <si>
    <t>GOBLIN</t>
  </si>
  <si>
    <t>PROFICIENT MERCHANDISE LIMITED</t>
  </si>
  <si>
    <t>YESTER INVESTMENT PRIVATE LIMITED</t>
  </si>
  <si>
    <t>HANSA ASHOKKUMAR JAIN</t>
  </si>
  <si>
    <t>BHUVNESHWARI VYAPAAR PVT.LTD</t>
  </si>
  <si>
    <t>KAPILRAJ</t>
  </si>
  <si>
    <t>CHETAN KISHOR BHIMJIYANI</t>
  </si>
  <si>
    <t>KILPEST</t>
  </si>
  <si>
    <t>YUGA DOSHI</t>
  </si>
  <si>
    <t>MAYUKH</t>
  </si>
  <si>
    <t>KESAR TRACOM INDIA LLP</t>
  </si>
  <si>
    <t>SARVAJANA PROPERTIES PRIVATE LIMITED</t>
  </si>
  <si>
    <t>KETAN S MAHADDALKAR</t>
  </si>
  <si>
    <t>PARLEIND</t>
  </si>
  <si>
    <t>GLIMMER ENTERPRISE PRIVATE LIMITED</t>
  </si>
  <si>
    <t>AJAY AMRUTLAL MUTHA</t>
  </si>
  <si>
    <t>KUSAM LATA</t>
  </si>
  <si>
    <t>CONSORTIUM CAPITAL PRIVATE LIMITED</t>
  </si>
  <si>
    <t>STEELCAS</t>
  </si>
  <si>
    <t>CHETANKUMAR MANMOHANBHAI TAMBOLI</t>
  </si>
  <si>
    <t>MANALIBEN CHETANKUMAR TAMBOLI</t>
  </si>
  <si>
    <t>BELLWETHER CAPITAL PRIVATE LIMITED</t>
  </si>
  <si>
    <t>SWASTIVI</t>
  </si>
  <si>
    <t>KARTHIK JAYAKUMAR</t>
  </si>
  <si>
    <t>TAALENT</t>
  </si>
  <si>
    <t>NAVEEN BOTHRA AND SONS HUF</t>
  </si>
  <si>
    <t>TRANWAY</t>
  </si>
  <si>
    <t>VIPUL MOHAN PATEL</t>
  </si>
  <si>
    <t>P S SHETH</t>
  </si>
  <si>
    <t>YASHPAKKA</t>
  </si>
  <si>
    <t>CARE PORTFOLIO MANAGERS PRIVATE LIMITED</t>
  </si>
  <si>
    <t>AANYA HOLDINGS LLP</t>
  </si>
  <si>
    <t>SYNERGY MONEYCONTROL PRIVATE LIMITED</t>
  </si>
  <si>
    <t>ADF Foods Limited</t>
  </si>
  <si>
    <t>ASHISH RAMCHANDRA KACHOLIA</t>
  </si>
  <si>
    <t>BASF Ltd.</t>
  </si>
  <si>
    <t>PLUTUS WEALTH MANAGEMENT LLP</t>
  </si>
  <si>
    <t>Oswal Chem &amp; Fert Ltd.</t>
  </si>
  <si>
    <t>ALLIANCE TECHNO PROJECTS LIMITED</t>
  </si>
  <si>
    <t>BSE Limited</t>
  </si>
  <si>
    <t>ACACIA CONSERVATION  FUND LP (RUANNE CUNNIFF)</t>
  </si>
  <si>
    <t>ACACIA BANYAN PARTNERS (RUANNE CUNNIFF AND GOLD FARB INC)</t>
  </si>
  <si>
    <t>RUANNE CUNNIFF  AND GOLD FARB INC A/C ACACIA INSTITUTIONAL PARTNERS  LP</t>
  </si>
  <si>
    <t>Maheshwari Logistics Limi</t>
  </si>
  <si>
    <t>Satin Credit Net Ltd</t>
  </si>
  <si>
    <t>CHETAN RASIKLAL SHAH</t>
  </si>
  <si>
    <t>MANGLAM FINANCIAL SERVICES</t>
  </si>
  <si>
    <t>SETU SECURITIES PVT LTD</t>
  </si>
  <si>
    <t>Tata Elxsi Limited</t>
  </si>
  <si>
    <t>WILLIAM BLAIR INTERNATIONAL GROWTH FUND</t>
  </si>
  <si>
    <t>CLAREVILLE CAPITAL OPPORTUNITIES MASTER FUND LIMITED</t>
  </si>
  <si>
    <t>DEUTSCHE BOERSE AKTIENGESELLSCHAFT</t>
  </si>
  <si>
    <t>Greenply Industries Ltd</t>
  </si>
  <si>
    <t>JWALAMUKHI INVESTMENT HOLDINGS</t>
  </si>
  <si>
    <t>KORA INVESTMENTS I LLC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</si>
</sst>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549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7" fillId="2" borderId="4" xfId="0" applyNumberFormat="1" applyFont="1" applyFill="1" applyBorder="1" applyAlignment="1">
      <alignment horizontal="left"/>
    </xf>
    <xf numFmtId="167" fontId="47" fillId="14" borderId="11" xfId="0" applyNumberFormat="1" applyFont="1" applyFill="1" applyBorder="1" applyAlignment="1">
      <alignment horizontal="left"/>
    </xf>
    <xf numFmtId="167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6" fillId="2" borderId="37" xfId="0" applyFont="1" applyFill="1" applyBorder="1"/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7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43" fontId="6" fillId="2" borderId="37" xfId="160" applyFont="1" applyFill="1" applyBorder="1"/>
    <xf numFmtId="43" fontId="47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7" fillId="0" borderId="0" xfId="160" applyFont="1" applyFill="1"/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43" fontId="6" fillId="59" borderId="37" xfId="160" applyFont="1" applyFill="1" applyBorder="1"/>
    <xf numFmtId="43" fontId="8" fillId="59" borderId="37" xfId="160" applyFont="1" applyFill="1" applyBorder="1" applyAlignment="1">
      <alignment horizontal="left"/>
    </xf>
    <xf numFmtId="43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0" fillId="58" borderId="37" xfId="0" applyNumberForma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43" fontId="6" fillId="58" borderId="37" xfId="160" applyFont="1" applyFill="1" applyBorder="1"/>
    <xf numFmtId="43" fontId="8" fillId="58" borderId="37" xfId="160" applyFont="1" applyFill="1" applyBorder="1" applyAlignment="1">
      <alignment horizontal="left"/>
    </xf>
    <xf numFmtId="43" fontId="47" fillId="58" borderId="37" xfId="160" applyFont="1" applyFill="1" applyBorder="1" applyAlignment="1">
      <alignment horizontal="center" vertical="top"/>
    </xf>
    <xf numFmtId="0" fontId="7" fillId="60" borderId="5" xfId="0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43" fontId="7" fillId="60" borderId="5" xfId="160" applyFont="1" applyFill="1" applyBorder="1" applyAlignment="1">
      <alignment horizontal="center" vertical="center"/>
    </xf>
    <xf numFmtId="49" fontId="7" fillId="2" borderId="37" xfId="0" applyNumberFormat="1" applyFont="1" applyFill="1" applyBorder="1" applyAlignment="1">
      <alignment horizontal="center"/>
    </xf>
    <xf numFmtId="165" fontId="8" fillId="2" borderId="37" xfId="0" applyNumberFormat="1" applyFont="1" applyFill="1" applyBorder="1" applyAlignment="1">
      <alignment horizontal="center" vertical="center"/>
    </xf>
    <xf numFmtId="43" fontId="8" fillId="2" borderId="37" xfId="16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center" vertical="center"/>
    </xf>
    <xf numFmtId="16" fontId="49" fillId="60" borderId="37" xfId="160" applyNumberFormat="1" applyFont="1" applyFill="1" applyBorder="1" applyAlignment="1">
      <alignment horizontal="center" vertical="center"/>
    </xf>
    <xf numFmtId="164" fontId="0" fillId="0" borderId="37" xfId="0" applyNumberForma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47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0" fontId="7" fillId="0" borderId="37" xfId="51" applyNumberFormat="1" applyFont="1" applyFill="1" applyBorder="1" applyAlignment="1" applyProtection="1">
      <alignment horizontal="center" vertical="center" wrapText="1"/>
    </xf>
    <xf numFmtId="43" fontId="7" fillId="0" borderId="5" xfId="160" applyFont="1" applyFill="1" applyBorder="1" applyAlignment="1">
      <alignment horizontal="center" vertical="center"/>
    </xf>
    <xf numFmtId="16" fontId="49" fillId="0" borderId="37" xfId="160" applyNumberFormat="1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0" fontId="0" fillId="60" borderId="37" xfId="0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" fontId="8" fillId="2" borderId="37" xfId="0" applyNumberFormat="1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160" applyNumberFormat="1" applyFont="1" applyFill="1" applyBorder="1" applyAlignment="1" applyProtection="1">
      <alignment horizontal="center" vertical="center" wrapText="1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0" fontId="0" fillId="60" borderId="37" xfId="0" applyNumberFormat="1" applyFill="1" applyBorder="1" applyAlignment="1">
      <alignment horizontal="center" vertical="center"/>
    </xf>
    <xf numFmtId="43" fontId="6" fillId="60" borderId="37" xfId="160" applyFont="1" applyFill="1" applyBorder="1"/>
    <xf numFmtId="43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/>
    </xf>
    <xf numFmtId="165" fontId="0" fillId="60" borderId="37" xfId="0" applyNumberFormat="1" applyFill="1" applyBorder="1" applyAlignment="1">
      <alignment horizontal="center" vertical="center"/>
    </xf>
    <xf numFmtId="0" fontId="0" fillId="60" borderId="37" xfId="0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0" fillId="58" borderId="37" xfId="0" applyNumberForma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1" fontId="0" fillId="0" borderId="37" xfId="0" applyNumberFormat="1" applyFill="1" applyBorder="1" applyAlignment="1">
      <alignment horizontal="center" vertical="center"/>
    </xf>
    <xf numFmtId="16" fontId="0" fillId="0" borderId="0" xfId="0" applyNumberFormat="1" applyBorder="1"/>
    <xf numFmtId="0" fontId="7" fillId="2" borderId="0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43" fontId="8" fillId="60" borderId="37" xfId="160" applyFont="1" applyFill="1" applyBorder="1" applyAlignment="1">
      <alignment horizontal="left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0" fillId="58" borderId="37" xfId="0" applyNumberFormat="1" applyFill="1" applyBorder="1" applyAlignment="1">
      <alignment horizontal="center" vertical="center"/>
    </xf>
    <xf numFmtId="43" fontId="8" fillId="58" borderId="37" xfId="160" applyFont="1" applyFill="1" applyBorder="1" applyAlignment="1">
      <alignment horizontal="left" vertical="center"/>
    </xf>
    <xf numFmtId="0" fontId="0" fillId="58" borderId="37" xfId="0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top"/>
    </xf>
    <xf numFmtId="165" fontId="0" fillId="58" borderId="37" xfId="0" applyNumberForma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7" fillId="60" borderId="5" xfId="0" applyFont="1" applyFill="1" applyBorder="1" applyAlignment="1">
      <alignment horizontal="center" vertical="top"/>
    </xf>
    <xf numFmtId="0" fontId="7" fillId="58" borderId="5" xfId="0" applyFont="1" applyFill="1" applyBorder="1" applyAlignment="1">
      <alignment horizontal="center" vertical="top"/>
    </xf>
    <xf numFmtId="0" fontId="47" fillId="3" borderId="0" xfId="0" applyFont="1" applyFill="1" applyAlignment="1">
      <alignment horizontal="center"/>
    </xf>
    <xf numFmtId="0" fontId="50" fillId="60" borderId="37" xfId="0" applyFont="1" applyFill="1" applyBorder="1"/>
    <xf numFmtId="43" fontId="47" fillId="59" borderId="37" xfId="160" applyFont="1" applyFill="1" applyBorder="1" applyAlignment="1">
      <alignment vertical="top"/>
    </xf>
    <xf numFmtId="165" fontId="8" fillId="58" borderId="37" xfId="0" applyNumberFormat="1" applyFont="1" applyFill="1" applyBorder="1" applyAlignment="1">
      <alignment horizontal="center" vertical="center"/>
    </xf>
    <xf numFmtId="0" fontId="6" fillId="58" borderId="37" xfId="0" applyFont="1" applyFill="1" applyBorder="1"/>
    <xf numFmtId="0" fontId="8" fillId="58" borderId="37" xfId="0" applyFont="1" applyFill="1" applyBorder="1" applyAlignment="1">
      <alignment horizontal="center" vertical="center"/>
    </xf>
    <xf numFmtId="0" fontId="6" fillId="58" borderId="37" xfId="0" applyFont="1" applyFill="1" applyBorder="1" applyAlignment="1">
      <alignment horizontal="center"/>
    </xf>
    <xf numFmtId="164" fontId="0" fillId="61" borderId="37" xfId="0" applyNumberFormat="1" applyFill="1" applyBorder="1" applyAlignment="1">
      <alignment horizontal="center" vertical="center"/>
    </xf>
    <xf numFmtId="43" fontId="6" fillId="61" borderId="37" xfId="160" applyFont="1" applyFill="1" applyBorder="1"/>
    <xf numFmtId="43" fontId="8" fillId="61" borderId="37" xfId="160" applyFont="1" applyFill="1" applyBorder="1" applyAlignment="1">
      <alignment horizontal="left" vertical="center"/>
    </xf>
    <xf numFmtId="43" fontId="47" fillId="61" borderId="37" xfId="160" applyFont="1" applyFill="1" applyBorder="1" applyAlignment="1">
      <alignment horizontal="center" vertical="top"/>
    </xf>
    <xf numFmtId="0" fontId="0" fillId="61" borderId="37" xfId="0" applyFill="1" applyBorder="1" applyAlignment="1">
      <alignment horizontal="center" vertical="center"/>
    </xf>
    <xf numFmtId="0" fontId="47" fillId="61" borderId="37" xfId="0" applyFont="1" applyFill="1" applyBorder="1" applyAlignment="1">
      <alignment horizontal="center" vertical="top"/>
    </xf>
    <xf numFmtId="0" fontId="7" fillId="61" borderId="5" xfId="0" applyFont="1" applyFill="1" applyBorder="1" applyAlignment="1">
      <alignment horizontal="center" vertical="center"/>
    </xf>
    <xf numFmtId="2" fontId="7" fillId="61" borderId="5" xfId="0" applyNumberFormat="1" applyFont="1" applyFill="1" applyBorder="1" applyAlignment="1">
      <alignment horizontal="center" vertical="center"/>
    </xf>
    <xf numFmtId="10" fontId="7" fillId="61" borderId="37" xfId="51" applyNumberFormat="1" applyFont="1" applyFill="1" applyBorder="1" applyAlignment="1" applyProtection="1">
      <alignment horizontal="center" vertical="center" wrapText="1"/>
    </xf>
    <xf numFmtId="43" fontId="7" fillId="61" borderId="5" xfId="160" applyFont="1" applyFill="1" applyBorder="1" applyAlignment="1">
      <alignment horizontal="center" vertical="center"/>
    </xf>
    <xf numFmtId="16" fontId="7" fillId="61" borderId="37" xfId="16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150</xdr:row>
      <xdr:rowOff>56589</xdr:rowOff>
    </xdr:from>
    <xdr:to>
      <xdr:col>11</xdr:col>
      <xdr:colOff>368674</xdr:colOff>
      <xdr:row>164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150</xdr:row>
      <xdr:rowOff>79001</xdr:rowOff>
    </xdr:from>
    <xdr:to>
      <xdr:col>5</xdr:col>
      <xdr:colOff>64994</xdr:colOff>
      <xdr:row>154</xdr:row>
      <xdr:rowOff>131109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513</xdr:row>
      <xdr:rowOff>89646</xdr:rowOff>
    </xdr:from>
    <xdr:to>
      <xdr:col>12</xdr:col>
      <xdr:colOff>414779</xdr:colOff>
      <xdr:row>519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514</xdr:row>
      <xdr:rowOff>44824</xdr:rowOff>
    </xdr:from>
    <xdr:to>
      <xdr:col>4</xdr:col>
      <xdr:colOff>42581</xdr:colOff>
      <xdr:row>517</xdr:row>
      <xdr:rowOff>149598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3" sqref="C23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4"/>
      <c r="B2" s="325"/>
      <c r="C2" s="324"/>
      <c r="D2" s="324"/>
      <c r="E2" s="324"/>
      <c r="F2" s="324"/>
      <c r="G2" s="324"/>
      <c r="H2" s="326"/>
      <c r="I2" s="340"/>
      <c r="J2" s="340"/>
      <c r="K2" s="340"/>
      <c r="L2" s="272"/>
    </row>
    <row r="3" spans="1:12">
      <c r="A3" s="324"/>
      <c r="B3" s="325"/>
      <c r="C3" s="324"/>
      <c r="D3" s="324"/>
      <c r="E3" s="324"/>
      <c r="F3" s="324"/>
      <c r="G3" s="324"/>
      <c r="H3" s="326"/>
      <c r="I3" s="340"/>
      <c r="J3" s="340"/>
      <c r="K3" s="340"/>
      <c r="L3" s="272"/>
    </row>
    <row r="4" spans="1:12">
      <c r="A4" s="324"/>
      <c r="B4" s="325"/>
      <c r="C4" s="324"/>
      <c r="D4" s="324"/>
      <c r="E4" s="324"/>
      <c r="F4" s="324"/>
      <c r="G4" s="324"/>
      <c r="H4" s="326"/>
      <c r="I4" s="340"/>
      <c r="J4" s="340"/>
      <c r="K4" s="340"/>
      <c r="L4" s="272"/>
    </row>
    <row r="5" spans="1:12" s="53" customFormat="1">
      <c r="A5" s="88"/>
      <c r="B5" s="327"/>
      <c r="C5" s="88"/>
      <c r="D5" s="88"/>
      <c r="E5" s="88"/>
      <c r="F5" s="88"/>
      <c r="G5" s="88"/>
      <c r="H5" s="327"/>
    </row>
    <row r="6" spans="1:12" s="53" customFormat="1">
      <c r="A6" s="88"/>
      <c r="B6" s="327"/>
      <c r="C6" s="88"/>
      <c r="D6" s="88"/>
      <c r="E6" s="88"/>
      <c r="F6" s="88"/>
      <c r="G6" s="88"/>
      <c r="H6" s="327"/>
    </row>
    <row r="7" spans="1:12" s="53" customFormat="1">
      <c r="A7" s="88"/>
      <c r="B7" s="327"/>
      <c r="C7" s="88"/>
      <c r="D7" s="88"/>
      <c r="E7" s="88"/>
      <c r="F7" s="88"/>
      <c r="G7" s="88"/>
      <c r="H7" s="327"/>
    </row>
    <row r="8" spans="1:12" s="53" customFormat="1">
      <c r="A8" s="88"/>
      <c r="B8" s="327"/>
      <c r="C8" s="88"/>
      <c r="D8" s="88"/>
      <c r="E8" s="88"/>
      <c r="F8" s="88"/>
      <c r="G8" s="88"/>
      <c r="H8" s="327"/>
    </row>
    <row r="10" spans="1:12" ht="15.75">
      <c r="B10" s="280">
        <v>44089</v>
      </c>
      <c r="C10" s="328"/>
      <c r="E10" s="329"/>
    </row>
    <row r="11" spans="1:12">
      <c r="B11" s="280"/>
      <c r="C11" s="330"/>
    </row>
    <row r="12" spans="1:12">
      <c r="B12" s="331" t="s">
        <v>1</v>
      </c>
      <c r="C12" s="276" t="s">
        <v>2</v>
      </c>
      <c r="D12" s="331" t="s">
        <v>3</v>
      </c>
    </row>
    <row r="13" spans="1:12">
      <c r="B13" s="332">
        <v>1</v>
      </c>
      <c r="C13" s="333" t="s">
        <v>4</v>
      </c>
      <c r="D13" s="334" t="s">
        <v>5</v>
      </c>
    </row>
    <row r="14" spans="1:12">
      <c r="B14" s="332">
        <v>2</v>
      </c>
      <c r="C14" s="333" t="s">
        <v>6</v>
      </c>
      <c r="D14" s="334" t="s">
        <v>7</v>
      </c>
    </row>
    <row r="15" spans="1:12">
      <c r="B15" s="335">
        <v>3</v>
      </c>
      <c r="C15" s="336" t="s">
        <v>8</v>
      </c>
      <c r="D15" s="334" t="s">
        <v>9</v>
      </c>
    </row>
    <row r="16" spans="1:12">
      <c r="B16" s="122">
        <v>4</v>
      </c>
      <c r="C16" s="337" t="s">
        <v>10</v>
      </c>
      <c r="D16" s="338" t="s">
        <v>11</v>
      </c>
    </row>
    <row r="17" spans="2:11">
      <c r="B17" s="122">
        <v>5</v>
      </c>
      <c r="C17" s="337" t="s">
        <v>12</v>
      </c>
      <c r="D17" s="339"/>
    </row>
    <row r="25" spans="2:11">
      <c r="E25" s="447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F21" sqref="F21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6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5" ht="24" customHeight="1">
      <c r="M5" s="260" t="s">
        <v>14</v>
      </c>
    </row>
    <row r="6" spans="1:15" ht="16.5" customHeight="1">
      <c r="A6" s="300" t="s">
        <v>15</v>
      </c>
      <c r="B6" s="300"/>
      <c r="L6" s="280">
        <f>Main!B10</f>
        <v>44089</v>
      </c>
      <c r="M6" s="280"/>
    </row>
    <row r="7" spans="1:15" ht="10.5" hidden="1" customHeight="1">
      <c r="K7" s="280"/>
      <c r="L7" s="280"/>
      <c r="M7" s="280"/>
    </row>
    <row r="8" spans="1:15" ht="13.5" hidden="1" customHeight="1">
      <c r="A8" s="314"/>
      <c r="B8" s="314"/>
      <c r="K8" s="280"/>
      <c r="L8" s="280"/>
      <c r="M8" s="280"/>
    </row>
    <row r="9" spans="1:15" ht="27.75" customHeight="1">
      <c r="A9" s="538" t="s">
        <v>16</v>
      </c>
      <c r="B9" s="540" t="s">
        <v>17</v>
      </c>
      <c r="C9" s="540" t="s">
        <v>18</v>
      </c>
      <c r="D9" s="274" t="s">
        <v>19</v>
      </c>
      <c r="E9" s="274" t="s">
        <v>20</v>
      </c>
      <c r="F9" s="535" t="s">
        <v>21</v>
      </c>
      <c r="G9" s="536"/>
      <c r="H9" s="537"/>
      <c r="I9" s="535" t="s">
        <v>22</v>
      </c>
      <c r="J9" s="536"/>
      <c r="K9" s="537"/>
      <c r="L9" s="274"/>
      <c r="M9" s="281"/>
      <c r="N9" s="281"/>
      <c r="O9" s="281"/>
    </row>
    <row r="10" spans="1:15" ht="59.25" customHeight="1">
      <c r="A10" s="539"/>
      <c r="B10" s="541" t="s">
        <v>17</v>
      </c>
      <c r="C10" s="541"/>
      <c r="D10" s="275" t="s">
        <v>23</v>
      </c>
      <c r="E10" s="275" t="s">
        <v>23</v>
      </c>
      <c r="F10" s="276" t="s">
        <v>24</v>
      </c>
      <c r="G10" s="276" t="s">
        <v>25</v>
      </c>
      <c r="H10" s="276" t="s">
        <v>26</v>
      </c>
      <c r="I10" s="276" t="s">
        <v>27</v>
      </c>
      <c r="J10" s="276" t="s">
        <v>28</v>
      </c>
      <c r="K10" s="276" t="s">
        <v>29</v>
      </c>
      <c r="L10" s="276" t="s">
        <v>30</v>
      </c>
      <c r="M10" s="283" t="s">
        <v>31</v>
      </c>
      <c r="N10" s="283" t="s">
        <v>32</v>
      </c>
      <c r="O10" s="318" t="s">
        <v>33</v>
      </c>
    </row>
    <row r="11" spans="1:15" ht="15">
      <c r="A11" s="277">
        <v>1</v>
      </c>
      <c r="B11" s="389" t="s">
        <v>34</v>
      </c>
      <c r="C11" s="277" t="s">
        <v>35</v>
      </c>
      <c r="D11" s="303">
        <v>22190.15</v>
      </c>
      <c r="E11" s="303">
        <v>22371.883333333331</v>
      </c>
      <c r="F11" s="315">
        <v>21923.266666666663</v>
      </c>
      <c r="G11" s="315">
        <v>21656.383333333331</v>
      </c>
      <c r="H11" s="315">
        <v>21207.766666666663</v>
      </c>
      <c r="I11" s="315">
        <v>22638.766666666663</v>
      </c>
      <c r="J11" s="315">
        <v>23087.383333333331</v>
      </c>
      <c r="K11" s="315">
        <v>23354.266666666663</v>
      </c>
      <c r="L11" s="302">
        <v>22820.5</v>
      </c>
      <c r="M11" s="302">
        <v>22105</v>
      </c>
      <c r="N11" s="319">
        <v>1991200</v>
      </c>
      <c r="O11" s="320">
        <v>0.18119531365860891</v>
      </c>
    </row>
    <row r="12" spans="1:15" ht="15">
      <c r="A12" s="277">
        <v>2</v>
      </c>
      <c r="B12" s="389" t="s">
        <v>34</v>
      </c>
      <c r="C12" s="277" t="s">
        <v>36</v>
      </c>
      <c r="D12" s="316">
        <v>11451.95</v>
      </c>
      <c r="E12" s="316">
        <v>11471.966666666667</v>
      </c>
      <c r="F12" s="317">
        <v>11374.983333333334</v>
      </c>
      <c r="G12" s="317">
        <v>11298.016666666666</v>
      </c>
      <c r="H12" s="317">
        <v>11201.033333333333</v>
      </c>
      <c r="I12" s="317">
        <v>11548.933333333334</v>
      </c>
      <c r="J12" s="317">
        <v>11645.916666666668</v>
      </c>
      <c r="K12" s="317">
        <v>11722.883333333335</v>
      </c>
      <c r="L12" s="304">
        <v>11568.95</v>
      </c>
      <c r="M12" s="304">
        <v>11395</v>
      </c>
      <c r="N12" s="319">
        <v>12099150</v>
      </c>
      <c r="O12" s="320">
        <v>4.6906433735252509E-2</v>
      </c>
    </row>
    <row r="13" spans="1:15" ht="15">
      <c r="A13" s="277">
        <v>3</v>
      </c>
      <c r="B13" s="389" t="s">
        <v>37</v>
      </c>
      <c r="C13" s="277" t="s">
        <v>38</v>
      </c>
      <c r="D13" s="316">
        <v>1367.5</v>
      </c>
      <c r="E13" s="316">
        <v>1366.7833333333335</v>
      </c>
      <c r="F13" s="317">
        <v>1349.7166666666672</v>
      </c>
      <c r="G13" s="317">
        <v>1331.9333333333336</v>
      </c>
      <c r="H13" s="317">
        <v>1314.8666666666672</v>
      </c>
      <c r="I13" s="317">
        <v>1384.5666666666671</v>
      </c>
      <c r="J13" s="317">
        <v>1401.6333333333332</v>
      </c>
      <c r="K13" s="317">
        <v>1419.416666666667</v>
      </c>
      <c r="L13" s="304">
        <v>1383.85</v>
      </c>
      <c r="M13" s="304">
        <v>1349</v>
      </c>
      <c r="N13" s="319">
        <v>2272000</v>
      </c>
      <c r="O13" s="320">
        <v>-3.2367972742759793E-2</v>
      </c>
    </row>
    <row r="14" spans="1:15" ht="15">
      <c r="A14" s="277">
        <v>4</v>
      </c>
      <c r="B14" s="389" t="s">
        <v>39</v>
      </c>
      <c r="C14" s="277" t="s">
        <v>40</v>
      </c>
      <c r="D14" s="316">
        <v>294.60000000000002</v>
      </c>
      <c r="E14" s="316">
        <v>297.03333333333336</v>
      </c>
      <c r="F14" s="317">
        <v>290.56666666666672</v>
      </c>
      <c r="G14" s="317">
        <v>286.53333333333336</v>
      </c>
      <c r="H14" s="317">
        <v>280.06666666666672</v>
      </c>
      <c r="I14" s="317">
        <v>301.06666666666672</v>
      </c>
      <c r="J14" s="317">
        <v>307.5333333333333</v>
      </c>
      <c r="K14" s="317">
        <v>311.56666666666672</v>
      </c>
      <c r="L14" s="304">
        <v>303.5</v>
      </c>
      <c r="M14" s="304">
        <v>293</v>
      </c>
      <c r="N14" s="319">
        <v>18112000</v>
      </c>
      <c r="O14" s="320">
        <v>-6.3882571842050859E-2</v>
      </c>
    </row>
    <row r="15" spans="1:15" ht="15">
      <c r="A15" s="277">
        <v>5</v>
      </c>
      <c r="B15" s="389" t="s">
        <v>39</v>
      </c>
      <c r="C15" s="277" t="s">
        <v>41</v>
      </c>
      <c r="D15" s="316">
        <v>351.8</v>
      </c>
      <c r="E15" s="316">
        <v>349.8</v>
      </c>
      <c r="F15" s="317">
        <v>345.90000000000003</v>
      </c>
      <c r="G15" s="317">
        <v>340</v>
      </c>
      <c r="H15" s="317">
        <v>336.1</v>
      </c>
      <c r="I15" s="317">
        <v>355.70000000000005</v>
      </c>
      <c r="J15" s="317">
        <v>359.6</v>
      </c>
      <c r="K15" s="317">
        <v>365.50000000000006</v>
      </c>
      <c r="L15" s="304">
        <v>353.7</v>
      </c>
      <c r="M15" s="304">
        <v>343.9</v>
      </c>
      <c r="N15" s="319">
        <v>29252500</v>
      </c>
      <c r="O15" s="320">
        <v>-3.2370730045148651E-3</v>
      </c>
    </row>
    <row r="16" spans="1:15" ht="15">
      <c r="A16" s="277">
        <v>6</v>
      </c>
      <c r="B16" s="389" t="s">
        <v>44</v>
      </c>
      <c r="C16" s="277" t="s">
        <v>45</v>
      </c>
      <c r="D16" s="316">
        <v>764.05</v>
      </c>
      <c r="E16" s="316">
        <v>765.56666666666661</v>
      </c>
      <c r="F16" s="317">
        <v>747.98333333333323</v>
      </c>
      <c r="G16" s="317">
        <v>731.91666666666663</v>
      </c>
      <c r="H16" s="317">
        <v>714.33333333333326</v>
      </c>
      <c r="I16" s="317">
        <v>781.63333333333321</v>
      </c>
      <c r="J16" s="317">
        <v>799.2166666666667</v>
      </c>
      <c r="K16" s="317">
        <v>815.28333333333319</v>
      </c>
      <c r="L16" s="304">
        <v>783.15</v>
      </c>
      <c r="M16" s="304">
        <v>749.5</v>
      </c>
      <c r="N16" s="319">
        <v>1141000</v>
      </c>
      <c r="O16" s="320">
        <v>5.4528650646950096E-2</v>
      </c>
    </row>
    <row r="17" spans="1:15" ht="15">
      <c r="A17" s="277">
        <v>7</v>
      </c>
      <c r="B17" s="389" t="s">
        <v>37</v>
      </c>
      <c r="C17" s="277" t="s">
        <v>46</v>
      </c>
      <c r="D17" s="316">
        <v>211.65</v>
      </c>
      <c r="E17" s="316">
        <v>213.33333333333334</v>
      </c>
      <c r="F17" s="317">
        <v>208.9666666666667</v>
      </c>
      <c r="G17" s="317">
        <v>206.28333333333336</v>
      </c>
      <c r="H17" s="317">
        <v>201.91666666666671</v>
      </c>
      <c r="I17" s="317">
        <v>216.01666666666668</v>
      </c>
      <c r="J17" s="317">
        <v>220.3833333333333</v>
      </c>
      <c r="K17" s="317">
        <v>223.06666666666666</v>
      </c>
      <c r="L17" s="304">
        <v>217.7</v>
      </c>
      <c r="M17" s="304">
        <v>210.65</v>
      </c>
      <c r="N17" s="319">
        <v>13458000</v>
      </c>
      <c r="O17" s="320">
        <v>-3.1310732023321096E-2</v>
      </c>
    </row>
    <row r="18" spans="1:15" ht="15">
      <c r="A18" s="277">
        <v>8</v>
      </c>
      <c r="B18" s="389" t="s">
        <v>39</v>
      </c>
      <c r="C18" s="277" t="s">
        <v>47</v>
      </c>
      <c r="D18" s="316">
        <v>1627.75</v>
      </c>
      <c r="E18" s="316">
        <v>1626.6166666666668</v>
      </c>
      <c r="F18" s="317">
        <v>1595.3333333333335</v>
      </c>
      <c r="G18" s="317">
        <v>1562.9166666666667</v>
      </c>
      <c r="H18" s="317">
        <v>1531.6333333333334</v>
      </c>
      <c r="I18" s="317">
        <v>1659.0333333333335</v>
      </c>
      <c r="J18" s="317">
        <v>1690.3166666666668</v>
      </c>
      <c r="K18" s="317">
        <v>1722.7333333333336</v>
      </c>
      <c r="L18" s="304">
        <v>1657.9</v>
      </c>
      <c r="M18" s="304">
        <v>1594.2</v>
      </c>
      <c r="N18" s="319">
        <v>1276000</v>
      </c>
      <c r="O18" s="320">
        <v>0.14388166741371583</v>
      </c>
    </row>
    <row r="19" spans="1:15" ht="15">
      <c r="A19" s="277">
        <v>9</v>
      </c>
      <c r="B19" s="389" t="s">
        <v>44</v>
      </c>
      <c r="C19" s="277" t="s">
        <v>48</v>
      </c>
      <c r="D19" s="316">
        <v>125.25</v>
      </c>
      <c r="E19" s="316">
        <v>122.23333333333333</v>
      </c>
      <c r="F19" s="317">
        <v>118.51666666666667</v>
      </c>
      <c r="G19" s="317">
        <v>111.78333333333333</v>
      </c>
      <c r="H19" s="317">
        <v>108.06666666666666</v>
      </c>
      <c r="I19" s="317">
        <v>128.96666666666667</v>
      </c>
      <c r="J19" s="317">
        <v>132.68333333333334</v>
      </c>
      <c r="K19" s="317">
        <v>139.41666666666669</v>
      </c>
      <c r="L19" s="304">
        <v>125.95</v>
      </c>
      <c r="M19" s="304">
        <v>115.5</v>
      </c>
      <c r="N19" s="319">
        <v>9420000</v>
      </c>
      <c r="O19" s="320">
        <v>-0.25972495088408643</v>
      </c>
    </row>
    <row r="20" spans="1:15" ht="15">
      <c r="A20" s="277">
        <v>10</v>
      </c>
      <c r="B20" s="389" t="s">
        <v>44</v>
      </c>
      <c r="C20" s="277" t="s">
        <v>49</v>
      </c>
      <c r="D20" s="316">
        <v>74.8</v>
      </c>
      <c r="E20" s="316">
        <v>73.2</v>
      </c>
      <c r="F20" s="317">
        <v>70.95</v>
      </c>
      <c r="G20" s="317">
        <v>67.099999999999994</v>
      </c>
      <c r="H20" s="317">
        <v>64.849999999999994</v>
      </c>
      <c r="I20" s="317">
        <v>77.050000000000011</v>
      </c>
      <c r="J20" s="317">
        <v>79.300000000000011</v>
      </c>
      <c r="K20" s="317">
        <v>83.15000000000002</v>
      </c>
      <c r="L20" s="304">
        <v>75.45</v>
      </c>
      <c r="M20" s="304">
        <v>69.349999999999994</v>
      </c>
      <c r="N20" s="319">
        <v>36981000</v>
      </c>
      <c r="O20" s="320">
        <v>-1.3918886489080873E-2</v>
      </c>
    </row>
    <row r="21" spans="1:15" ht="15">
      <c r="A21" s="277">
        <v>11</v>
      </c>
      <c r="B21" s="389" t="s">
        <v>50</v>
      </c>
      <c r="C21" s="277" t="s">
        <v>51</v>
      </c>
      <c r="D21" s="316">
        <v>2037.65</v>
      </c>
      <c r="E21" s="316">
        <v>2035.8500000000001</v>
      </c>
      <c r="F21" s="317">
        <v>2013.8000000000002</v>
      </c>
      <c r="G21" s="317">
        <v>1989.95</v>
      </c>
      <c r="H21" s="317">
        <v>1967.9</v>
      </c>
      <c r="I21" s="317">
        <v>2059.7000000000003</v>
      </c>
      <c r="J21" s="317">
        <v>2081.75</v>
      </c>
      <c r="K21" s="317">
        <v>2105.6000000000004</v>
      </c>
      <c r="L21" s="304">
        <v>2057.9</v>
      </c>
      <c r="M21" s="304">
        <v>2012</v>
      </c>
      <c r="N21" s="319">
        <v>3682200</v>
      </c>
      <c r="O21" s="320">
        <v>-1.6269936683497636E-2</v>
      </c>
    </row>
    <row r="22" spans="1:15" ht="15">
      <c r="A22" s="277">
        <v>12</v>
      </c>
      <c r="B22" s="389" t="s">
        <v>52</v>
      </c>
      <c r="C22" s="277" t="s">
        <v>53</v>
      </c>
      <c r="D22" s="316">
        <v>797.45</v>
      </c>
      <c r="E22" s="316">
        <v>802.88333333333333</v>
      </c>
      <c r="F22" s="317">
        <v>787.76666666666665</v>
      </c>
      <c r="G22" s="317">
        <v>778.08333333333337</v>
      </c>
      <c r="H22" s="317">
        <v>762.9666666666667</v>
      </c>
      <c r="I22" s="317">
        <v>812.56666666666661</v>
      </c>
      <c r="J22" s="317">
        <v>827.68333333333317</v>
      </c>
      <c r="K22" s="317">
        <v>837.36666666666656</v>
      </c>
      <c r="L22" s="304">
        <v>818</v>
      </c>
      <c r="M22" s="304">
        <v>793.2</v>
      </c>
      <c r="N22" s="319">
        <v>14973400</v>
      </c>
      <c r="O22" s="320">
        <v>1.5517545406453889E-2</v>
      </c>
    </row>
    <row r="23" spans="1:15" ht="15">
      <c r="A23" s="277">
        <v>13</v>
      </c>
      <c r="B23" s="389" t="s">
        <v>54</v>
      </c>
      <c r="C23" s="277" t="s">
        <v>55</v>
      </c>
      <c r="D23" s="316">
        <v>441.1</v>
      </c>
      <c r="E23" s="316">
        <v>445.55</v>
      </c>
      <c r="F23" s="317">
        <v>434.55</v>
      </c>
      <c r="G23" s="317">
        <v>428</v>
      </c>
      <c r="H23" s="317">
        <v>417</v>
      </c>
      <c r="I23" s="317">
        <v>452.1</v>
      </c>
      <c r="J23" s="317">
        <v>463.1</v>
      </c>
      <c r="K23" s="317">
        <v>469.65000000000003</v>
      </c>
      <c r="L23" s="304">
        <v>456.55</v>
      </c>
      <c r="M23" s="304">
        <v>439</v>
      </c>
      <c r="N23" s="319">
        <v>54102000</v>
      </c>
      <c r="O23" s="320">
        <v>9.832907763293465E-3</v>
      </c>
    </row>
    <row r="24" spans="1:15" ht="15">
      <c r="A24" s="277">
        <v>14</v>
      </c>
      <c r="B24" s="389" t="s">
        <v>44</v>
      </c>
      <c r="C24" s="277" t="s">
        <v>56</v>
      </c>
      <c r="D24" s="316">
        <v>2961.9</v>
      </c>
      <c r="E24" s="316">
        <v>2953.4333333333329</v>
      </c>
      <c r="F24" s="317">
        <v>2909.4666666666658</v>
      </c>
      <c r="G24" s="317">
        <v>2857.0333333333328</v>
      </c>
      <c r="H24" s="317">
        <v>2813.0666666666657</v>
      </c>
      <c r="I24" s="317">
        <v>3005.8666666666659</v>
      </c>
      <c r="J24" s="317">
        <v>3049.833333333333</v>
      </c>
      <c r="K24" s="317">
        <v>3102.266666666666</v>
      </c>
      <c r="L24" s="304">
        <v>2997.4</v>
      </c>
      <c r="M24" s="304">
        <v>2901</v>
      </c>
      <c r="N24" s="319">
        <v>1609250</v>
      </c>
      <c r="O24" s="320">
        <v>-2.9110105580693817E-2</v>
      </c>
    </row>
    <row r="25" spans="1:15" ht="15">
      <c r="A25" s="277">
        <v>15</v>
      </c>
      <c r="B25" s="389" t="s">
        <v>57</v>
      </c>
      <c r="C25" s="277" t="s">
        <v>58</v>
      </c>
      <c r="D25" s="316">
        <v>6122.45</v>
      </c>
      <c r="E25" s="316">
        <v>6146.6499999999987</v>
      </c>
      <c r="F25" s="317">
        <v>6080.4499999999971</v>
      </c>
      <c r="G25" s="317">
        <v>6038.449999999998</v>
      </c>
      <c r="H25" s="317">
        <v>5972.2499999999964</v>
      </c>
      <c r="I25" s="317">
        <v>6188.6499999999978</v>
      </c>
      <c r="J25" s="317">
        <v>6254.85</v>
      </c>
      <c r="K25" s="317">
        <v>6296.8499999999985</v>
      </c>
      <c r="L25" s="304">
        <v>6212.85</v>
      </c>
      <c r="M25" s="304">
        <v>6104.65</v>
      </c>
      <c r="N25" s="319">
        <v>750875</v>
      </c>
      <c r="O25" s="320">
        <v>-2.8936307791787907E-2</v>
      </c>
    </row>
    <row r="26" spans="1:15" ht="15">
      <c r="A26" s="277">
        <v>16</v>
      </c>
      <c r="B26" s="389" t="s">
        <v>57</v>
      </c>
      <c r="C26" s="277" t="s">
        <v>59</v>
      </c>
      <c r="D26" s="316">
        <v>3445.8</v>
      </c>
      <c r="E26" s="316">
        <v>3481.1833333333329</v>
      </c>
      <c r="F26" s="317">
        <v>3395.3666666666659</v>
      </c>
      <c r="G26" s="317">
        <v>3344.9333333333329</v>
      </c>
      <c r="H26" s="317">
        <v>3259.1166666666659</v>
      </c>
      <c r="I26" s="317">
        <v>3531.6166666666659</v>
      </c>
      <c r="J26" s="317">
        <v>3617.4333333333325</v>
      </c>
      <c r="K26" s="317">
        <v>3667.8666666666659</v>
      </c>
      <c r="L26" s="304">
        <v>3567</v>
      </c>
      <c r="M26" s="304">
        <v>3430.75</v>
      </c>
      <c r="N26" s="319">
        <v>5604750</v>
      </c>
      <c r="O26" s="320">
        <v>0.10075121520106053</v>
      </c>
    </row>
    <row r="27" spans="1:15" ht="15">
      <c r="A27" s="277">
        <v>17</v>
      </c>
      <c r="B27" s="389" t="s">
        <v>44</v>
      </c>
      <c r="C27" s="277" t="s">
        <v>60</v>
      </c>
      <c r="D27" s="316">
        <v>1372.5</v>
      </c>
      <c r="E27" s="316">
        <v>1352.9333333333332</v>
      </c>
      <c r="F27" s="317">
        <v>1324.6666666666663</v>
      </c>
      <c r="G27" s="317">
        <v>1276.833333333333</v>
      </c>
      <c r="H27" s="317">
        <v>1248.5666666666662</v>
      </c>
      <c r="I27" s="317">
        <v>1400.7666666666664</v>
      </c>
      <c r="J27" s="317">
        <v>1429.0333333333333</v>
      </c>
      <c r="K27" s="317">
        <v>1476.8666666666666</v>
      </c>
      <c r="L27" s="304">
        <v>1381.2</v>
      </c>
      <c r="M27" s="304">
        <v>1305.0999999999999</v>
      </c>
      <c r="N27" s="319">
        <v>1684800</v>
      </c>
      <c r="O27" s="320">
        <v>-9.2241379310344832E-2</v>
      </c>
    </row>
    <row r="28" spans="1:15" ht="15">
      <c r="A28" s="277">
        <v>18</v>
      </c>
      <c r="B28" s="389" t="s">
        <v>54</v>
      </c>
      <c r="C28" s="277" t="s">
        <v>233</v>
      </c>
      <c r="D28" s="316">
        <v>301.85000000000002</v>
      </c>
      <c r="E28" s="316">
        <v>306.43333333333334</v>
      </c>
      <c r="F28" s="317">
        <v>293.4666666666667</v>
      </c>
      <c r="G28" s="317">
        <v>285.08333333333337</v>
      </c>
      <c r="H28" s="317">
        <v>272.11666666666673</v>
      </c>
      <c r="I28" s="317">
        <v>314.81666666666666</v>
      </c>
      <c r="J28" s="317">
        <v>327.78333333333325</v>
      </c>
      <c r="K28" s="317">
        <v>336.16666666666663</v>
      </c>
      <c r="L28" s="304">
        <v>319.39999999999998</v>
      </c>
      <c r="M28" s="304">
        <v>298.05</v>
      </c>
      <c r="N28" s="319">
        <v>18315000</v>
      </c>
      <c r="O28" s="320">
        <v>-2.6967581524337765E-2</v>
      </c>
    </row>
    <row r="29" spans="1:15" ht="15">
      <c r="A29" s="277">
        <v>19</v>
      </c>
      <c r="B29" s="389" t="s">
        <v>54</v>
      </c>
      <c r="C29" s="277" t="s">
        <v>61</v>
      </c>
      <c r="D29" s="316">
        <v>46.5</v>
      </c>
      <c r="E29" s="316">
        <v>46.483333333333327</v>
      </c>
      <c r="F29" s="317">
        <v>46.166666666666657</v>
      </c>
      <c r="G29" s="317">
        <v>45.833333333333329</v>
      </c>
      <c r="H29" s="317">
        <v>45.516666666666659</v>
      </c>
      <c r="I29" s="317">
        <v>46.816666666666656</v>
      </c>
      <c r="J29" s="317">
        <v>47.133333333333333</v>
      </c>
      <c r="K29" s="317">
        <v>47.466666666666654</v>
      </c>
      <c r="L29" s="304">
        <v>46.8</v>
      </c>
      <c r="M29" s="304">
        <v>46.15</v>
      </c>
      <c r="N29" s="319">
        <v>51635400</v>
      </c>
      <c r="O29" s="320">
        <v>-3.3757864047874786E-2</v>
      </c>
    </row>
    <row r="30" spans="1:15" ht="15">
      <c r="A30" s="277">
        <v>20</v>
      </c>
      <c r="B30" s="389" t="s">
        <v>50</v>
      </c>
      <c r="C30" s="277" t="s">
        <v>63</v>
      </c>
      <c r="D30" s="316">
        <v>1335.35</v>
      </c>
      <c r="E30" s="316">
        <v>1319.3166666666666</v>
      </c>
      <c r="F30" s="317">
        <v>1292.6333333333332</v>
      </c>
      <c r="G30" s="317">
        <v>1249.9166666666665</v>
      </c>
      <c r="H30" s="317">
        <v>1223.2333333333331</v>
      </c>
      <c r="I30" s="317">
        <v>1362.0333333333333</v>
      </c>
      <c r="J30" s="317">
        <v>1388.7166666666667</v>
      </c>
      <c r="K30" s="317">
        <v>1431.4333333333334</v>
      </c>
      <c r="L30" s="304">
        <v>1346</v>
      </c>
      <c r="M30" s="304">
        <v>1276.5999999999999</v>
      </c>
      <c r="N30" s="319">
        <v>2277550</v>
      </c>
      <c r="O30" s="320">
        <v>-1.4047619047619048E-2</v>
      </c>
    </row>
    <row r="31" spans="1:15" ht="15">
      <c r="A31" s="277">
        <v>21</v>
      </c>
      <c r="B31" s="389" t="s">
        <v>64</v>
      </c>
      <c r="C31" s="277" t="s">
        <v>65</v>
      </c>
      <c r="D31" s="316">
        <v>105.85</v>
      </c>
      <c r="E31" s="316">
        <v>106</v>
      </c>
      <c r="F31" s="317">
        <v>103.3</v>
      </c>
      <c r="G31" s="317">
        <v>100.75</v>
      </c>
      <c r="H31" s="317">
        <v>98.05</v>
      </c>
      <c r="I31" s="317">
        <v>108.55</v>
      </c>
      <c r="J31" s="317">
        <v>111.24999999999999</v>
      </c>
      <c r="K31" s="317">
        <v>113.8</v>
      </c>
      <c r="L31" s="304">
        <v>108.7</v>
      </c>
      <c r="M31" s="304">
        <v>103.45</v>
      </c>
      <c r="N31" s="319">
        <v>35256400</v>
      </c>
      <c r="O31" s="320">
        <v>-7.4606024336724516E-2</v>
      </c>
    </row>
    <row r="32" spans="1:15" ht="15">
      <c r="A32" s="277">
        <v>22</v>
      </c>
      <c r="B32" s="389" t="s">
        <v>50</v>
      </c>
      <c r="C32" s="277" t="s">
        <v>66</v>
      </c>
      <c r="D32" s="316">
        <v>578.75</v>
      </c>
      <c r="E32" s="316">
        <v>576.31666666666672</v>
      </c>
      <c r="F32" s="317">
        <v>569.43333333333339</v>
      </c>
      <c r="G32" s="317">
        <v>560.11666666666667</v>
      </c>
      <c r="H32" s="317">
        <v>553.23333333333335</v>
      </c>
      <c r="I32" s="317">
        <v>585.63333333333344</v>
      </c>
      <c r="J32" s="317">
        <v>592.51666666666688</v>
      </c>
      <c r="K32" s="317">
        <v>601.83333333333348</v>
      </c>
      <c r="L32" s="304">
        <v>583.20000000000005</v>
      </c>
      <c r="M32" s="304">
        <v>567</v>
      </c>
      <c r="N32" s="319">
        <v>3121800</v>
      </c>
      <c r="O32" s="320">
        <v>4.5689019896831246E-2</v>
      </c>
    </row>
    <row r="33" spans="1:15" ht="15">
      <c r="A33" s="277">
        <v>23</v>
      </c>
      <c r="B33" s="389" t="s">
        <v>44</v>
      </c>
      <c r="C33" s="277" t="s">
        <v>67</v>
      </c>
      <c r="D33" s="316">
        <v>477.7</v>
      </c>
      <c r="E33" s="316">
        <v>476.5</v>
      </c>
      <c r="F33" s="317">
        <v>469.6</v>
      </c>
      <c r="G33" s="317">
        <v>461.5</v>
      </c>
      <c r="H33" s="317">
        <v>454.6</v>
      </c>
      <c r="I33" s="317">
        <v>484.6</v>
      </c>
      <c r="J33" s="317">
        <v>491.5</v>
      </c>
      <c r="K33" s="317">
        <v>499.6</v>
      </c>
      <c r="L33" s="304">
        <v>483.4</v>
      </c>
      <c r="M33" s="304">
        <v>468.4</v>
      </c>
      <c r="N33" s="319">
        <v>6463500</v>
      </c>
      <c r="O33" s="320">
        <v>5.1488530990727185E-2</v>
      </c>
    </row>
    <row r="34" spans="1:15" ht="15">
      <c r="A34" s="277">
        <v>24</v>
      </c>
      <c r="B34" s="389" t="s">
        <v>68</v>
      </c>
      <c r="C34" s="277" t="s">
        <v>69</v>
      </c>
      <c r="D34" s="316">
        <v>477.5</v>
      </c>
      <c r="E34" s="316">
        <v>482.26666666666665</v>
      </c>
      <c r="F34" s="317">
        <v>465.63333333333333</v>
      </c>
      <c r="G34" s="317">
        <v>453.76666666666665</v>
      </c>
      <c r="H34" s="317">
        <v>437.13333333333333</v>
      </c>
      <c r="I34" s="317">
        <v>494.13333333333333</v>
      </c>
      <c r="J34" s="317">
        <v>510.76666666666665</v>
      </c>
      <c r="K34" s="317">
        <v>522.63333333333333</v>
      </c>
      <c r="L34" s="304">
        <v>498.9</v>
      </c>
      <c r="M34" s="304">
        <v>470.4</v>
      </c>
      <c r="N34" s="319">
        <v>139215561</v>
      </c>
      <c r="O34" s="320">
        <v>0.10146009987844705</v>
      </c>
    </row>
    <row r="35" spans="1:15" ht="15">
      <c r="A35" s="277">
        <v>25</v>
      </c>
      <c r="B35" s="389" t="s">
        <v>64</v>
      </c>
      <c r="C35" s="277" t="s">
        <v>70</v>
      </c>
      <c r="D35" s="316">
        <v>36.25</v>
      </c>
      <c r="E35" s="316">
        <v>36.533333333333331</v>
      </c>
      <c r="F35" s="317">
        <v>35.716666666666661</v>
      </c>
      <c r="G35" s="317">
        <v>35.18333333333333</v>
      </c>
      <c r="H35" s="317">
        <v>34.36666666666666</v>
      </c>
      <c r="I35" s="317">
        <v>37.066666666666663</v>
      </c>
      <c r="J35" s="317">
        <v>37.883333333333326</v>
      </c>
      <c r="K35" s="317">
        <v>38.416666666666664</v>
      </c>
      <c r="L35" s="304">
        <v>37.35</v>
      </c>
      <c r="M35" s="304">
        <v>36</v>
      </c>
      <c r="N35" s="319">
        <v>59283000</v>
      </c>
      <c r="O35" s="320">
        <v>-1.5690376569037656E-2</v>
      </c>
    </row>
    <row r="36" spans="1:15" ht="15">
      <c r="A36" s="277">
        <v>26</v>
      </c>
      <c r="B36" s="389" t="s">
        <v>52</v>
      </c>
      <c r="C36" s="277" t="s">
        <v>71</v>
      </c>
      <c r="D36" s="316">
        <v>430.05</v>
      </c>
      <c r="E36" s="316">
        <v>433.0333333333333</v>
      </c>
      <c r="F36" s="317">
        <v>424.06666666666661</v>
      </c>
      <c r="G36" s="317">
        <v>418.08333333333331</v>
      </c>
      <c r="H36" s="317">
        <v>409.11666666666662</v>
      </c>
      <c r="I36" s="317">
        <v>439.01666666666659</v>
      </c>
      <c r="J36" s="317">
        <v>447.98333333333329</v>
      </c>
      <c r="K36" s="317">
        <v>453.96666666666658</v>
      </c>
      <c r="L36" s="304">
        <v>442</v>
      </c>
      <c r="M36" s="304">
        <v>427.05</v>
      </c>
      <c r="N36" s="319">
        <v>13563100</v>
      </c>
      <c r="O36" s="320">
        <v>-2.3028495692511596E-2</v>
      </c>
    </row>
    <row r="37" spans="1:15" ht="15">
      <c r="A37" s="277">
        <v>27</v>
      </c>
      <c r="B37" s="389" t="s">
        <v>44</v>
      </c>
      <c r="C37" s="277" t="s">
        <v>72</v>
      </c>
      <c r="D37" s="316">
        <v>12895.05</v>
      </c>
      <c r="E37" s="316">
        <v>12989.133333333331</v>
      </c>
      <c r="F37" s="317">
        <v>12653.616666666663</v>
      </c>
      <c r="G37" s="317">
        <v>12412.183333333332</v>
      </c>
      <c r="H37" s="317">
        <v>12076.666666666664</v>
      </c>
      <c r="I37" s="317">
        <v>13230.566666666662</v>
      </c>
      <c r="J37" s="317">
        <v>13566.083333333332</v>
      </c>
      <c r="K37" s="317">
        <v>13807.516666666661</v>
      </c>
      <c r="L37" s="304">
        <v>13324.65</v>
      </c>
      <c r="M37" s="304">
        <v>12747.7</v>
      </c>
      <c r="N37" s="319">
        <v>99250</v>
      </c>
      <c r="O37" s="320">
        <v>5.5289739500265819E-2</v>
      </c>
    </row>
    <row r="38" spans="1:15" ht="15">
      <c r="A38" s="277">
        <v>28</v>
      </c>
      <c r="B38" s="389" t="s">
        <v>73</v>
      </c>
      <c r="C38" s="277" t="s">
        <v>74</v>
      </c>
      <c r="D38" s="316">
        <v>417.75</v>
      </c>
      <c r="E38" s="316">
        <v>421.2166666666667</v>
      </c>
      <c r="F38" s="317">
        <v>411.83333333333337</v>
      </c>
      <c r="G38" s="317">
        <v>405.91666666666669</v>
      </c>
      <c r="H38" s="317">
        <v>396.53333333333336</v>
      </c>
      <c r="I38" s="317">
        <v>427.13333333333338</v>
      </c>
      <c r="J38" s="317">
        <v>436.51666666666671</v>
      </c>
      <c r="K38" s="317">
        <v>442.43333333333339</v>
      </c>
      <c r="L38" s="304">
        <v>430.6</v>
      </c>
      <c r="M38" s="304">
        <v>415.3</v>
      </c>
      <c r="N38" s="319">
        <v>23446800</v>
      </c>
      <c r="O38" s="320">
        <v>-1.407811080835604E-2</v>
      </c>
    </row>
    <row r="39" spans="1:15" ht="15">
      <c r="A39" s="277">
        <v>29</v>
      </c>
      <c r="B39" s="389" t="s">
        <v>50</v>
      </c>
      <c r="C39" s="277" t="s">
        <v>75</v>
      </c>
      <c r="D39" s="316">
        <v>3734.1</v>
      </c>
      <c r="E39" s="316">
        <v>3748.4166666666665</v>
      </c>
      <c r="F39" s="317">
        <v>3707.7333333333331</v>
      </c>
      <c r="G39" s="317">
        <v>3681.3666666666668</v>
      </c>
      <c r="H39" s="317">
        <v>3640.6833333333334</v>
      </c>
      <c r="I39" s="317">
        <v>3774.7833333333328</v>
      </c>
      <c r="J39" s="317">
        <v>3815.4666666666662</v>
      </c>
      <c r="K39" s="317">
        <v>3841.8333333333326</v>
      </c>
      <c r="L39" s="304">
        <v>3789.1</v>
      </c>
      <c r="M39" s="304">
        <v>3722.05</v>
      </c>
      <c r="N39" s="319">
        <v>1093800</v>
      </c>
      <c r="O39" s="320">
        <v>4.1515901733003235E-2</v>
      </c>
    </row>
    <row r="40" spans="1:15" ht="15">
      <c r="A40" s="277">
        <v>30</v>
      </c>
      <c r="B40" s="389" t="s">
        <v>52</v>
      </c>
      <c r="C40" s="277" t="s">
        <v>76</v>
      </c>
      <c r="D40" s="316">
        <v>369.05</v>
      </c>
      <c r="E40" s="316">
        <v>369.56666666666666</v>
      </c>
      <c r="F40" s="317">
        <v>365.73333333333335</v>
      </c>
      <c r="G40" s="317">
        <v>362.41666666666669</v>
      </c>
      <c r="H40" s="317">
        <v>358.58333333333337</v>
      </c>
      <c r="I40" s="317">
        <v>372.88333333333333</v>
      </c>
      <c r="J40" s="317">
        <v>376.7166666666667</v>
      </c>
      <c r="K40" s="317">
        <v>380.0333333333333</v>
      </c>
      <c r="L40" s="304">
        <v>373.4</v>
      </c>
      <c r="M40" s="304">
        <v>366.25</v>
      </c>
      <c r="N40" s="319">
        <v>10364200</v>
      </c>
      <c r="O40" s="320">
        <v>-2.9660144181256436E-2</v>
      </c>
    </row>
    <row r="41" spans="1:15" ht="15">
      <c r="A41" s="277">
        <v>31</v>
      </c>
      <c r="B41" s="389" t="s">
        <v>54</v>
      </c>
      <c r="C41" s="277" t="s">
        <v>77</v>
      </c>
      <c r="D41" s="316">
        <v>100.8</v>
      </c>
      <c r="E41" s="316">
        <v>100.85000000000001</v>
      </c>
      <c r="F41" s="317">
        <v>99.450000000000017</v>
      </c>
      <c r="G41" s="317">
        <v>98.100000000000009</v>
      </c>
      <c r="H41" s="317">
        <v>96.700000000000017</v>
      </c>
      <c r="I41" s="317">
        <v>102.20000000000002</v>
      </c>
      <c r="J41" s="317">
        <v>103.60000000000002</v>
      </c>
      <c r="K41" s="317">
        <v>104.95000000000002</v>
      </c>
      <c r="L41" s="304">
        <v>102.25</v>
      </c>
      <c r="M41" s="304">
        <v>99.5</v>
      </c>
      <c r="N41" s="319">
        <v>12510000</v>
      </c>
      <c r="O41" s="320">
        <v>-5.8336469702672186E-2</v>
      </c>
    </row>
    <row r="42" spans="1:15" ht="15">
      <c r="A42" s="277">
        <v>32</v>
      </c>
      <c r="B42" s="389" t="s">
        <v>57</v>
      </c>
      <c r="C42" s="277" t="s">
        <v>82</v>
      </c>
      <c r="D42" s="316">
        <v>232.25</v>
      </c>
      <c r="E42" s="316">
        <v>231.58333333333334</v>
      </c>
      <c r="F42" s="317">
        <v>226.16666666666669</v>
      </c>
      <c r="G42" s="317">
        <v>220.08333333333334</v>
      </c>
      <c r="H42" s="317">
        <v>214.66666666666669</v>
      </c>
      <c r="I42" s="317">
        <v>237.66666666666669</v>
      </c>
      <c r="J42" s="317">
        <v>243.08333333333337</v>
      </c>
      <c r="K42" s="317">
        <v>249.16666666666669</v>
      </c>
      <c r="L42" s="304">
        <v>237</v>
      </c>
      <c r="M42" s="304">
        <v>225.5</v>
      </c>
      <c r="N42" s="319">
        <v>5307500</v>
      </c>
      <c r="O42" s="320">
        <v>-4.3693693693693691E-2</v>
      </c>
    </row>
    <row r="43" spans="1:15" ht="15">
      <c r="A43" s="277">
        <v>33</v>
      </c>
      <c r="B43" s="389" t="s">
        <v>52</v>
      </c>
      <c r="C43" s="277" t="s">
        <v>83</v>
      </c>
      <c r="D43" s="316">
        <v>723.45</v>
      </c>
      <c r="E43" s="316">
        <v>724.9</v>
      </c>
      <c r="F43" s="317">
        <v>717.75</v>
      </c>
      <c r="G43" s="317">
        <v>712.05000000000007</v>
      </c>
      <c r="H43" s="317">
        <v>704.90000000000009</v>
      </c>
      <c r="I43" s="317">
        <v>730.59999999999991</v>
      </c>
      <c r="J43" s="317">
        <v>737.74999999999977</v>
      </c>
      <c r="K43" s="317">
        <v>743.44999999999982</v>
      </c>
      <c r="L43" s="304">
        <v>732.05</v>
      </c>
      <c r="M43" s="304">
        <v>719.2</v>
      </c>
      <c r="N43" s="319">
        <v>14723800</v>
      </c>
      <c r="O43" s="320">
        <v>-3.1684562577011088E-3</v>
      </c>
    </row>
    <row r="44" spans="1:15" ht="15">
      <c r="A44" s="277">
        <v>34</v>
      </c>
      <c r="B44" s="389" t="s">
        <v>39</v>
      </c>
      <c r="C44" s="277" t="s">
        <v>84</v>
      </c>
      <c r="D44" s="316">
        <v>125.5</v>
      </c>
      <c r="E44" s="316">
        <v>125.81666666666666</v>
      </c>
      <c r="F44" s="317">
        <v>124.38333333333333</v>
      </c>
      <c r="G44" s="317">
        <v>123.26666666666667</v>
      </c>
      <c r="H44" s="317">
        <v>121.83333333333333</v>
      </c>
      <c r="I44" s="317">
        <v>126.93333333333332</v>
      </c>
      <c r="J44" s="317">
        <v>128.36666666666667</v>
      </c>
      <c r="K44" s="317">
        <v>129.48333333333332</v>
      </c>
      <c r="L44" s="304">
        <v>127.25</v>
      </c>
      <c r="M44" s="304">
        <v>124.7</v>
      </c>
      <c r="N44" s="319">
        <v>38272800</v>
      </c>
      <c r="O44" s="320">
        <v>1.9338619222587506E-4</v>
      </c>
    </row>
    <row r="45" spans="1:15" ht="15">
      <c r="A45" s="277">
        <v>35</v>
      </c>
      <c r="B45" s="430" t="s">
        <v>107</v>
      </c>
      <c r="C45" s="277" t="s">
        <v>3642</v>
      </c>
      <c r="D45" s="316">
        <v>2161.25</v>
      </c>
      <c r="E45" s="316">
        <v>2145.0499999999997</v>
      </c>
      <c r="F45" s="317">
        <v>2093.0999999999995</v>
      </c>
      <c r="G45" s="317">
        <v>2024.9499999999998</v>
      </c>
      <c r="H45" s="317">
        <v>1972.9999999999995</v>
      </c>
      <c r="I45" s="317">
        <v>2213.1999999999994</v>
      </c>
      <c r="J45" s="317">
        <v>2265.1499999999992</v>
      </c>
      <c r="K45" s="317">
        <v>2333.2999999999993</v>
      </c>
      <c r="L45" s="304">
        <v>2197</v>
      </c>
      <c r="M45" s="304">
        <v>2076.9</v>
      </c>
      <c r="N45" s="319">
        <v>579375</v>
      </c>
      <c r="O45" s="320">
        <v>-4.5103092783505151E-3</v>
      </c>
    </row>
    <row r="46" spans="1:15" ht="15">
      <c r="A46" s="277">
        <v>36</v>
      </c>
      <c r="B46" s="389" t="s">
        <v>50</v>
      </c>
      <c r="C46" s="277" t="s">
        <v>85</v>
      </c>
      <c r="D46" s="316">
        <v>1418</v>
      </c>
      <c r="E46" s="316">
        <v>1416.3333333333333</v>
      </c>
      <c r="F46" s="317">
        <v>1402.6666666666665</v>
      </c>
      <c r="G46" s="317">
        <v>1387.3333333333333</v>
      </c>
      <c r="H46" s="317">
        <v>1373.6666666666665</v>
      </c>
      <c r="I46" s="317">
        <v>1431.6666666666665</v>
      </c>
      <c r="J46" s="317">
        <v>1445.333333333333</v>
      </c>
      <c r="K46" s="317">
        <v>1460.6666666666665</v>
      </c>
      <c r="L46" s="304">
        <v>1430</v>
      </c>
      <c r="M46" s="304">
        <v>1401</v>
      </c>
      <c r="N46" s="319">
        <v>2671900</v>
      </c>
      <c r="O46" s="320">
        <v>-7.0837390457643618E-2</v>
      </c>
    </row>
    <row r="47" spans="1:15" ht="15">
      <c r="A47" s="277">
        <v>37</v>
      </c>
      <c r="B47" s="389" t="s">
        <v>39</v>
      </c>
      <c r="C47" s="277" t="s">
        <v>86</v>
      </c>
      <c r="D47" s="316">
        <v>382.65</v>
      </c>
      <c r="E47" s="316">
        <v>382.59999999999997</v>
      </c>
      <c r="F47" s="317">
        <v>376.19999999999993</v>
      </c>
      <c r="G47" s="317">
        <v>369.74999999999994</v>
      </c>
      <c r="H47" s="317">
        <v>363.34999999999991</v>
      </c>
      <c r="I47" s="317">
        <v>389.04999999999995</v>
      </c>
      <c r="J47" s="317">
        <v>395.44999999999993</v>
      </c>
      <c r="K47" s="317">
        <v>401.9</v>
      </c>
      <c r="L47" s="304">
        <v>389</v>
      </c>
      <c r="M47" s="304">
        <v>376.15</v>
      </c>
      <c r="N47" s="319">
        <v>7205430</v>
      </c>
      <c r="O47" s="320">
        <v>6.3304955249945428E-3</v>
      </c>
    </row>
    <row r="48" spans="1:15" ht="15">
      <c r="A48" s="277">
        <v>38</v>
      </c>
      <c r="B48" s="389" t="s">
        <v>64</v>
      </c>
      <c r="C48" s="277" t="s">
        <v>87</v>
      </c>
      <c r="D48" s="316">
        <v>473.3</v>
      </c>
      <c r="E48" s="316">
        <v>471.4666666666667</v>
      </c>
      <c r="F48" s="317">
        <v>454.03333333333342</v>
      </c>
      <c r="G48" s="317">
        <v>434.76666666666671</v>
      </c>
      <c r="H48" s="317">
        <v>417.33333333333343</v>
      </c>
      <c r="I48" s="317">
        <v>490.73333333333341</v>
      </c>
      <c r="J48" s="317">
        <v>508.16666666666669</v>
      </c>
      <c r="K48" s="317">
        <v>527.43333333333339</v>
      </c>
      <c r="L48" s="304">
        <v>488.9</v>
      </c>
      <c r="M48" s="304">
        <v>452.2</v>
      </c>
      <c r="N48" s="319">
        <v>1939200</v>
      </c>
      <c r="O48" s="320">
        <v>-3.6948748510131108E-2</v>
      </c>
    </row>
    <row r="49" spans="1:15" ht="15">
      <c r="A49" s="277">
        <v>39</v>
      </c>
      <c r="B49" s="389" t="s">
        <v>50</v>
      </c>
      <c r="C49" s="277" t="s">
        <v>88</v>
      </c>
      <c r="D49" s="316">
        <v>504.9</v>
      </c>
      <c r="E49" s="316">
        <v>506.45</v>
      </c>
      <c r="F49" s="317">
        <v>498.15</v>
      </c>
      <c r="G49" s="317">
        <v>491.4</v>
      </c>
      <c r="H49" s="317">
        <v>483.09999999999997</v>
      </c>
      <c r="I49" s="317">
        <v>513.20000000000005</v>
      </c>
      <c r="J49" s="317">
        <v>521.5</v>
      </c>
      <c r="K49" s="317">
        <v>528.25</v>
      </c>
      <c r="L49" s="304">
        <v>514.75</v>
      </c>
      <c r="M49" s="304">
        <v>499.7</v>
      </c>
      <c r="N49" s="319">
        <v>10141250</v>
      </c>
      <c r="O49" s="320">
        <v>-7.5840978593272167E-3</v>
      </c>
    </row>
    <row r="50" spans="1:15" ht="15">
      <c r="A50" s="277">
        <v>40</v>
      </c>
      <c r="B50" s="389" t="s">
        <v>52</v>
      </c>
      <c r="C50" s="277" t="s">
        <v>91</v>
      </c>
      <c r="D50" s="316">
        <v>3171.55</v>
      </c>
      <c r="E50" s="316">
        <v>3184.7999999999997</v>
      </c>
      <c r="F50" s="317">
        <v>3134.7499999999995</v>
      </c>
      <c r="G50" s="317">
        <v>3097.95</v>
      </c>
      <c r="H50" s="317">
        <v>3047.8999999999996</v>
      </c>
      <c r="I50" s="317">
        <v>3221.5999999999995</v>
      </c>
      <c r="J50" s="317">
        <v>3271.6499999999996</v>
      </c>
      <c r="K50" s="317">
        <v>3308.4499999999994</v>
      </c>
      <c r="L50" s="304">
        <v>3234.85</v>
      </c>
      <c r="M50" s="304">
        <v>3148</v>
      </c>
      <c r="N50" s="319">
        <v>3132000</v>
      </c>
      <c r="O50" s="320">
        <v>-5.2089950451022745E-3</v>
      </c>
    </row>
    <row r="51" spans="1:15" ht="15">
      <c r="A51" s="277">
        <v>41</v>
      </c>
      <c r="B51" s="389" t="s">
        <v>92</v>
      </c>
      <c r="C51" s="277" t="s">
        <v>93</v>
      </c>
      <c r="D51" s="316">
        <v>155.25</v>
      </c>
      <c r="E51" s="316">
        <v>156.04999999999998</v>
      </c>
      <c r="F51" s="317">
        <v>153.19999999999996</v>
      </c>
      <c r="G51" s="317">
        <v>151.14999999999998</v>
      </c>
      <c r="H51" s="317">
        <v>148.29999999999995</v>
      </c>
      <c r="I51" s="317">
        <v>158.09999999999997</v>
      </c>
      <c r="J51" s="317">
        <v>160.94999999999999</v>
      </c>
      <c r="K51" s="317">
        <v>162.99999999999997</v>
      </c>
      <c r="L51" s="304">
        <v>158.9</v>
      </c>
      <c r="M51" s="304">
        <v>154</v>
      </c>
      <c r="N51" s="319">
        <v>30270900</v>
      </c>
      <c r="O51" s="320">
        <v>5.4537521815008726E-4</v>
      </c>
    </row>
    <row r="52" spans="1:15" ht="15">
      <c r="A52" s="277">
        <v>42</v>
      </c>
      <c r="B52" s="389" t="s">
        <v>52</v>
      </c>
      <c r="C52" s="277" t="s">
        <v>94</v>
      </c>
      <c r="D52" s="316">
        <v>4382.8500000000004</v>
      </c>
      <c r="E52" s="316">
        <v>4389.4000000000005</v>
      </c>
      <c r="F52" s="317">
        <v>4348.5500000000011</v>
      </c>
      <c r="G52" s="317">
        <v>4314.2500000000009</v>
      </c>
      <c r="H52" s="317">
        <v>4273.4000000000015</v>
      </c>
      <c r="I52" s="317">
        <v>4423.7000000000007</v>
      </c>
      <c r="J52" s="317">
        <v>4464.5500000000011</v>
      </c>
      <c r="K52" s="317">
        <v>4498.8500000000004</v>
      </c>
      <c r="L52" s="304">
        <v>4430.25</v>
      </c>
      <c r="M52" s="304">
        <v>4355.1000000000004</v>
      </c>
      <c r="N52" s="319">
        <v>2908000</v>
      </c>
      <c r="O52" s="320">
        <v>2.4936117719622876E-2</v>
      </c>
    </row>
    <row r="53" spans="1:15" ht="15">
      <c r="A53" s="277">
        <v>43</v>
      </c>
      <c r="B53" s="389" t="s">
        <v>44</v>
      </c>
      <c r="C53" s="277" t="s">
        <v>95</v>
      </c>
      <c r="D53" s="316">
        <v>2168.6</v>
      </c>
      <c r="E53" s="316">
        <v>2177.4166666666665</v>
      </c>
      <c r="F53" s="317">
        <v>2147.0333333333328</v>
      </c>
      <c r="G53" s="317">
        <v>2125.4666666666662</v>
      </c>
      <c r="H53" s="317">
        <v>2095.0833333333326</v>
      </c>
      <c r="I53" s="317">
        <v>2198.9833333333331</v>
      </c>
      <c r="J53" s="317">
        <v>2229.3666666666672</v>
      </c>
      <c r="K53" s="317">
        <v>2250.9333333333334</v>
      </c>
      <c r="L53" s="304">
        <v>2207.8000000000002</v>
      </c>
      <c r="M53" s="304">
        <v>2155.85</v>
      </c>
      <c r="N53" s="319">
        <v>2309650</v>
      </c>
      <c r="O53" s="320">
        <v>1.5176809834572772E-3</v>
      </c>
    </row>
    <row r="54" spans="1:15" ht="15">
      <c r="A54" s="277">
        <v>44</v>
      </c>
      <c r="B54" s="389" t="s">
        <v>44</v>
      </c>
      <c r="C54" s="277" t="s">
        <v>97</v>
      </c>
      <c r="D54" s="316">
        <v>1250.5999999999999</v>
      </c>
      <c r="E54" s="316">
        <v>1242.75</v>
      </c>
      <c r="F54" s="317">
        <v>1207.8499999999999</v>
      </c>
      <c r="G54" s="317">
        <v>1165.0999999999999</v>
      </c>
      <c r="H54" s="317">
        <v>1130.1999999999998</v>
      </c>
      <c r="I54" s="317">
        <v>1285.5</v>
      </c>
      <c r="J54" s="317">
        <v>1320.4</v>
      </c>
      <c r="K54" s="317">
        <v>1363.15</v>
      </c>
      <c r="L54" s="304">
        <v>1277.6500000000001</v>
      </c>
      <c r="M54" s="304">
        <v>1200</v>
      </c>
      <c r="N54" s="319">
        <v>3127300</v>
      </c>
      <c r="O54" s="320">
        <v>0.21495726495726497</v>
      </c>
    </row>
    <row r="55" spans="1:15" ht="15">
      <c r="A55" s="277">
        <v>45</v>
      </c>
      <c r="B55" s="389" t="s">
        <v>44</v>
      </c>
      <c r="C55" s="277" t="s">
        <v>98</v>
      </c>
      <c r="D55" s="316">
        <v>160.6</v>
      </c>
      <c r="E55" s="316">
        <v>160.26666666666668</v>
      </c>
      <c r="F55" s="317">
        <v>157.88333333333335</v>
      </c>
      <c r="G55" s="317">
        <v>155.16666666666669</v>
      </c>
      <c r="H55" s="317">
        <v>152.78333333333336</v>
      </c>
      <c r="I55" s="317">
        <v>162.98333333333335</v>
      </c>
      <c r="J55" s="317">
        <v>165.36666666666667</v>
      </c>
      <c r="K55" s="317">
        <v>168.08333333333334</v>
      </c>
      <c r="L55" s="304">
        <v>162.65</v>
      </c>
      <c r="M55" s="304">
        <v>157.55000000000001</v>
      </c>
      <c r="N55" s="319">
        <v>9910800</v>
      </c>
      <c r="O55" s="320">
        <v>7.3179656055616538E-3</v>
      </c>
    </row>
    <row r="56" spans="1:15" ht="15">
      <c r="A56" s="277">
        <v>46</v>
      </c>
      <c r="B56" s="389" t="s">
        <v>54</v>
      </c>
      <c r="C56" s="277" t="s">
        <v>99</v>
      </c>
      <c r="D56" s="316">
        <v>53.5</v>
      </c>
      <c r="E56" s="316">
        <v>53.783333333333331</v>
      </c>
      <c r="F56" s="317">
        <v>52.316666666666663</v>
      </c>
      <c r="G56" s="317">
        <v>51.133333333333333</v>
      </c>
      <c r="H56" s="317">
        <v>49.666666666666664</v>
      </c>
      <c r="I56" s="317">
        <v>54.966666666666661</v>
      </c>
      <c r="J56" s="317">
        <v>56.43333333333333</v>
      </c>
      <c r="K56" s="317">
        <v>57.61666666666666</v>
      </c>
      <c r="L56" s="304">
        <v>55.25</v>
      </c>
      <c r="M56" s="304">
        <v>52.6</v>
      </c>
      <c r="N56" s="319">
        <v>91468500</v>
      </c>
      <c r="O56" s="320">
        <v>-2.040248539367523E-3</v>
      </c>
    </row>
    <row r="57" spans="1:15" ht="15">
      <c r="A57" s="277">
        <v>47</v>
      </c>
      <c r="B57" s="389" t="s">
        <v>73</v>
      </c>
      <c r="C57" s="277" t="s">
        <v>100</v>
      </c>
      <c r="D57" s="316">
        <v>92.2</v>
      </c>
      <c r="E57" s="316">
        <v>92.366666666666674</v>
      </c>
      <c r="F57" s="317">
        <v>90.833333333333343</v>
      </c>
      <c r="G57" s="317">
        <v>89.466666666666669</v>
      </c>
      <c r="H57" s="317">
        <v>87.933333333333337</v>
      </c>
      <c r="I57" s="317">
        <v>93.733333333333348</v>
      </c>
      <c r="J57" s="317">
        <v>95.26666666666668</v>
      </c>
      <c r="K57" s="317">
        <v>96.633333333333354</v>
      </c>
      <c r="L57" s="304">
        <v>93.9</v>
      </c>
      <c r="M57" s="304">
        <v>91</v>
      </c>
      <c r="N57" s="319">
        <v>26742400</v>
      </c>
      <c r="O57" s="320">
        <v>-3.4098658786087749E-3</v>
      </c>
    </row>
    <row r="58" spans="1:15" ht="15">
      <c r="A58" s="277">
        <v>48</v>
      </c>
      <c r="B58" s="389" t="s">
        <v>52</v>
      </c>
      <c r="C58" s="277" t="s">
        <v>101</v>
      </c>
      <c r="D58" s="316">
        <v>481.05</v>
      </c>
      <c r="E58" s="316">
        <v>482.26666666666665</v>
      </c>
      <c r="F58" s="317">
        <v>473.2833333333333</v>
      </c>
      <c r="G58" s="317">
        <v>465.51666666666665</v>
      </c>
      <c r="H58" s="317">
        <v>456.5333333333333</v>
      </c>
      <c r="I58" s="317">
        <v>490.0333333333333</v>
      </c>
      <c r="J58" s="317">
        <v>499.01666666666665</v>
      </c>
      <c r="K58" s="317">
        <v>506.7833333333333</v>
      </c>
      <c r="L58" s="304">
        <v>491.25</v>
      </c>
      <c r="M58" s="304">
        <v>474.5</v>
      </c>
      <c r="N58" s="319">
        <v>7134600</v>
      </c>
      <c r="O58" s="320">
        <v>4.5336787564766836E-3</v>
      </c>
    </row>
    <row r="59" spans="1:15" ht="15">
      <c r="A59" s="277">
        <v>49</v>
      </c>
      <c r="B59" s="389" t="s">
        <v>102</v>
      </c>
      <c r="C59" s="277" t="s">
        <v>103</v>
      </c>
      <c r="D59" s="316">
        <v>23.8</v>
      </c>
      <c r="E59" s="316">
        <v>23.916666666666668</v>
      </c>
      <c r="F59" s="317">
        <v>23.483333333333334</v>
      </c>
      <c r="G59" s="317">
        <v>23.166666666666668</v>
      </c>
      <c r="H59" s="317">
        <v>22.733333333333334</v>
      </c>
      <c r="I59" s="317">
        <v>24.233333333333334</v>
      </c>
      <c r="J59" s="317">
        <v>24.666666666666664</v>
      </c>
      <c r="K59" s="317">
        <v>24.983333333333334</v>
      </c>
      <c r="L59" s="304">
        <v>24.35</v>
      </c>
      <c r="M59" s="304">
        <v>23.6</v>
      </c>
      <c r="N59" s="319">
        <v>81180000</v>
      </c>
      <c r="O59" s="320">
        <v>-1.1074197120708748E-3</v>
      </c>
    </row>
    <row r="60" spans="1:15" ht="15">
      <c r="A60" s="277">
        <v>50</v>
      </c>
      <c r="B60" s="389" t="s">
        <v>50</v>
      </c>
      <c r="C60" s="277" t="s">
        <v>104</v>
      </c>
      <c r="D60" s="316">
        <v>693.9</v>
      </c>
      <c r="E60" s="316">
        <v>691</v>
      </c>
      <c r="F60" s="317">
        <v>683</v>
      </c>
      <c r="G60" s="317">
        <v>672.1</v>
      </c>
      <c r="H60" s="317">
        <v>664.1</v>
      </c>
      <c r="I60" s="317">
        <v>701.9</v>
      </c>
      <c r="J60" s="317">
        <v>709.9</v>
      </c>
      <c r="K60" s="317">
        <v>720.8</v>
      </c>
      <c r="L60" s="304">
        <v>699</v>
      </c>
      <c r="M60" s="304">
        <v>680.1</v>
      </c>
      <c r="N60" s="319">
        <v>4637000</v>
      </c>
      <c r="O60" s="320">
        <v>4.9332428151165425E-2</v>
      </c>
    </row>
    <row r="61" spans="1:15" ht="15">
      <c r="A61" s="277">
        <v>51</v>
      </c>
      <c r="B61" s="430" t="s">
        <v>39</v>
      </c>
      <c r="C61" s="277" t="s">
        <v>248</v>
      </c>
      <c r="D61" s="316">
        <v>906.6</v>
      </c>
      <c r="E61" s="316">
        <v>904.93333333333339</v>
      </c>
      <c r="F61" s="317">
        <v>885.91666666666674</v>
      </c>
      <c r="G61" s="317">
        <v>865.23333333333335</v>
      </c>
      <c r="H61" s="317">
        <v>846.2166666666667</v>
      </c>
      <c r="I61" s="317">
        <v>925.61666666666679</v>
      </c>
      <c r="J61" s="317">
        <v>944.63333333333344</v>
      </c>
      <c r="K61" s="317">
        <v>965.31666666666683</v>
      </c>
      <c r="L61" s="304">
        <v>923.95</v>
      </c>
      <c r="M61" s="304">
        <v>884.25</v>
      </c>
      <c r="N61" s="319">
        <v>762450</v>
      </c>
      <c r="O61" s="320">
        <v>-7.1258907363420429E-2</v>
      </c>
    </row>
    <row r="62" spans="1:15" ht="15">
      <c r="A62" s="277">
        <v>52</v>
      </c>
      <c r="B62" s="389" t="s">
        <v>37</v>
      </c>
      <c r="C62" s="277" t="s">
        <v>105</v>
      </c>
      <c r="D62" s="316">
        <v>710.35</v>
      </c>
      <c r="E62" s="316">
        <v>717.65000000000009</v>
      </c>
      <c r="F62" s="317">
        <v>698.10000000000014</v>
      </c>
      <c r="G62" s="317">
        <v>685.85</v>
      </c>
      <c r="H62" s="317">
        <v>666.30000000000007</v>
      </c>
      <c r="I62" s="317">
        <v>729.9000000000002</v>
      </c>
      <c r="J62" s="317">
        <v>749.45000000000016</v>
      </c>
      <c r="K62" s="317">
        <v>761.70000000000027</v>
      </c>
      <c r="L62" s="304">
        <v>737.2</v>
      </c>
      <c r="M62" s="304">
        <v>705.4</v>
      </c>
      <c r="N62" s="319">
        <v>18424300</v>
      </c>
      <c r="O62" s="320">
        <v>-2.3759186549884223E-2</v>
      </c>
    </row>
    <row r="63" spans="1:15" ht="15">
      <c r="A63" s="277">
        <v>53</v>
      </c>
      <c r="B63" s="389" t="s">
        <v>39</v>
      </c>
      <c r="C63" s="277" t="s">
        <v>106</v>
      </c>
      <c r="D63" s="316">
        <v>668.85</v>
      </c>
      <c r="E63" s="316">
        <v>664.35</v>
      </c>
      <c r="F63" s="317">
        <v>656.80000000000007</v>
      </c>
      <c r="G63" s="317">
        <v>644.75</v>
      </c>
      <c r="H63" s="317">
        <v>637.20000000000005</v>
      </c>
      <c r="I63" s="317">
        <v>676.40000000000009</v>
      </c>
      <c r="J63" s="317">
        <v>683.95</v>
      </c>
      <c r="K63" s="317">
        <v>696.00000000000011</v>
      </c>
      <c r="L63" s="304">
        <v>671.9</v>
      </c>
      <c r="M63" s="304">
        <v>652.29999999999995</v>
      </c>
      <c r="N63" s="319">
        <v>5258000</v>
      </c>
      <c r="O63" s="320">
        <v>1.3330794134450582E-3</v>
      </c>
    </row>
    <row r="64" spans="1:15" ht="15">
      <c r="A64" s="277">
        <v>54</v>
      </c>
      <c r="B64" s="389" t="s">
        <v>107</v>
      </c>
      <c r="C64" s="277" t="s">
        <v>108</v>
      </c>
      <c r="D64" s="316">
        <v>795.3</v>
      </c>
      <c r="E64" s="316">
        <v>782.16666666666663</v>
      </c>
      <c r="F64" s="317">
        <v>758.33333333333326</v>
      </c>
      <c r="G64" s="317">
        <v>721.36666666666667</v>
      </c>
      <c r="H64" s="317">
        <v>697.5333333333333</v>
      </c>
      <c r="I64" s="317">
        <v>819.13333333333321</v>
      </c>
      <c r="J64" s="317">
        <v>842.96666666666647</v>
      </c>
      <c r="K64" s="317">
        <v>879.93333333333317</v>
      </c>
      <c r="L64" s="304">
        <v>806</v>
      </c>
      <c r="M64" s="304">
        <v>745.2</v>
      </c>
      <c r="N64" s="319">
        <v>15895600</v>
      </c>
      <c r="O64" s="320">
        <v>7.702523240371846E-2</v>
      </c>
    </row>
    <row r="65" spans="1:15" ht="15">
      <c r="A65" s="277">
        <v>55</v>
      </c>
      <c r="B65" s="389" t="s">
        <v>57</v>
      </c>
      <c r="C65" s="277" t="s">
        <v>109</v>
      </c>
      <c r="D65" s="316">
        <v>1742.8</v>
      </c>
      <c r="E65" s="316">
        <v>1757.7666666666667</v>
      </c>
      <c r="F65" s="317">
        <v>1718.0333333333333</v>
      </c>
      <c r="G65" s="317">
        <v>1693.2666666666667</v>
      </c>
      <c r="H65" s="317">
        <v>1653.5333333333333</v>
      </c>
      <c r="I65" s="317">
        <v>1782.5333333333333</v>
      </c>
      <c r="J65" s="317">
        <v>1822.2666666666664</v>
      </c>
      <c r="K65" s="317">
        <v>1847.0333333333333</v>
      </c>
      <c r="L65" s="304">
        <v>1797.5</v>
      </c>
      <c r="M65" s="304">
        <v>1733</v>
      </c>
      <c r="N65" s="319">
        <v>27802800</v>
      </c>
      <c r="O65" s="320">
        <v>2.8419242079565001E-2</v>
      </c>
    </row>
    <row r="66" spans="1:15" ht="15">
      <c r="A66" s="277">
        <v>56</v>
      </c>
      <c r="B66" s="389" t="s">
        <v>54</v>
      </c>
      <c r="C66" s="277" t="s">
        <v>110</v>
      </c>
      <c r="D66" s="316">
        <v>1062.2</v>
      </c>
      <c r="E66" s="316">
        <v>1071.4166666666667</v>
      </c>
      <c r="F66" s="317">
        <v>1047.7333333333336</v>
      </c>
      <c r="G66" s="317">
        <v>1033.2666666666669</v>
      </c>
      <c r="H66" s="317">
        <v>1009.5833333333337</v>
      </c>
      <c r="I66" s="317">
        <v>1085.8833333333334</v>
      </c>
      <c r="J66" s="317">
        <v>1109.5666666666664</v>
      </c>
      <c r="K66" s="317">
        <v>1124.0333333333333</v>
      </c>
      <c r="L66" s="304">
        <v>1095.0999999999999</v>
      </c>
      <c r="M66" s="304">
        <v>1056.95</v>
      </c>
      <c r="N66" s="319">
        <v>42695400</v>
      </c>
      <c r="O66" s="320">
        <v>-1.3332994394804072E-2</v>
      </c>
    </row>
    <row r="67" spans="1:15" ht="15">
      <c r="A67" s="277">
        <v>57</v>
      </c>
      <c r="B67" s="389" t="s">
        <v>57</v>
      </c>
      <c r="C67" s="277" t="s">
        <v>253</v>
      </c>
      <c r="D67" s="316">
        <v>599.95000000000005</v>
      </c>
      <c r="E67" s="316">
        <v>601.61666666666667</v>
      </c>
      <c r="F67" s="317">
        <v>593.48333333333335</v>
      </c>
      <c r="G67" s="317">
        <v>587.01666666666665</v>
      </c>
      <c r="H67" s="317">
        <v>578.88333333333333</v>
      </c>
      <c r="I67" s="317">
        <v>608.08333333333337</v>
      </c>
      <c r="J67" s="317">
        <v>616.21666666666681</v>
      </c>
      <c r="K67" s="317">
        <v>622.68333333333339</v>
      </c>
      <c r="L67" s="304">
        <v>609.75</v>
      </c>
      <c r="M67" s="304">
        <v>595.15</v>
      </c>
      <c r="N67" s="319">
        <v>10140900</v>
      </c>
      <c r="O67" s="320">
        <v>-2.3100561619158629E-2</v>
      </c>
    </row>
    <row r="68" spans="1:15" ht="15">
      <c r="A68" s="277">
        <v>58</v>
      </c>
      <c r="B68" s="389" t="s">
        <v>44</v>
      </c>
      <c r="C68" s="277" t="s">
        <v>111</v>
      </c>
      <c r="D68" s="316">
        <v>3031.9</v>
      </c>
      <c r="E68" s="316">
        <v>3009.3833333333337</v>
      </c>
      <c r="F68" s="317">
        <v>2980.5666666666675</v>
      </c>
      <c r="G68" s="317">
        <v>2929.233333333334</v>
      </c>
      <c r="H68" s="317">
        <v>2900.4166666666679</v>
      </c>
      <c r="I68" s="317">
        <v>3060.7166666666672</v>
      </c>
      <c r="J68" s="317">
        <v>3089.5333333333338</v>
      </c>
      <c r="K68" s="317">
        <v>3140.8666666666668</v>
      </c>
      <c r="L68" s="304">
        <v>3038.2</v>
      </c>
      <c r="M68" s="304">
        <v>2958.05</v>
      </c>
      <c r="N68" s="319">
        <v>1842000</v>
      </c>
      <c r="O68" s="320">
        <v>1.9582245430809398E-3</v>
      </c>
    </row>
    <row r="69" spans="1:15" ht="15">
      <c r="A69" s="277">
        <v>59</v>
      </c>
      <c r="B69" s="389" t="s">
        <v>113</v>
      </c>
      <c r="C69" s="277" t="s">
        <v>114</v>
      </c>
      <c r="D69" s="316">
        <v>176.45</v>
      </c>
      <c r="E69" s="316">
        <v>177.5</v>
      </c>
      <c r="F69" s="317">
        <v>174.15</v>
      </c>
      <c r="G69" s="317">
        <v>171.85</v>
      </c>
      <c r="H69" s="317">
        <v>168.5</v>
      </c>
      <c r="I69" s="317">
        <v>179.8</v>
      </c>
      <c r="J69" s="317">
        <v>183.15000000000003</v>
      </c>
      <c r="K69" s="317">
        <v>185.45000000000002</v>
      </c>
      <c r="L69" s="304">
        <v>180.85</v>
      </c>
      <c r="M69" s="304">
        <v>175.2</v>
      </c>
      <c r="N69" s="319">
        <v>28530500</v>
      </c>
      <c r="O69" s="320">
        <v>3.5747736497034027E-2</v>
      </c>
    </row>
    <row r="70" spans="1:15" ht="15">
      <c r="A70" s="277">
        <v>60</v>
      </c>
      <c r="B70" s="389" t="s">
        <v>73</v>
      </c>
      <c r="C70" s="277" t="s">
        <v>115</v>
      </c>
      <c r="D70" s="316">
        <v>196.85</v>
      </c>
      <c r="E70" s="316">
        <v>197.91666666666666</v>
      </c>
      <c r="F70" s="317">
        <v>194.43333333333331</v>
      </c>
      <c r="G70" s="317">
        <v>192.01666666666665</v>
      </c>
      <c r="H70" s="317">
        <v>188.5333333333333</v>
      </c>
      <c r="I70" s="317">
        <v>200.33333333333331</v>
      </c>
      <c r="J70" s="317">
        <v>203.81666666666666</v>
      </c>
      <c r="K70" s="317">
        <v>206.23333333333332</v>
      </c>
      <c r="L70" s="304">
        <v>201.4</v>
      </c>
      <c r="M70" s="304">
        <v>195.5</v>
      </c>
      <c r="N70" s="319">
        <v>33334200</v>
      </c>
      <c r="O70" s="320">
        <v>-9.6261832183539234E-3</v>
      </c>
    </row>
    <row r="71" spans="1:15" ht="15">
      <c r="A71" s="277">
        <v>61</v>
      </c>
      <c r="B71" s="389" t="s">
        <v>50</v>
      </c>
      <c r="C71" s="277" t="s">
        <v>116</v>
      </c>
      <c r="D71" s="316">
        <v>2130.85</v>
      </c>
      <c r="E71" s="316">
        <v>2142.65</v>
      </c>
      <c r="F71" s="317">
        <v>2109.3000000000002</v>
      </c>
      <c r="G71" s="317">
        <v>2087.75</v>
      </c>
      <c r="H71" s="317">
        <v>2054.4</v>
      </c>
      <c r="I71" s="317">
        <v>2164.2000000000003</v>
      </c>
      <c r="J71" s="317">
        <v>2197.5499999999997</v>
      </c>
      <c r="K71" s="317">
        <v>2219.1000000000004</v>
      </c>
      <c r="L71" s="304">
        <v>2176</v>
      </c>
      <c r="M71" s="304">
        <v>2121.1</v>
      </c>
      <c r="N71" s="319">
        <v>14557800</v>
      </c>
      <c r="O71" s="320">
        <v>1.0747760883149344E-2</v>
      </c>
    </row>
    <row r="72" spans="1:15" ht="15">
      <c r="A72" s="277">
        <v>62</v>
      </c>
      <c r="B72" s="389" t="s">
        <v>57</v>
      </c>
      <c r="C72" s="277" t="s">
        <v>117</v>
      </c>
      <c r="D72" s="316">
        <v>189.3</v>
      </c>
      <c r="E72" s="316">
        <v>191.43333333333331</v>
      </c>
      <c r="F72" s="317">
        <v>183.86666666666662</v>
      </c>
      <c r="G72" s="317">
        <v>178.43333333333331</v>
      </c>
      <c r="H72" s="317">
        <v>170.86666666666662</v>
      </c>
      <c r="I72" s="317">
        <v>196.86666666666662</v>
      </c>
      <c r="J72" s="317">
        <v>204.43333333333328</v>
      </c>
      <c r="K72" s="317">
        <v>209.86666666666662</v>
      </c>
      <c r="L72" s="304">
        <v>199</v>
      </c>
      <c r="M72" s="304">
        <v>186</v>
      </c>
      <c r="N72" s="319">
        <v>15766600</v>
      </c>
      <c r="O72" s="320">
        <v>-2.4736337488015341E-2</v>
      </c>
    </row>
    <row r="73" spans="1:15" ht="15">
      <c r="A73" s="277">
        <v>63</v>
      </c>
      <c r="B73" s="389" t="s">
        <v>54</v>
      </c>
      <c r="C73" s="277" t="s">
        <v>118</v>
      </c>
      <c r="D73" s="316">
        <v>365.1</v>
      </c>
      <c r="E73" s="316">
        <v>366.8</v>
      </c>
      <c r="F73" s="317">
        <v>358.8</v>
      </c>
      <c r="G73" s="317">
        <v>352.5</v>
      </c>
      <c r="H73" s="317">
        <v>344.5</v>
      </c>
      <c r="I73" s="317">
        <v>373.1</v>
      </c>
      <c r="J73" s="317">
        <v>381.1</v>
      </c>
      <c r="K73" s="317">
        <v>387.40000000000003</v>
      </c>
      <c r="L73" s="304">
        <v>374.8</v>
      </c>
      <c r="M73" s="304">
        <v>360.5</v>
      </c>
      <c r="N73" s="319">
        <v>120377125</v>
      </c>
      <c r="O73" s="320">
        <v>1.6074371532694226E-2</v>
      </c>
    </row>
    <row r="74" spans="1:15" ht="15">
      <c r="A74" s="277">
        <v>64</v>
      </c>
      <c r="B74" s="389" t="s">
        <v>57</v>
      </c>
      <c r="C74" s="277" t="s">
        <v>119</v>
      </c>
      <c r="D74" s="316">
        <v>432</v>
      </c>
      <c r="E74" s="316">
        <v>436.01666666666665</v>
      </c>
      <c r="F74" s="317">
        <v>426.0333333333333</v>
      </c>
      <c r="G74" s="317">
        <v>420.06666666666666</v>
      </c>
      <c r="H74" s="317">
        <v>410.08333333333331</v>
      </c>
      <c r="I74" s="317">
        <v>441.98333333333329</v>
      </c>
      <c r="J74" s="317">
        <v>451.96666666666664</v>
      </c>
      <c r="K74" s="317">
        <v>457.93333333333328</v>
      </c>
      <c r="L74" s="304">
        <v>446</v>
      </c>
      <c r="M74" s="304">
        <v>430.05</v>
      </c>
      <c r="N74" s="319">
        <v>8056500</v>
      </c>
      <c r="O74" s="320">
        <v>2.0714557202584569E-2</v>
      </c>
    </row>
    <row r="75" spans="1:15" ht="15">
      <c r="A75" s="277">
        <v>65</v>
      </c>
      <c r="B75" s="389" t="s">
        <v>68</v>
      </c>
      <c r="C75" s="277" t="s">
        <v>120</v>
      </c>
      <c r="D75" s="316">
        <v>11.55</v>
      </c>
      <c r="E75" s="316">
        <v>11.466666666666667</v>
      </c>
      <c r="F75" s="317">
        <v>11.183333333333334</v>
      </c>
      <c r="G75" s="317">
        <v>10.816666666666666</v>
      </c>
      <c r="H75" s="317">
        <v>10.533333333333333</v>
      </c>
      <c r="I75" s="317">
        <v>11.833333333333334</v>
      </c>
      <c r="J75" s="317">
        <v>12.116666666666669</v>
      </c>
      <c r="K75" s="317">
        <v>12.483333333333334</v>
      </c>
      <c r="L75" s="304">
        <v>11.75</v>
      </c>
      <c r="M75" s="304">
        <v>11.1</v>
      </c>
      <c r="N75" s="319">
        <v>335720000</v>
      </c>
      <c r="O75" s="320">
        <v>-2.2819885900570498E-2</v>
      </c>
    </row>
    <row r="76" spans="1:15" ht="15">
      <c r="A76" s="277">
        <v>66</v>
      </c>
      <c r="B76" s="389" t="s">
        <v>54</v>
      </c>
      <c r="C76" s="277" t="s">
        <v>121</v>
      </c>
      <c r="D76" s="316">
        <v>30.9</v>
      </c>
      <c r="E76" s="316">
        <v>31.033333333333331</v>
      </c>
      <c r="F76" s="317">
        <v>30.366666666666664</v>
      </c>
      <c r="G76" s="317">
        <v>29.833333333333332</v>
      </c>
      <c r="H76" s="317">
        <v>29.166666666666664</v>
      </c>
      <c r="I76" s="317">
        <v>31.566666666666663</v>
      </c>
      <c r="J76" s="317">
        <v>32.233333333333334</v>
      </c>
      <c r="K76" s="317">
        <v>32.766666666666666</v>
      </c>
      <c r="L76" s="304">
        <v>31.7</v>
      </c>
      <c r="M76" s="304">
        <v>30.5</v>
      </c>
      <c r="N76" s="319">
        <v>175845000</v>
      </c>
      <c r="O76" s="320">
        <v>2.2877984084880638E-2</v>
      </c>
    </row>
    <row r="77" spans="1:15" ht="15">
      <c r="A77" s="277">
        <v>67</v>
      </c>
      <c r="B77" s="389" t="s">
        <v>73</v>
      </c>
      <c r="C77" s="277" t="s">
        <v>122</v>
      </c>
      <c r="D77" s="316">
        <v>407.45</v>
      </c>
      <c r="E77" s="316">
        <v>406.38333333333327</v>
      </c>
      <c r="F77" s="317">
        <v>401.11666666666656</v>
      </c>
      <c r="G77" s="317">
        <v>394.7833333333333</v>
      </c>
      <c r="H77" s="317">
        <v>389.51666666666659</v>
      </c>
      <c r="I77" s="317">
        <v>412.71666666666653</v>
      </c>
      <c r="J77" s="317">
        <v>417.98333333333329</v>
      </c>
      <c r="K77" s="317">
        <v>424.31666666666649</v>
      </c>
      <c r="L77" s="304">
        <v>411.65</v>
      </c>
      <c r="M77" s="304">
        <v>400.05</v>
      </c>
      <c r="N77" s="319">
        <v>7078500</v>
      </c>
      <c r="O77" s="320">
        <v>-7.5264954194359621E-2</v>
      </c>
    </row>
    <row r="78" spans="1:15" ht="15">
      <c r="A78" s="277">
        <v>68</v>
      </c>
      <c r="B78" s="389" t="s">
        <v>39</v>
      </c>
      <c r="C78" s="277" t="s">
        <v>123</v>
      </c>
      <c r="D78" s="316">
        <v>1311.95</v>
      </c>
      <c r="E78" s="316">
        <v>1302.9833333333333</v>
      </c>
      <c r="F78" s="317">
        <v>1286.9666666666667</v>
      </c>
      <c r="G78" s="317">
        <v>1261.9833333333333</v>
      </c>
      <c r="H78" s="317">
        <v>1245.9666666666667</v>
      </c>
      <c r="I78" s="317">
        <v>1327.9666666666667</v>
      </c>
      <c r="J78" s="317">
        <v>1343.9833333333336</v>
      </c>
      <c r="K78" s="317">
        <v>1368.9666666666667</v>
      </c>
      <c r="L78" s="304">
        <v>1319</v>
      </c>
      <c r="M78" s="304">
        <v>1278</v>
      </c>
      <c r="N78" s="319">
        <v>3384500</v>
      </c>
      <c r="O78" s="320">
        <v>0.23184713375796179</v>
      </c>
    </row>
    <row r="79" spans="1:15" ht="15">
      <c r="A79" s="277">
        <v>69</v>
      </c>
      <c r="B79" s="389" t="s">
        <v>54</v>
      </c>
      <c r="C79" s="277" t="s">
        <v>124</v>
      </c>
      <c r="D79" s="316">
        <v>609.79999999999995</v>
      </c>
      <c r="E79" s="316">
        <v>612.23333333333323</v>
      </c>
      <c r="F79" s="317">
        <v>601.91666666666652</v>
      </c>
      <c r="G79" s="317">
        <v>594.0333333333333</v>
      </c>
      <c r="H79" s="317">
        <v>583.71666666666658</v>
      </c>
      <c r="I79" s="317">
        <v>620.11666666666645</v>
      </c>
      <c r="J79" s="317">
        <v>630.43333333333328</v>
      </c>
      <c r="K79" s="317">
        <v>638.31666666666638</v>
      </c>
      <c r="L79" s="304">
        <v>622.54999999999995</v>
      </c>
      <c r="M79" s="304">
        <v>604.35</v>
      </c>
      <c r="N79" s="319">
        <v>28881600</v>
      </c>
      <c r="O79" s="320">
        <v>-1.2959317585301838E-2</v>
      </c>
    </row>
    <row r="80" spans="1:15" ht="15">
      <c r="A80" s="277">
        <v>70</v>
      </c>
      <c r="B80" s="389" t="s">
        <v>68</v>
      </c>
      <c r="C80" s="277" t="s">
        <v>125</v>
      </c>
      <c r="D80" s="316">
        <v>203.05</v>
      </c>
      <c r="E80" s="316">
        <v>203</v>
      </c>
      <c r="F80" s="317">
        <v>199.75</v>
      </c>
      <c r="G80" s="317">
        <v>196.45</v>
      </c>
      <c r="H80" s="317">
        <v>193.2</v>
      </c>
      <c r="I80" s="317">
        <v>206.3</v>
      </c>
      <c r="J80" s="317">
        <v>209.55</v>
      </c>
      <c r="K80" s="317">
        <v>212.85000000000002</v>
      </c>
      <c r="L80" s="304">
        <v>206.25</v>
      </c>
      <c r="M80" s="304">
        <v>199.7</v>
      </c>
      <c r="N80" s="319">
        <v>16850400</v>
      </c>
      <c r="O80" s="320">
        <v>-7.91295746785361E-3</v>
      </c>
    </row>
    <row r="81" spans="1:15" ht="15">
      <c r="A81" s="277">
        <v>71</v>
      </c>
      <c r="B81" s="389" t="s">
        <v>107</v>
      </c>
      <c r="C81" s="277" t="s">
        <v>126</v>
      </c>
      <c r="D81" s="316">
        <v>979.85</v>
      </c>
      <c r="E81" s="316">
        <v>974.48333333333323</v>
      </c>
      <c r="F81" s="317">
        <v>955.11666666666645</v>
      </c>
      <c r="G81" s="317">
        <v>930.38333333333321</v>
      </c>
      <c r="H81" s="317">
        <v>911.01666666666642</v>
      </c>
      <c r="I81" s="317">
        <v>999.21666666666647</v>
      </c>
      <c r="J81" s="317">
        <v>1018.5833333333333</v>
      </c>
      <c r="K81" s="317">
        <v>1043.3166666666666</v>
      </c>
      <c r="L81" s="304">
        <v>993.85</v>
      </c>
      <c r="M81" s="304">
        <v>949.75</v>
      </c>
      <c r="N81" s="319">
        <v>45477600</v>
      </c>
      <c r="O81" s="320">
        <v>6.1390242536268416E-2</v>
      </c>
    </row>
    <row r="82" spans="1:15" ht="15">
      <c r="A82" s="277">
        <v>72</v>
      </c>
      <c r="B82" s="389" t="s">
        <v>73</v>
      </c>
      <c r="C82" s="277" t="s">
        <v>127</v>
      </c>
      <c r="D82" s="316">
        <v>82.95</v>
      </c>
      <c r="E82" s="316">
        <v>83.166666666666671</v>
      </c>
      <c r="F82" s="317">
        <v>82.333333333333343</v>
      </c>
      <c r="G82" s="317">
        <v>81.716666666666669</v>
      </c>
      <c r="H82" s="317">
        <v>80.88333333333334</v>
      </c>
      <c r="I82" s="317">
        <v>83.783333333333346</v>
      </c>
      <c r="J82" s="317">
        <v>84.616666666666688</v>
      </c>
      <c r="K82" s="317">
        <v>85.233333333333348</v>
      </c>
      <c r="L82" s="304">
        <v>84</v>
      </c>
      <c r="M82" s="304">
        <v>82.55</v>
      </c>
      <c r="N82" s="319">
        <v>63133200</v>
      </c>
      <c r="O82" s="320">
        <v>-1.6515716568993075E-2</v>
      </c>
    </row>
    <row r="83" spans="1:15" ht="15">
      <c r="A83" s="277">
        <v>73</v>
      </c>
      <c r="B83" s="389" t="s">
        <v>50</v>
      </c>
      <c r="C83" s="277" t="s">
        <v>128</v>
      </c>
      <c r="D83" s="316">
        <v>184.1</v>
      </c>
      <c r="E83" s="316">
        <v>184.36666666666665</v>
      </c>
      <c r="F83" s="317">
        <v>182.93333333333328</v>
      </c>
      <c r="G83" s="317">
        <v>181.76666666666662</v>
      </c>
      <c r="H83" s="317">
        <v>180.33333333333326</v>
      </c>
      <c r="I83" s="317">
        <v>185.5333333333333</v>
      </c>
      <c r="J83" s="317">
        <v>186.96666666666664</v>
      </c>
      <c r="K83" s="317">
        <v>188.13333333333333</v>
      </c>
      <c r="L83" s="304">
        <v>185.8</v>
      </c>
      <c r="M83" s="304">
        <v>183.2</v>
      </c>
      <c r="N83" s="319">
        <v>103340800</v>
      </c>
      <c r="O83" s="320">
        <v>1.8352674066599396E-2</v>
      </c>
    </row>
    <row r="84" spans="1:15" ht="15">
      <c r="A84" s="277">
        <v>74</v>
      </c>
      <c r="B84" s="389" t="s">
        <v>113</v>
      </c>
      <c r="C84" s="277" t="s">
        <v>129</v>
      </c>
      <c r="D84" s="316">
        <v>209.35</v>
      </c>
      <c r="E84" s="316">
        <v>207.78333333333333</v>
      </c>
      <c r="F84" s="317">
        <v>204.56666666666666</v>
      </c>
      <c r="G84" s="317">
        <v>199.78333333333333</v>
      </c>
      <c r="H84" s="317">
        <v>196.56666666666666</v>
      </c>
      <c r="I84" s="317">
        <v>212.56666666666666</v>
      </c>
      <c r="J84" s="317">
        <v>215.7833333333333</v>
      </c>
      <c r="K84" s="317">
        <v>220.56666666666666</v>
      </c>
      <c r="L84" s="304">
        <v>211</v>
      </c>
      <c r="M84" s="304">
        <v>203</v>
      </c>
      <c r="N84" s="319">
        <v>22660000</v>
      </c>
      <c r="O84" s="320">
        <v>-1.4782608695652174E-2</v>
      </c>
    </row>
    <row r="85" spans="1:15" ht="15">
      <c r="A85" s="277">
        <v>75</v>
      </c>
      <c r="B85" s="389" t="s">
        <v>113</v>
      </c>
      <c r="C85" s="277" t="s">
        <v>130</v>
      </c>
      <c r="D85" s="316">
        <v>290</v>
      </c>
      <c r="E85" s="316">
        <v>290.33333333333331</v>
      </c>
      <c r="F85" s="317">
        <v>286.16666666666663</v>
      </c>
      <c r="G85" s="317">
        <v>282.33333333333331</v>
      </c>
      <c r="H85" s="317">
        <v>278.16666666666663</v>
      </c>
      <c r="I85" s="317">
        <v>294.16666666666663</v>
      </c>
      <c r="J85" s="317">
        <v>298.33333333333326</v>
      </c>
      <c r="K85" s="317">
        <v>302.16666666666663</v>
      </c>
      <c r="L85" s="304">
        <v>294.5</v>
      </c>
      <c r="M85" s="304">
        <v>286.5</v>
      </c>
      <c r="N85" s="319">
        <v>43551000</v>
      </c>
      <c r="O85" s="320">
        <v>5.4229258866795487E-3</v>
      </c>
    </row>
    <row r="86" spans="1:15" ht="15">
      <c r="A86" s="277">
        <v>76</v>
      </c>
      <c r="B86" s="389" t="s">
        <v>39</v>
      </c>
      <c r="C86" s="277" t="s">
        <v>131</v>
      </c>
      <c r="D86" s="316">
        <v>2341.4</v>
      </c>
      <c r="E86" s="316">
        <v>2339.9500000000003</v>
      </c>
      <c r="F86" s="317">
        <v>2318.8000000000006</v>
      </c>
      <c r="G86" s="317">
        <v>2296.2000000000003</v>
      </c>
      <c r="H86" s="317">
        <v>2275.0500000000006</v>
      </c>
      <c r="I86" s="317">
        <v>2362.5500000000006</v>
      </c>
      <c r="J86" s="317">
        <v>2383.7000000000003</v>
      </c>
      <c r="K86" s="317">
        <v>2406.3000000000006</v>
      </c>
      <c r="L86" s="304">
        <v>2361.1</v>
      </c>
      <c r="M86" s="304">
        <v>2317.35</v>
      </c>
      <c r="N86" s="319">
        <v>2405500</v>
      </c>
      <c r="O86" s="320">
        <v>1.3268744734625105E-2</v>
      </c>
    </row>
    <row r="87" spans="1:15" ht="15">
      <c r="A87" s="277">
        <v>77</v>
      </c>
      <c r="B87" s="389" t="s">
        <v>54</v>
      </c>
      <c r="C87" s="277" t="s">
        <v>133</v>
      </c>
      <c r="D87" s="316">
        <v>1307.3499999999999</v>
      </c>
      <c r="E87" s="316">
        <v>1318.6333333333332</v>
      </c>
      <c r="F87" s="317">
        <v>1290.9666666666665</v>
      </c>
      <c r="G87" s="317">
        <v>1274.5833333333333</v>
      </c>
      <c r="H87" s="317">
        <v>1246.9166666666665</v>
      </c>
      <c r="I87" s="317">
        <v>1335.0166666666664</v>
      </c>
      <c r="J87" s="317">
        <v>1362.6833333333334</v>
      </c>
      <c r="K87" s="317">
        <v>1379.0666666666664</v>
      </c>
      <c r="L87" s="304">
        <v>1346.3</v>
      </c>
      <c r="M87" s="304">
        <v>1302.25</v>
      </c>
      <c r="N87" s="319">
        <v>12640800</v>
      </c>
      <c r="O87" s="320">
        <v>-5.1940693172159791E-3</v>
      </c>
    </row>
    <row r="88" spans="1:15" ht="15">
      <c r="A88" s="277">
        <v>78</v>
      </c>
      <c r="B88" s="389" t="s">
        <v>57</v>
      </c>
      <c r="C88" s="277" t="s">
        <v>134</v>
      </c>
      <c r="D88" s="316">
        <v>63.8</v>
      </c>
      <c r="E88" s="316">
        <v>63.666666666666664</v>
      </c>
      <c r="F88" s="317">
        <v>62.633333333333326</v>
      </c>
      <c r="G88" s="317">
        <v>61.466666666666661</v>
      </c>
      <c r="H88" s="317">
        <v>60.433333333333323</v>
      </c>
      <c r="I88" s="317">
        <v>64.833333333333329</v>
      </c>
      <c r="J88" s="317">
        <v>65.866666666666674</v>
      </c>
      <c r="K88" s="317">
        <v>67.033333333333331</v>
      </c>
      <c r="L88" s="304">
        <v>64.7</v>
      </c>
      <c r="M88" s="304">
        <v>62.5</v>
      </c>
      <c r="N88" s="319">
        <v>31511200</v>
      </c>
      <c r="O88" s="320">
        <v>5.4140127388535034E-2</v>
      </c>
    </row>
    <row r="89" spans="1:15" ht="15">
      <c r="A89" s="277">
        <v>79</v>
      </c>
      <c r="B89" s="389" t="s">
        <v>57</v>
      </c>
      <c r="C89" s="277" t="s">
        <v>135</v>
      </c>
      <c r="D89" s="316">
        <v>295.14999999999998</v>
      </c>
      <c r="E89" s="316">
        <v>294.81666666666666</v>
      </c>
      <c r="F89" s="317">
        <v>290.43333333333334</v>
      </c>
      <c r="G89" s="317">
        <v>285.7166666666667</v>
      </c>
      <c r="H89" s="317">
        <v>281.33333333333337</v>
      </c>
      <c r="I89" s="317">
        <v>299.5333333333333</v>
      </c>
      <c r="J89" s="317">
        <v>303.91666666666663</v>
      </c>
      <c r="K89" s="317">
        <v>308.63333333333327</v>
      </c>
      <c r="L89" s="304">
        <v>299.2</v>
      </c>
      <c r="M89" s="304">
        <v>290.10000000000002</v>
      </c>
      <c r="N89" s="319">
        <v>9652000</v>
      </c>
      <c r="O89" s="320">
        <v>-5.6315995307000391E-2</v>
      </c>
    </row>
    <row r="90" spans="1:15" ht="15">
      <c r="A90" s="277">
        <v>80</v>
      </c>
      <c r="B90" s="389" t="s">
        <v>64</v>
      </c>
      <c r="C90" s="277" t="s">
        <v>136</v>
      </c>
      <c r="D90" s="316">
        <v>905.75</v>
      </c>
      <c r="E90" s="316">
        <v>910.88333333333333</v>
      </c>
      <c r="F90" s="317">
        <v>897.86666666666667</v>
      </c>
      <c r="G90" s="317">
        <v>889.98333333333335</v>
      </c>
      <c r="H90" s="317">
        <v>876.9666666666667</v>
      </c>
      <c r="I90" s="317">
        <v>918.76666666666665</v>
      </c>
      <c r="J90" s="317">
        <v>931.7833333333333</v>
      </c>
      <c r="K90" s="317">
        <v>939.66666666666663</v>
      </c>
      <c r="L90" s="304">
        <v>923.9</v>
      </c>
      <c r="M90" s="304">
        <v>903</v>
      </c>
      <c r="N90" s="319">
        <v>14407800</v>
      </c>
      <c r="O90" s="320">
        <v>3.7629723520557712E-2</v>
      </c>
    </row>
    <row r="91" spans="1:15" ht="15">
      <c r="A91" s="277">
        <v>81</v>
      </c>
      <c r="B91" s="389" t="s">
        <v>52</v>
      </c>
      <c r="C91" s="277" t="s">
        <v>137</v>
      </c>
      <c r="D91" s="316">
        <v>968.55</v>
      </c>
      <c r="E91" s="316">
        <v>966.79999999999984</v>
      </c>
      <c r="F91" s="317">
        <v>959.9499999999997</v>
      </c>
      <c r="G91" s="317">
        <v>951.34999999999991</v>
      </c>
      <c r="H91" s="317">
        <v>944.49999999999977</v>
      </c>
      <c r="I91" s="317">
        <v>975.39999999999964</v>
      </c>
      <c r="J91" s="317">
        <v>982.24999999999977</v>
      </c>
      <c r="K91" s="317">
        <v>990.84999999999957</v>
      </c>
      <c r="L91" s="304">
        <v>973.65</v>
      </c>
      <c r="M91" s="304">
        <v>958.2</v>
      </c>
      <c r="N91" s="319">
        <v>6716700</v>
      </c>
      <c r="O91" s="320">
        <v>-1.9724599925567549E-2</v>
      </c>
    </row>
    <row r="92" spans="1:15" ht="15">
      <c r="A92" s="277">
        <v>82</v>
      </c>
      <c r="B92" s="389" t="s">
        <v>44</v>
      </c>
      <c r="C92" s="277" t="s">
        <v>138</v>
      </c>
      <c r="D92" s="316">
        <v>617.54999999999995</v>
      </c>
      <c r="E92" s="316">
        <v>621.31666666666661</v>
      </c>
      <c r="F92" s="317">
        <v>611.23333333333323</v>
      </c>
      <c r="G92" s="317">
        <v>604.91666666666663</v>
      </c>
      <c r="H92" s="317">
        <v>594.83333333333326</v>
      </c>
      <c r="I92" s="317">
        <v>627.63333333333321</v>
      </c>
      <c r="J92" s="317">
        <v>637.7166666666667</v>
      </c>
      <c r="K92" s="317">
        <v>644.03333333333319</v>
      </c>
      <c r="L92" s="304">
        <v>631.4</v>
      </c>
      <c r="M92" s="304">
        <v>615</v>
      </c>
      <c r="N92" s="319">
        <v>14929600</v>
      </c>
      <c r="O92" s="320">
        <v>4.805896805896806E-2</v>
      </c>
    </row>
    <row r="93" spans="1:15" ht="15">
      <c r="A93" s="277">
        <v>83</v>
      </c>
      <c r="B93" s="389" t="s">
        <v>57</v>
      </c>
      <c r="C93" s="277" t="s">
        <v>139</v>
      </c>
      <c r="D93" s="316">
        <v>133.80000000000001</v>
      </c>
      <c r="E93" s="316">
        <v>133.78333333333333</v>
      </c>
      <c r="F93" s="317">
        <v>131.56666666666666</v>
      </c>
      <c r="G93" s="317">
        <v>129.33333333333334</v>
      </c>
      <c r="H93" s="317">
        <v>127.11666666666667</v>
      </c>
      <c r="I93" s="317">
        <v>136.01666666666665</v>
      </c>
      <c r="J93" s="317">
        <v>138.23333333333329</v>
      </c>
      <c r="K93" s="317">
        <v>140.46666666666664</v>
      </c>
      <c r="L93" s="304">
        <v>136</v>
      </c>
      <c r="M93" s="304">
        <v>131.55000000000001</v>
      </c>
      <c r="N93" s="319">
        <v>16493316</v>
      </c>
      <c r="O93" s="320">
        <v>3.7253627896902751E-2</v>
      </c>
    </row>
    <row r="94" spans="1:15" ht="15">
      <c r="A94" s="277">
        <v>84</v>
      </c>
      <c r="B94" s="389" t="s">
        <v>57</v>
      </c>
      <c r="C94" s="277" t="s">
        <v>140</v>
      </c>
      <c r="D94" s="316">
        <v>159.4</v>
      </c>
      <c r="E94" s="316">
        <v>160.54999999999998</v>
      </c>
      <c r="F94" s="317">
        <v>157.59999999999997</v>
      </c>
      <c r="G94" s="317">
        <v>155.79999999999998</v>
      </c>
      <c r="H94" s="317">
        <v>152.84999999999997</v>
      </c>
      <c r="I94" s="317">
        <v>162.34999999999997</v>
      </c>
      <c r="J94" s="317">
        <v>165.29999999999995</v>
      </c>
      <c r="K94" s="317">
        <v>167.09999999999997</v>
      </c>
      <c r="L94" s="304">
        <v>163.5</v>
      </c>
      <c r="M94" s="304">
        <v>158.75</v>
      </c>
      <c r="N94" s="319">
        <v>16926000</v>
      </c>
      <c r="O94" s="320">
        <v>1.4748201438848921E-2</v>
      </c>
    </row>
    <row r="95" spans="1:15" ht="15">
      <c r="A95" s="277">
        <v>85</v>
      </c>
      <c r="B95" s="389" t="s">
        <v>50</v>
      </c>
      <c r="C95" s="277" t="s">
        <v>141</v>
      </c>
      <c r="D95" s="316">
        <v>371.05</v>
      </c>
      <c r="E95" s="316">
        <v>369.88333333333338</v>
      </c>
      <c r="F95" s="317">
        <v>367.86666666666679</v>
      </c>
      <c r="G95" s="317">
        <v>364.68333333333339</v>
      </c>
      <c r="H95" s="317">
        <v>362.6666666666668</v>
      </c>
      <c r="I95" s="317">
        <v>373.06666666666678</v>
      </c>
      <c r="J95" s="317">
        <v>375.08333333333331</v>
      </c>
      <c r="K95" s="317">
        <v>378.26666666666677</v>
      </c>
      <c r="L95" s="304">
        <v>371.9</v>
      </c>
      <c r="M95" s="304">
        <v>366.7</v>
      </c>
      <c r="N95" s="319">
        <v>8896000</v>
      </c>
      <c r="O95" s="320">
        <v>-1.7953321364452424E-3</v>
      </c>
    </row>
    <row r="96" spans="1:15" ht="15">
      <c r="A96" s="277">
        <v>86</v>
      </c>
      <c r="B96" s="389" t="s">
        <v>44</v>
      </c>
      <c r="C96" s="277" t="s">
        <v>142</v>
      </c>
      <c r="D96" s="316">
        <v>7156.25</v>
      </c>
      <c r="E96" s="316">
        <v>7173.5333333333328</v>
      </c>
      <c r="F96" s="317">
        <v>7097.0666666666657</v>
      </c>
      <c r="G96" s="317">
        <v>7037.8833333333332</v>
      </c>
      <c r="H96" s="317">
        <v>6961.4166666666661</v>
      </c>
      <c r="I96" s="317">
        <v>7232.7166666666653</v>
      </c>
      <c r="J96" s="317">
        <v>7309.1833333333325</v>
      </c>
      <c r="K96" s="317">
        <v>7368.366666666665</v>
      </c>
      <c r="L96" s="304">
        <v>7250</v>
      </c>
      <c r="M96" s="304">
        <v>7114.35</v>
      </c>
      <c r="N96" s="319">
        <v>2045300</v>
      </c>
      <c r="O96" s="320">
        <v>1.508759739937466E-2</v>
      </c>
    </row>
    <row r="97" spans="1:15" ht="15">
      <c r="A97" s="277">
        <v>87</v>
      </c>
      <c r="B97" s="389" t="s">
        <v>50</v>
      </c>
      <c r="C97" s="277" t="s">
        <v>143</v>
      </c>
      <c r="D97" s="316">
        <v>547.65</v>
      </c>
      <c r="E97" s="316">
        <v>549.30000000000007</v>
      </c>
      <c r="F97" s="317">
        <v>543.00000000000011</v>
      </c>
      <c r="G97" s="317">
        <v>538.35</v>
      </c>
      <c r="H97" s="317">
        <v>532.05000000000007</v>
      </c>
      <c r="I97" s="317">
        <v>553.95000000000016</v>
      </c>
      <c r="J97" s="317">
        <v>560.25000000000011</v>
      </c>
      <c r="K97" s="317">
        <v>564.9000000000002</v>
      </c>
      <c r="L97" s="304">
        <v>555.6</v>
      </c>
      <c r="M97" s="304">
        <v>544.65</v>
      </c>
      <c r="N97" s="319">
        <v>15772500</v>
      </c>
      <c r="O97" s="320">
        <v>-6.8476977567886663E-3</v>
      </c>
    </row>
    <row r="98" spans="1:15" ht="15">
      <c r="A98" s="277">
        <v>88</v>
      </c>
      <c r="B98" s="389" t="s">
        <v>57</v>
      </c>
      <c r="C98" s="277" t="s">
        <v>144</v>
      </c>
      <c r="D98" s="316">
        <v>622.15</v>
      </c>
      <c r="E98" s="316">
        <v>620.43333333333328</v>
      </c>
      <c r="F98" s="317">
        <v>607.71666666666658</v>
      </c>
      <c r="G98" s="317">
        <v>593.2833333333333</v>
      </c>
      <c r="H98" s="317">
        <v>580.56666666666661</v>
      </c>
      <c r="I98" s="317">
        <v>634.86666666666656</v>
      </c>
      <c r="J98" s="317">
        <v>647.58333333333326</v>
      </c>
      <c r="K98" s="317">
        <v>662.01666666666654</v>
      </c>
      <c r="L98" s="304">
        <v>633.15</v>
      </c>
      <c r="M98" s="304">
        <v>606</v>
      </c>
      <c r="N98" s="319">
        <v>2030600</v>
      </c>
      <c r="O98" s="320">
        <v>6.3308373042886321E-2</v>
      </c>
    </row>
    <row r="99" spans="1:15" ht="15">
      <c r="A99" s="277">
        <v>89</v>
      </c>
      <c r="B99" s="389" t="s">
        <v>73</v>
      </c>
      <c r="C99" s="277" t="s">
        <v>145</v>
      </c>
      <c r="D99" s="316">
        <v>906.4</v>
      </c>
      <c r="E99" s="316">
        <v>905.73333333333323</v>
      </c>
      <c r="F99" s="317">
        <v>888.26666666666642</v>
      </c>
      <c r="G99" s="317">
        <v>870.13333333333321</v>
      </c>
      <c r="H99" s="317">
        <v>852.6666666666664</v>
      </c>
      <c r="I99" s="317">
        <v>923.86666666666645</v>
      </c>
      <c r="J99" s="317">
        <v>941.33333333333337</v>
      </c>
      <c r="K99" s="317">
        <v>959.46666666666647</v>
      </c>
      <c r="L99" s="304">
        <v>923.2</v>
      </c>
      <c r="M99" s="304">
        <v>887.6</v>
      </c>
      <c r="N99" s="319">
        <v>1848000</v>
      </c>
      <c r="O99" s="320">
        <v>-9.4384004704498675E-2</v>
      </c>
    </row>
    <row r="100" spans="1:15" ht="15">
      <c r="A100" s="277">
        <v>90</v>
      </c>
      <c r="B100" s="389" t="s">
        <v>107</v>
      </c>
      <c r="C100" s="277" t="s">
        <v>146</v>
      </c>
      <c r="D100" s="316">
        <v>1226.4000000000001</v>
      </c>
      <c r="E100" s="316">
        <v>1223.8333333333333</v>
      </c>
      <c r="F100" s="317">
        <v>1202.6666666666665</v>
      </c>
      <c r="G100" s="317">
        <v>1178.9333333333332</v>
      </c>
      <c r="H100" s="317">
        <v>1157.7666666666664</v>
      </c>
      <c r="I100" s="317">
        <v>1247.5666666666666</v>
      </c>
      <c r="J100" s="317">
        <v>1268.7333333333331</v>
      </c>
      <c r="K100" s="317">
        <v>1292.4666666666667</v>
      </c>
      <c r="L100" s="304">
        <v>1245</v>
      </c>
      <c r="M100" s="304">
        <v>1200.0999999999999</v>
      </c>
      <c r="N100" s="319">
        <v>2255200</v>
      </c>
      <c r="O100" s="320">
        <v>0.21143102707348518</v>
      </c>
    </row>
    <row r="101" spans="1:15" ht="15">
      <c r="A101" s="277">
        <v>91</v>
      </c>
      <c r="B101" s="389" t="s">
        <v>44</v>
      </c>
      <c r="C101" s="277" t="s">
        <v>147</v>
      </c>
      <c r="D101" s="316">
        <v>116.4</v>
      </c>
      <c r="E101" s="316">
        <v>116.40000000000002</v>
      </c>
      <c r="F101" s="317">
        <v>112.90000000000003</v>
      </c>
      <c r="G101" s="317">
        <v>109.40000000000002</v>
      </c>
      <c r="H101" s="317">
        <v>105.90000000000003</v>
      </c>
      <c r="I101" s="317">
        <v>119.90000000000003</v>
      </c>
      <c r="J101" s="317">
        <v>123.4</v>
      </c>
      <c r="K101" s="317">
        <v>126.90000000000003</v>
      </c>
      <c r="L101" s="304">
        <v>119.9</v>
      </c>
      <c r="M101" s="304">
        <v>112.9</v>
      </c>
      <c r="N101" s="319">
        <v>25389000</v>
      </c>
      <c r="O101" s="320">
        <v>5.3441765901829801E-2</v>
      </c>
    </row>
    <row r="102" spans="1:15" ht="15">
      <c r="A102" s="277">
        <v>92</v>
      </c>
      <c r="B102" s="389" t="s">
        <v>44</v>
      </c>
      <c r="C102" s="277" t="s">
        <v>148</v>
      </c>
      <c r="D102" s="316">
        <v>58764.85</v>
      </c>
      <c r="E102" s="316">
        <v>59037.5</v>
      </c>
      <c r="F102" s="317">
        <v>58145</v>
      </c>
      <c r="G102" s="317">
        <v>57525.15</v>
      </c>
      <c r="H102" s="317">
        <v>56632.65</v>
      </c>
      <c r="I102" s="317">
        <v>59657.35</v>
      </c>
      <c r="J102" s="317">
        <v>60549.85</v>
      </c>
      <c r="K102" s="317">
        <v>61169.7</v>
      </c>
      <c r="L102" s="304">
        <v>59930</v>
      </c>
      <c r="M102" s="304">
        <v>58417.65</v>
      </c>
      <c r="N102" s="319">
        <v>43590</v>
      </c>
      <c r="O102" s="320">
        <v>1.372093023255814E-2</v>
      </c>
    </row>
    <row r="103" spans="1:15" ht="15">
      <c r="A103" s="277">
        <v>93</v>
      </c>
      <c r="B103" s="389" t="s">
        <v>57</v>
      </c>
      <c r="C103" s="277" t="s">
        <v>149</v>
      </c>
      <c r="D103" s="316">
        <v>1127</v>
      </c>
      <c r="E103" s="316">
        <v>1130.8</v>
      </c>
      <c r="F103" s="317">
        <v>1112.3499999999999</v>
      </c>
      <c r="G103" s="317">
        <v>1097.7</v>
      </c>
      <c r="H103" s="317">
        <v>1079.25</v>
      </c>
      <c r="I103" s="317">
        <v>1145.4499999999998</v>
      </c>
      <c r="J103" s="317">
        <v>1163.9000000000001</v>
      </c>
      <c r="K103" s="317">
        <v>1178.5499999999997</v>
      </c>
      <c r="L103" s="304">
        <v>1149.25</v>
      </c>
      <c r="M103" s="304">
        <v>1116.1500000000001</v>
      </c>
      <c r="N103" s="319">
        <v>4073250</v>
      </c>
      <c r="O103" s="320">
        <v>-2.4254401724757457E-2</v>
      </c>
    </row>
    <row r="104" spans="1:15" ht="15">
      <c r="A104" s="277">
        <v>94</v>
      </c>
      <c r="B104" s="389" t="s">
        <v>113</v>
      </c>
      <c r="C104" s="277" t="s">
        <v>150</v>
      </c>
      <c r="D104" s="316">
        <v>35.4</v>
      </c>
      <c r="E104" s="316">
        <v>35.65</v>
      </c>
      <c r="F104" s="317">
        <v>34.75</v>
      </c>
      <c r="G104" s="317">
        <v>34.1</v>
      </c>
      <c r="H104" s="317">
        <v>33.200000000000003</v>
      </c>
      <c r="I104" s="317">
        <v>36.299999999999997</v>
      </c>
      <c r="J104" s="317">
        <v>37.199999999999989</v>
      </c>
      <c r="K104" s="317">
        <v>37.849999999999994</v>
      </c>
      <c r="L104" s="304">
        <v>36.549999999999997</v>
      </c>
      <c r="M104" s="304">
        <v>35</v>
      </c>
      <c r="N104" s="319">
        <v>41327000</v>
      </c>
      <c r="O104" s="320">
        <v>2.964845404489623E-2</v>
      </c>
    </row>
    <row r="105" spans="1:15" ht="15">
      <c r="A105" s="277">
        <v>95</v>
      </c>
      <c r="B105" s="389" t="s">
        <v>39</v>
      </c>
      <c r="C105" s="277" t="s">
        <v>261</v>
      </c>
      <c r="D105" s="316">
        <v>3442</v>
      </c>
      <c r="E105" s="316">
        <v>3432.5666666666671</v>
      </c>
      <c r="F105" s="317">
        <v>3401.1333333333341</v>
      </c>
      <c r="G105" s="317">
        <v>3360.2666666666669</v>
      </c>
      <c r="H105" s="317">
        <v>3328.8333333333339</v>
      </c>
      <c r="I105" s="317">
        <v>3473.4333333333343</v>
      </c>
      <c r="J105" s="317">
        <v>3504.8666666666677</v>
      </c>
      <c r="K105" s="317">
        <v>3545.7333333333345</v>
      </c>
      <c r="L105" s="304">
        <v>3464</v>
      </c>
      <c r="M105" s="304">
        <v>3391.7</v>
      </c>
      <c r="N105" s="319">
        <v>615750</v>
      </c>
      <c r="O105" s="320">
        <v>-3.0314960629921259E-2</v>
      </c>
    </row>
    <row r="106" spans="1:15" ht="15">
      <c r="A106" s="277">
        <v>96</v>
      </c>
      <c r="B106" s="389" t="s">
        <v>50</v>
      </c>
      <c r="C106" s="277" t="s">
        <v>153</v>
      </c>
      <c r="D106" s="316">
        <v>16133.3</v>
      </c>
      <c r="E106" s="316">
        <v>16202.549999999997</v>
      </c>
      <c r="F106" s="317">
        <v>15999.049999999996</v>
      </c>
      <c r="G106" s="317">
        <v>15864.799999999997</v>
      </c>
      <c r="H106" s="317">
        <v>15661.299999999996</v>
      </c>
      <c r="I106" s="317">
        <v>16336.799999999996</v>
      </c>
      <c r="J106" s="317">
        <v>16540.3</v>
      </c>
      <c r="K106" s="317">
        <v>16674.549999999996</v>
      </c>
      <c r="L106" s="304">
        <v>16406.05</v>
      </c>
      <c r="M106" s="304">
        <v>16068.3</v>
      </c>
      <c r="N106" s="319">
        <v>442550</v>
      </c>
      <c r="O106" s="320">
        <v>1.3395923975269064E-2</v>
      </c>
    </row>
    <row r="107" spans="1:15" ht="15">
      <c r="A107" s="277">
        <v>97</v>
      </c>
      <c r="B107" s="389" t="s">
        <v>113</v>
      </c>
      <c r="C107" s="277" t="s">
        <v>155</v>
      </c>
      <c r="D107" s="316">
        <v>90.05</v>
      </c>
      <c r="E107" s="316">
        <v>90.399999999999991</v>
      </c>
      <c r="F107" s="317">
        <v>89.149999999999977</v>
      </c>
      <c r="G107" s="317">
        <v>88.249999999999986</v>
      </c>
      <c r="H107" s="317">
        <v>86.999999999999972</v>
      </c>
      <c r="I107" s="317">
        <v>91.299999999999983</v>
      </c>
      <c r="J107" s="317">
        <v>92.550000000000011</v>
      </c>
      <c r="K107" s="317">
        <v>93.449999999999989</v>
      </c>
      <c r="L107" s="304">
        <v>91.65</v>
      </c>
      <c r="M107" s="304">
        <v>89.5</v>
      </c>
      <c r="N107" s="319">
        <v>33567000</v>
      </c>
      <c r="O107" s="320">
        <v>7.8455039227519618E-3</v>
      </c>
    </row>
    <row r="108" spans="1:15" ht="15">
      <c r="A108" s="277">
        <v>98</v>
      </c>
      <c r="B108" s="389" t="s">
        <v>42</v>
      </c>
      <c r="C108" s="277" t="s">
        <v>156</v>
      </c>
      <c r="D108" s="316">
        <v>90.95</v>
      </c>
      <c r="E108" s="316">
        <v>90.916666666666671</v>
      </c>
      <c r="F108" s="317">
        <v>89.783333333333346</v>
      </c>
      <c r="G108" s="317">
        <v>88.616666666666674</v>
      </c>
      <c r="H108" s="317">
        <v>87.483333333333348</v>
      </c>
      <c r="I108" s="317">
        <v>92.083333333333343</v>
      </c>
      <c r="J108" s="317">
        <v>93.216666666666669</v>
      </c>
      <c r="K108" s="317">
        <v>94.38333333333334</v>
      </c>
      <c r="L108" s="304">
        <v>92.05</v>
      </c>
      <c r="M108" s="304">
        <v>89.75</v>
      </c>
      <c r="N108" s="319">
        <v>49230900</v>
      </c>
      <c r="O108" s="320">
        <v>-2.0526196416420957E-2</v>
      </c>
    </row>
    <row r="109" spans="1:15" ht="15">
      <c r="A109" s="277">
        <v>99</v>
      </c>
      <c r="B109" s="389" t="s">
        <v>73</v>
      </c>
      <c r="C109" s="277" t="s">
        <v>158</v>
      </c>
      <c r="D109" s="316">
        <v>73.849999999999994</v>
      </c>
      <c r="E109" s="316">
        <v>74.066666666666663</v>
      </c>
      <c r="F109" s="317">
        <v>73.083333333333329</v>
      </c>
      <c r="G109" s="317">
        <v>72.316666666666663</v>
      </c>
      <c r="H109" s="317">
        <v>71.333333333333329</v>
      </c>
      <c r="I109" s="317">
        <v>74.833333333333329</v>
      </c>
      <c r="J109" s="317">
        <v>75.816666666666677</v>
      </c>
      <c r="K109" s="317">
        <v>76.583333333333329</v>
      </c>
      <c r="L109" s="304">
        <v>75.05</v>
      </c>
      <c r="M109" s="304">
        <v>73.3</v>
      </c>
      <c r="N109" s="319">
        <v>60275600</v>
      </c>
      <c r="O109" s="320">
        <v>-2.357490333042285E-2</v>
      </c>
    </row>
    <row r="110" spans="1:15" ht="15">
      <c r="A110" s="277">
        <v>100</v>
      </c>
      <c r="B110" s="389" t="s">
        <v>79</v>
      </c>
      <c r="C110" s="277" t="s">
        <v>159</v>
      </c>
      <c r="D110" s="316">
        <v>19214.8</v>
      </c>
      <c r="E110" s="316">
        <v>19189.850000000002</v>
      </c>
      <c r="F110" s="317">
        <v>18614.900000000005</v>
      </c>
      <c r="G110" s="317">
        <v>18015.000000000004</v>
      </c>
      <c r="H110" s="317">
        <v>17440.050000000007</v>
      </c>
      <c r="I110" s="317">
        <v>19789.750000000004</v>
      </c>
      <c r="J110" s="317">
        <v>20364.7</v>
      </c>
      <c r="K110" s="317">
        <v>20964.600000000002</v>
      </c>
      <c r="L110" s="304">
        <v>19764.8</v>
      </c>
      <c r="M110" s="304">
        <v>18589.95</v>
      </c>
      <c r="N110" s="319">
        <v>140670</v>
      </c>
      <c r="O110" s="320">
        <v>-9.5057034220532317E-3</v>
      </c>
    </row>
    <row r="111" spans="1:15" ht="15">
      <c r="A111" s="277">
        <v>101</v>
      </c>
      <c r="B111" s="389" t="s">
        <v>52</v>
      </c>
      <c r="C111" s="277" t="s">
        <v>160</v>
      </c>
      <c r="D111" s="316">
        <v>1328.05</v>
      </c>
      <c r="E111" s="316">
        <v>1332.7666666666667</v>
      </c>
      <c r="F111" s="317">
        <v>1312.8833333333332</v>
      </c>
      <c r="G111" s="317">
        <v>1297.7166666666665</v>
      </c>
      <c r="H111" s="317">
        <v>1277.833333333333</v>
      </c>
      <c r="I111" s="317">
        <v>1347.9333333333334</v>
      </c>
      <c r="J111" s="317">
        <v>1367.8166666666671</v>
      </c>
      <c r="K111" s="317">
        <v>1382.9833333333336</v>
      </c>
      <c r="L111" s="304">
        <v>1352.65</v>
      </c>
      <c r="M111" s="304">
        <v>1317.6</v>
      </c>
      <c r="N111" s="319">
        <v>3351700</v>
      </c>
      <c r="O111" s="320">
        <v>3.6231884057971015E-3</v>
      </c>
    </row>
    <row r="112" spans="1:15" ht="15">
      <c r="A112" s="277">
        <v>102</v>
      </c>
      <c r="B112" s="389" t="s">
        <v>73</v>
      </c>
      <c r="C112" s="277" t="s">
        <v>161</v>
      </c>
      <c r="D112" s="316">
        <v>237.5</v>
      </c>
      <c r="E112" s="316">
        <v>237.58333333333334</v>
      </c>
      <c r="F112" s="317">
        <v>235.36666666666667</v>
      </c>
      <c r="G112" s="317">
        <v>233.23333333333332</v>
      </c>
      <c r="H112" s="317">
        <v>231.01666666666665</v>
      </c>
      <c r="I112" s="317">
        <v>239.7166666666667</v>
      </c>
      <c r="J112" s="317">
        <v>241.93333333333334</v>
      </c>
      <c r="K112" s="317">
        <v>244.06666666666672</v>
      </c>
      <c r="L112" s="304">
        <v>239.8</v>
      </c>
      <c r="M112" s="304">
        <v>235.45</v>
      </c>
      <c r="N112" s="319">
        <v>10551000</v>
      </c>
      <c r="O112" s="320">
        <v>1.6767851980341138E-2</v>
      </c>
    </row>
    <row r="113" spans="1:15" ht="15">
      <c r="A113" s="277">
        <v>103</v>
      </c>
      <c r="B113" s="389" t="s">
        <v>57</v>
      </c>
      <c r="C113" s="277" t="s">
        <v>162</v>
      </c>
      <c r="D113" s="316">
        <v>92.4</v>
      </c>
      <c r="E113" s="316">
        <v>92.95</v>
      </c>
      <c r="F113" s="317">
        <v>91.25</v>
      </c>
      <c r="G113" s="317">
        <v>90.1</v>
      </c>
      <c r="H113" s="317">
        <v>88.399999999999991</v>
      </c>
      <c r="I113" s="317">
        <v>94.100000000000009</v>
      </c>
      <c r="J113" s="317">
        <v>95.800000000000026</v>
      </c>
      <c r="K113" s="317">
        <v>96.950000000000017</v>
      </c>
      <c r="L113" s="304">
        <v>94.65</v>
      </c>
      <c r="M113" s="304">
        <v>91.8</v>
      </c>
      <c r="N113" s="319">
        <v>48434400</v>
      </c>
      <c r="O113" s="320">
        <v>2.2245485475006543E-2</v>
      </c>
    </row>
    <row r="114" spans="1:15" ht="15">
      <c r="A114" s="277">
        <v>104</v>
      </c>
      <c r="B114" s="389" t="s">
        <v>50</v>
      </c>
      <c r="C114" s="277" t="s">
        <v>163</v>
      </c>
      <c r="D114" s="316">
        <v>1484.65</v>
      </c>
      <c r="E114" s="316">
        <v>1487.1000000000001</v>
      </c>
      <c r="F114" s="317">
        <v>1469.2500000000002</v>
      </c>
      <c r="G114" s="317">
        <v>1453.8500000000001</v>
      </c>
      <c r="H114" s="317">
        <v>1436.0000000000002</v>
      </c>
      <c r="I114" s="317">
        <v>1502.5000000000002</v>
      </c>
      <c r="J114" s="317">
        <v>1520.3500000000001</v>
      </c>
      <c r="K114" s="317">
        <v>1535.7500000000002</v>
      </c>
      <c r="L114" s="304">
        <v>1504.95</v>
      </c>
      <c r="M114" s="304">
        <v>1471.7</v>
      </c>
      <c r="N114" s="319">
        <v>3074500</v>
      </c>
      <c r="O114" s="320">
        <v>-3.4035656401944893E-3</v>
      </c>
    </row>
    <row r="115" spans="1:15" ht="15">
      <c r="A115" s="277">
        <v>105</v>
      </c>
      <c r="B115" s="389" t="s">
        <v>54</v>
      </c>
      <c r="C115" s="277" t="s">
        <v>164</v>
      </c>
      <c r="D115" s="316">
        <v>33.950000000000003</v>
      </c>
      <c r="E115" s="316">
        <v>33.833333333333336</v>
      </c>
      <c r="F115" s="317">
        <v>33.516666666666673</v>
      </c>
      <c r="G115" s="317">
        <v>33.083333333333336</v>
      </c>
      <c r="H115" s="317">
        <v>32.766666666666673</v>
      </c>
      <c r="I115" s="317">
        <v>34.266666666666673</v>
      </c>
      <c r="J115" s="317">
        <v>34.583333333333336</v>
      </c>
      <c r="K115" s="317">
        <v>35.016666666666673</v>
      </c>
      <c r="L115" s="304">
        <v>34.15</v>
      </c>
      <c r="M115" s="304">
        <v>33.4</v>
      </c>
      <c r="N115" s="319">
        <v>49378000</v>
      </c>
      <c r="O115" s="320">
        <v>-2.9444138690148596E-2</v>
      </c>
    </row>
    <row r="116" spans="1:15" ht="15">
      <c r="A116" s="277">
        <v>106</v>
      </c>
      <c r="B116" s="389" t="s">
        <v>42</v>
      </c>
      <c r="C116" s="277" t="s">
        <v>165</v>
      </c>
      <c r="D116" s="316">
        <v>172.25</v>
      </c>
      <c r="E116" s="316">
        <v>173.28333333333333</v>
      </c>
      <c r="F116" s="317">
        <v>170.51666666666665</v>
      </c>
      <c r="G116" s="317">
        <v>168.78333333333333</v>
      </c>
      <c r="H116" s="317">
        <v>166.01666666666665</v>
      </c>
      <c r="I116" s="317">
        <v>175.01666666666665</v>
      </c>
      <c r="J116" s="317">
        <v>177.78333333333336</v>
      </c>
      <c r="K116" s="317">
        <v>179.51666666666665</v>
      </c>
      <c r="L116" s="304">
        <v>176.05</v>
      </c>
      <c r="M116" s="304">
        <v>171.55</v>
      </c>
      <c r="N116" s="319">
        <v>13164000</v>
      </c>
      <c r="O116" s="320">
        <v>3.588290840415486E-2</v>
      </c>
    </row>
    <row r="117" spans="1:15" ht="15">
      <c r="A117" s="277">
        <v>107</v>
      </c>
      <c r="B117" s="389" t="s">
        <v>89</v>
      </c>
      <c r="C117" s="277" t="s">
        <v>166</v>
      </c>
      <c r="D117" s="316">
        <v>1299.5</v>
      </c>
      <c r="E117" s="316">
        <v>1288.3666666666666</v>
      </c>
      <c r="F117" s="317">
        <v>1265.7333333333331</v>
      </c>
      <c r="G117" s="317">
        <v>1231.9666666666665</v>
      </c>
      <c r="H117" s="317">
        <v>1209.333333333333</v>
      </c>
      <c r="I117" s="317">
        <v>1322.1333333333332</v>
      </c>
      <c r="J117" s="317">
        <v>1344.7666666666669</v>
      </c>
      <c r="K117" s="317">
        <v>1378.5333333333333</v>
      </c>
      <c r="L117" s="304">
        <v>1311</v>
      </c>
      <c r="M117" s="304">
        <v>1254.5999999999999</v>
      </c>
      <c r="N117" s="319">
        <v>1847373</v>
      </c>
      <c r="O117" s="320">
        <v>4.8752310536044362E-2</v>
      </c>
    </row>
    <row r="118" spans="1:15" ht="15">
      <c r="A118" s="277">
        <v>108</v>
      </c>
      <c r="B118" s="389" t="s">
        <v>37</v>
      </c>
      <c r="C118" s="277" t="s">
        <v>167</v>
      </c>
      <c r="D118" s="316">
        <v>722.4</v>
      </c>
      <c r="E118" s="316">
        <v>718.88333333333333</v>
      </c>
      <c r="F118" s="317">
        <v>709.86666666666667</v>
      </c>
      <c r="G118" s="317">
        <v>697.33333333333337</v>
      </c>
      <c r="H118" s="317">
        <v>688.31666666666672</v>
      </c>
      <c r="I118" s="317">
        <v>731.41666666666663</v>
      </c>
      <c r="J118" s="317">
        <v>740.43333333333328</v>
      </c>
      <c r="K118" s="317">
        <v>752.96666666666658</v>
      </c>
      <c r="L118" s="304">
        <v>727.9</v>
      </c>
      <c r="M118" s="304">
        <v>706.35</v>
      </c>
      <c r="N118" s="319">
        <v>1223150</v>
      </c>
      <c r="O118" s="320">
        <v>-2.7702702702702704E-2</v>
      </c>
    </row>
    <row r="119" spans="1:15" ht="15">
      <c r="A119" s="277">
        <v>109</v>
      </c>
      <c r="B119" s="389" t="s">
        <v>54</v>
      </c>
      <c r="C119" s="277" t="s">
        <v>168</v>
      </c>
      <c r="D119" s="316">
        <v>180.8</v>
      </c>
      <c r="E119" s="316">
        <v>182.75</v>
      </c>
      <c r="F119" s="317">
        <v>177.45</v>
      </c>
      <c r="G119" s="317">
        <v>174.1</v>
      </c>
      <c r="H119" s="317">
        <v>168.79999999999998</v>
      </c>
      <c r="I119" s="317">
        <v>186.1</v>
      </c>
      <c r="J119" s="317">
        <v>191.4</v>
      </c>
      <c r="K119" s="317">
        <v>194.75</v>
      </c>
      <c r="L119" s="304">
        <v>188.05</v>
      </c>
      <c r="M119" s="304">
        <v>179.4</v>
      </c>
      <c r="N119" s="319">
        <v>20646600</v>
      </c>
      <c r="O119" s="320">
        <v>-3.3000487092060396E-2</v>
      </c>
    </row>
    <row r="120" spans="1:15" ht="15">
      <c r="A120" s="277">
        <v>110</v>
      </c>
      <c r="B120" s="389" t="s">
        <v>42</v>
      </c>
      <c r="C120" s="277" t="s">
        <v>169</v>
      </c>
      <c r="D120" s="316">
        <v>107.55</v>
      </c>
      <c r="E120" s="316">
        <v>108.31666666666666</v>
      </c>
      <c r="F120" s="317">
        <v>106.28333333333333</v>
      </c>
      <c r="G120" s="317">
        <v>105.01666666666667</v>
      </c>
      <c r="H120" s="317">
        <v>102.98333333333333</v>
      </c>
      <c r="I120" s="317">
        <v>109.58333333333333</v>
      </c>
      <c r="J120" s="317">
        <v>111.61666666666666</v>
      </c>
      <c r="K120" s="317">
        <v>112.88333333333333</v>
      </c>
      <c r="L120" s="304">
        <v>110.35</v>
      </c>
      <c r="M120" s="304">
        <v>107.05</v>
      </c>
      <c r="N120" s="319">
        <v>17094000</v>
      </c>
      <c r="O120" s="320">
        <v>1.4059753954305801E-3</v>
      </c>
    </row>
    <row r="121" spans="1:15" ht="15">
      <c r="A121" s="277">
        <v>111</v>
      </c>
      <c r="B121" s="389" t="s">
        <v>73</v>
      </c>
      <c r="C121" s="277" t="s">
        <v>170</v>
      </c>
      <c r="D121" s="316">
        <v>2303.75</v>
      </c>
      <c r="E121" s="316">
        <v>2316.6333333333332</v>
      </c>
      <c r="F121" s="317">
        <v>2271.9666666666662</v>
      </c>
      <c r="G121" s="317">
        <v>2240.1833333333329</v>
      </c>
      <c r="H121" s="317">
        <v>2195.516666666666</v>
      </c>
      <c r="I121" s="317">
        <v>2348.4166666666665</v>
      </c>
      <c r="J121" s="317">
        <v>2393.0833333333335</v>
      </c>
      <c r="K121" s="317">
        <v>2424.8666666666668</v>
      </c>
      <c r="L121" s="304">
        <v>2361.3000000000002</v>
      </c>
      <c r="M121" s="304">
        <v>2284.85</v>
      </c>
      <c r="N121" s="319">
        <v>33492105</v>
      </c>
      <c r="O121" s="320">
        <v>-2.8420327859246128E-2</v>
      </c>
    </row>
    <row r="122" spans="1:15" ht="15">
      <c r="A122" s="277">
        <v>112</v>
      </c>
      <c r="B122" s="389" t="s">
        <v>113</v>
      </c>
      <c r="C122" s="277" t="s">
        <v>171</v>
      </c>
      <c r="D122" s="316">
        <v>39.700000000000003</v>
      </c>
      <c r="E122" s="316">
        <v>39.75</v>
      </c>
      <c r="F122" s="317">
        <v>39.200000000000003</v>
      </c>
      <c r="G122" s="317">
        <v>38.700000000000003</v>
      </c>
      <c r="H122" s="317">
        <v>38.150000000000006</v>
      </c>
      <c r="I122" s="317">
        <v>40.25</v>
      </c>
      <c r="J122" s="317">
        <v>40.799999999999997</v>
      </c>
      <c r="K122" s="317">
        <v>41.3</v>
      </c>
      <c r="L122" s="304">
        <v>40.299999999999997</v>
      </c>
      <c r="M122" s="304">
        <v>39.25</v>
      </c>
      <c r="N122" s="319">
        <v>47462000</v>
      </c>
      <c r="O122" s="320">
        <v>4.6501885211562628E-2</v>
      </c>
    </row>
    <row r="123" spans="1:15" ht="15">
      <c r="A123" s="277">
        <v>113</v>
      </c>
      <c r="B123" s="430" t="s">
        <v>57</v>
      </c>
      <c r="C123" s="277" t="s">
        <v>280</v>
      </c>
      <c r="D123" s="316">
        <v>858</v>
      </c>
      <c r="E123" s="316">
        <v>862.11666666666667</v>
      </c>
      <c r="F123" s="317">
        <v>846.23333333333335</v>
      </c>
      <c r="G123" s="317">
        <v>834.4666666666667</v>
      </c>
      <c r="H123" s="317">
        <v>818.58333333333337</v>
      </c>
      <c r="I123" s="317">
        <v>873.88333333333333</v>
      </c>
      <c r="J123" s="317">
        <v>889.76666666666677</v>
      </c>
      <c r="K123" s="317">
        <v>901.5333333333333</v>
      </c>
      <c r="L123" s="304">
        <v>878</v>
      </c>
      <c r="M123" s="304">
        <v>850.35</v>
      </c>
      <c r="N123" s="319">
        <v>6463500</v>
      </c>
      <c r="O123" s="320">
        <v>-1.4297152007320141E-2</v>
      </c>
    </row>
    <row r="124" spans="1:15" ht="15">
      <c r="A124" s="277">
        <v>114</v>
      </c>
      <c r="B124" s="389" t="s">
        <v>54</v>
      </c>
      <c r="C124" s="277" t="s">
        <v>172</v>
      </c>
      <c r="D124" s="316">
        <v>199.55</v>
      </c>
      <c r="E124" s="316">
        <v>201.51666666666665</v>
      </c>
      <c r="F124" s="317">
        <v>196.33333333333331</v>
      </c>
      <c r="G124" s="317">
        <v>193.11666666666667</v>
      </c>
      <c r="H124" s="317">
        <v>187.93333333333334</v>
      </c>
      <c r="I124" s="317">
        <v>204.73333333333329</v>
      </c>
      <c r="J124" s="317">
        <v>209.91666666666663</v>
      </c>
      <c r="K124" s="317">
        <v>213.13333333333327</v>
      </c>
      <c r="L124" s="304">
        <v>206.7</v>
      </c>
      <c r="M124" s="304">
        <v>198.3</v>
      </c>
      <c r="N124" s="319">
        <v>119097000</v>
      </c>
      <c r="O124" s="320">
        <v>3.6689820859664699E-2</v>
      </c>
    </row>
    <row r="125" spans="1:15" ht="15">
      <c r="A125" s="277">
        <v>115</v>
      </c>
      <c r="B125" s="389" t="s">
        <v>37</v>
      </c>
      <c r="C125" s="277" t="s">
        <v>173</v>
      </c>
      <c r="D125" s="316">
        <v>19809.05</v>
      </c>
      <c r="E125" s="316">
        <v>19795.466666666667</v>
      </c>
      <c r="F125" s="317">
        <v>19540.933333333334</v>
      </c>
      <c r="G125" s="317">
        <v>19272.816666666666</v>
      </c>
      <c r="H125" s="317">
        <v>19018.283333333333</v>
      </c>
      <c r="I125" s="317">
        <v>20063.583333333336</v>
      </c>
      <c r="J125" s="317">
        <v>20318.116666666669</v>
      </c>
      <c r="K125" s="317">
        <v>20586.233333333337</v>
      </c>
      <c r="L125" s="304">
        <v>20050</v>
      </c>
      <c r="M125" s="304">
        <v>19527.349999999999</v>
      </c>
      <c r="N125" s="319">
        <v>194400</v>
      </c>
      <c r="O125" s="320">
        <v>-1.0277492291880781E-3</v>
      </c>
    </row>
    <row r="126" spans="1:15" ht="15">
      <c r="A126" s="277">
        <v>116</v>
      </c>
      <c r="B126" s="389" t="s">
        <v>64</v>
      </c>
      <c r="C126" s="277" t="s">
        <v>174</v>
      </c>
      <c r="D126" s="316">
        <v>1235.3</v>
      </c>
      <c r="E126" s="316">
        <v>1230.1500000000001</v>
      </c>
      <c r="F126" s="317">
        <v>1220.3000000000002</v>
      </c>
      <c r="G126" s="317">
        <v>1205.3000000000002</v>
      </c>
      <c r="H126" s="317">
        <v>1195.4500000000003</v>
      </c>
      <c r="I126" s="317">
        <v>1245.1500000000001</v>
      </c>
      <c r="J126" s="317">
        <v>1255</v>
      </c>
      <c r="K126" s="317">
        <v>1270</v>
      </c>
      <c r="L126" s="304">
        <v>1240</v>
      </c>
      <c r="M126" s="304">
        <v>1215.1500000000001</v>
      </c>
      <c r="N126" s="319">
        <v>1635700</v>
      </c>
      <c r="O126" s="320">
        <v>-1.5557762330354188E-2</v>
      </c>
    </row>
    <row r="127" spans="1:15" ht="15">
      <c r="A127" s="277">
        <v>117</v>
      </c>
      <c r="B127" s="389" t="s">
        <v>79</v>
      </c>
      <c r="C127" s="277" t="s">
        <v>175</v>
      </c>
      <c r="D127" s="316">
        <v>4346.8</v>
      </c>
      <c r="E127" s="316">
        <v>4321.5666666666666</v>
      </c>
      <c r="F127" s="317">
        <v>4255.2333333333336</v>
      </c>
      <c r="G127" s="317">
        <v>4163.666666666667</v>
      </c>
      <c r="H127" s="317">
        <v>4097.3333333333339</v>
      </c>
      <c r="I127" s="317">
        <v>4413.1333333333332</v>
      </c>
      <c r="J127" s="317">
        <v>4479.4666666666672</v>
      </c>
      <c r="K127" s="317">
        <v>4571.0333333333328</v>
      </c>
      <c r="L127" s="304">
        <v>4387.8999999999996</v>
      </c>
      <c r="M127" s="304">
        <v>4230</v>
      </c>
      <c r="N127" s="319">
        <v>615000</v>
      </c>
      <c r="O127" s="320">
        <v>-3.7181996086105673E-2</v>
      </c>
    </row>
    <row r="128" spans="1:15" ht="15">
      <c r="A128" s="277">
        <v>118</v>
      </c>
      <c r="B128" s="389" t="s">
        <v>57</v>
      </c>
      <c r="C128" s="277" t="s">
        <v>176</v>
      </c>
      <c r="D128" s="316">
        <v>639.25</v>
      </c>
      <c r="E128" s="316">
        <v>641.41666666666663</v>
      </c>
      <c r="F128" s="317">
        <v>630.98333333333323</v>
      </c>
      <c r="G128" s="317">
        <v>622.71666666666658</v>
      </c>
      <c r="H128" s="317">
        <v>612.28333333333319</v>
      </c>
      <c r="I128" s="317">
        <v>649.68333333333328</v>
      </c>
      <c r="J128" s="317">
        <v>660.11666666666667</v>
      </c>
      <c r="K128" s="317">
        <v>668.38333333333333</v>
      </c>
      <c r="L128" s="304">
        <v>651.85</v>
      </c>
      <c r="M128" s="304">
        <v>633.15</v>
      </c>
      <c r="N128" s="319">
        <v>5376687</v>
      </c>
      <c r="O128" s="320">
        <v>2.2709972088302461E-2</v>
      </c>
    </row>
    <row r="129" spans="1:15" ht="15">
      <c r="A129" s="277">
        <v>119</v>
      </c>
      <c r="B129" s="389" t="s">
        <v>52</v>
      </c>
      <c r="C129" s="277" t="s">
        <v>178</v>
      </c>
      <c r="D129" s="316">
        <v>497.75</v>
      </c>
      <c r="E129" s="316">
        <v>501.2166666666667</v>
      </c>
      <c r="F129" s="317">
        <v>492.13333333333338</v>
      </c>
      <c r="G129" s="317">
        <v>486.51666666666671</v>
      </c>
      <c r="H129" s="317">
        <v>477.43333333333339</v>
      </c>
      <c r="I129" s="317">
        <v>506.83333333333337</v>
      </c>
      <c r="J129" s="317">
        <v>515.91666666666663</v>
      </c>
      <c r="K129" s="317">
        <v>521.5333333333333</v>
      </c>
      <c r="L129" s="304">
        <v>510.3</v>
      </c>
      <c r="M129" s="304">
        <v>495.6</v>
      </c>
      <c r="N129" s="319">
        <v>36493800</v>
      </c>
      <c r="O129" s="320">
        <v>1.2467956187368911E-2</v>
      </c>
    </row>
    <row r="130" spans="1:15" ht="15">
      <c r="A130" s="277">
        <v>120</v>
      </c>
      <c r="B130" s="389" t="s">
        <v>89</v>
      </c>
      <c r="C130" s="277" t="s">
        <v>179</v>
      </c>
      <c r="D130" s="316">
        <v>501.2</v>
      </c>
      <c r="E130" s="316">
        <v>501.11666666666662</v>
      </c>
      <c r="F130" s="317">
        <v>493.08333333333326</v>
      </c>
      <c r="G130" s="317">
        <v>484.96666666666664</v>
      </c>
      <c r="H130" s="317">
        <v>476.93333333333328</v>
      </c>
      <c r="I130" s="317">
        <v>509.23333333333323</v>
      </c>
      <c r="J130" s="317">
        <v>517.26666666666665</v>
      </c>
      <c r="K130" s="317">
        <v>525.38333333333321</v>
      </c>
      <c r="L130" s="304">
        <v>509.15</v>
      </c>
      <c r="M130" s="304">
        <v>493</v>
      </c>
      <c r="N130" s="319">
        <v>4731000</v>
      </c>
      <c r="O130" s="320">
        <v>-4.9713769207592649E-2</v>
      </c>
    </row>
    <row r="131" spans="1:15" ht="15">
      <c r="A131" s="277">
        <v>121</v>
      </c>
      <c r="B131" s="389" t="s">
        <v>180</v>
      </c>
      <c r="C131" s="277" t="s">
        <v>181</v>
      </c>
      <c r="D131" s="316">
        <v>304.89999999999998</v>
      </c>
      <c r="E131" s="316">
        <v>302.75</v>
      </c>
      <c r="F131" s="317">
        <v>297</v>
      </c>
      <c r="G131" s="317">
        <v>289.10000000000002</v>
      </c>
      <c r="H131" s="317">
        <v>283.35000000000002</v>
      </c>
      <c r="I131" s="317">
        <v>310.64999999999998</v>
      </c>
      <c r="J131" s="317">
        <v>316.39999999999998</v>
      </c>
      <c r="K131" s="317">
        <v>324.29999999999995</v>
      </c>
      <c r="L131" s="304">
        <v>308.5</v>
      </c>
      <c r="M131" s="304">
        <v>294.85000000000002</v>
      </c>
      <c r="N131" s="319">
        <v>7986000</v>
      </c>
      <c r="O131" s="320">
        <v>1.1398176291793313E-2</v>
      </c>
    </row>
    <row r="132" spans="1:15" ht="15">
      <c r="A132" s="277">
        <v>122</v>
      </c>
      <c r="B132" s="389" t="s">
        <v>39</v>
      </c>
      <c r="C132" s="277" t="s">
        <v>3464</v>
      </c>
      <c r="D132" s="316">
        <v>548.65</v>
      </c>
      <c r="E132" s="316">
        <v>550.16666666666663</v>
      </c>
      <c r="F132" s="317">
        <v>544.0333333333333</v>
      </c>
      <c r="G132" s="317">
        <v>539.41666666666663</v>
      </c>
      <c r="H132" s="317">
        <v>533.2833333333333</v>
      </c>
      <c r="I132" s="317">
        <v>554.7833333333333</v>
      </c>
      <c r="J132" s="317">
        <v>560.91666666666674</v>
      </c>
      <c r="K132" s="317">
        <v>565.5333333333333</v>
      </c>
      <c r="L132" s="304">
        <v>556.29999999999995</v>
      </c>
      <c r="M132" s="304">
        <v>545.54999999999995</v>
      </c>
      <c r="N132" s="319">
        <v>14056200</v>
      </c>
      <c r="O132" s="320">
        <v>1.7591868647380767E-2</v>
      </c>
    </row>
    <row r="133" spans="1:15" ht="15">
      <c r="A133" s="277">
        <v>123</v>
      </c>
      <c r="B133" s="389" t="s">
        <v>44</v>
      </c>
      <c r="C133" s="277" t="s">
        <v>183</v>
      </c>
      <c r="D133" s="316">
        <v>148.65</v>
      </c>
      <c r="E133" s="316">
        <v>148.69999999999999</v>
      </c>
      <c r="F133" s="317">
        <v>145.64999999999998</v>
      </c>
      <c r="G133" s="317">
        <v>142.64999999999998</v>
      </c>
      <c r="H133" s="317">
        <v>139.59999999999997</v>
      </c>
      <c r="I133" s="317">
        <v>151.69999999999999</v>
      </c>
      <c r="J133" s="317">
        <v>154.75</v>
      </c>
      <c r="K133" s="317">
        <v>157.75</v>
      </c>
      <c r="L133" s="304">
        <v>151.75</v>
      </c>
      <c r="M133" s="304">
        <v>145.69999999999999</v>
      </c>
      <c r="N133" s="319">
        <v>78637200</v>
      </c>
      <c r="O133" s="320">
        <v>1.5307624374448043E-2</v>
      </c>
    </row>
    <row r="134" spans="1:15" ht="15">
      <c r="A134" s="277">
        <v>124</v>
      </c>
      <c r="B134" s="389" t="s">
        <v>42</v>
      </c>
      <c r="C134" s="277" t="s">
        <v>185</v>
      </c>
      <c r="D134" s="316">
        <v>57.15</v>
      </c>
      <c r="E134" s="316">
        <v>57.383333333333326</v>
      </c>
      <c r="F134" s="317">
        <v>56.316666666666649</v>
      </c>
      <c r="G134" s="317">
        <v>55.48333333333332</v>
      </c>
      <c r="H134" s="317">
        <v>54.416666666666643</v>
      </c>
      <c r="I134" s="317">
        <v>58.216666666666654</v>
      </c>
      <c r="J134" s="317">
        <v>59.283333333333331</v>
      </c>
      <c r="K134" s="317">
        <v>60.11666666666666</v>
      </c>
      <c r="L134" s="304">
        <v>58.45</v>
      </c>
      <c r="M134" s="304">
        <v>56.55</v>
      </c>
      <c r="N134" s="319">
        <v>72049500</v>
      </c>
      <c r="O134" s="320">
        <v>-6.4012627148369E-2</v>
      </c>
    </row>
    <row r="135" spans="1:15" ht="15">
      <c r="A135" s="277">
        <v>125</v>
      </c>
      <c r="B135" s="389" t="s">
        <v>113</v>
      </c>
      <c r="C135" s="277" t="s">
        <v>186</v>
      </c>
      <c r="D135" s="316">
        <v>406.15</v>
      </c>
      <c r="E135" s="316">
        <v>408.14999999999992</v>
      </c>
      <c r="F135" s="317">
        <v>401.34999999999985</v>
      </c>
      <c r="G135" s="317">
        <v>396.54999999999995</v>
      </c>
      <c r="H135" s="317">
        <v>389.74999999999989</v>
      </c>
      <c r="I135" s="317">
        <v>412.94999999999982</v>
      </c>
      <c r="J135" s="317">
        <v>419.74999999999989</v>
      </c>
      <c r="K135" s="317">
        <v>424.54999999999978</v>
      </c>
      <c r="L135" s="304">
        <v>414.95</v>
      </c>
      <c r="M135" s="304">
        <v>403.35</v>
      </c>
      <c r="N135" s="319">
        <v>24199500</v>
      </c>
      <c r="O135" s="320">
        <v>2.5502485411713852E-2</v>
      </c>
    </row>
    <row r="136" spans="1:15" ht="15">
      <c r="A136" s="277">
        <v>126</v>
      </c>
      <c r="B136" s="389" t="s">
        <v>107</v>
      </c>
      <c r="C136" s="277" t="s">
        <v>187</v>
      </c>
      <c r="D136" s="316">
        <v>2500.75</v>
      </c>
      <c r="E136" s="316">
        <v>2467.5833333333335</v>
      </c>
      <c r="F136" s="317">
        <v>2421.166666666667</v>
      </c>
      <c r="G136" s="317">
        <v>2341.5833333333335</v>
      </c>
      <c r="H136" s="317">
        <v>2295.166666666667</v>
      </c>
      <c r="I136" s="317">
        <v>2547.166666666667</v>
      </c>
      <c r="J136" s="317">
        <v>2593.5833333333339</v>
      </c>
      <c r="K136" s="317">
        <v>2673.166666666667</v>
      </c>
      <c r="L136" s="304">
        <v>2514</v>
      </c>
      <c r="M136" s="304">
        <v>2388</v>
      </c>
      <c r="N136" s="319">
        <v>11017200</v>
      </c>
      <c r="O136" s="320">
        <v>5.4106030597893165E-2</v>
      </c>
    </row>
    <row r="137" spans="1:15" ht="15">
      <c r="A137" s="277">
        <v>127</v>
      </c>
      <c r="B137" s="389" t="s">
        <v>107</v>
      </c>
      <c r="C137" s="277" t="s">
        <v>188</v>
      </c>
      <c r="D137" s="316">
        <v>794.55</v>
      </c>
      <c r="E137" s="316">
        <v>788.65</v>
      </c>
      <c r="F137" s="317">
        <v>777.55</v>
      </c>
      <c r="G137" s="317">
        <v>760.55</v>
      </c>
      <c r="H137" s="317">
        <v>749.44999999999993</v>
      </c>
      <c r="I137" s="317">
        <v>805.65</v>
      </c>
      <c r="J137" s="317">
        <v>816.75000000000011</v>
      </c>
      <c r="K137" s="317">
        <v>833.75</v>
      </c>
      <c r="L137" s="304">
        <v>799.75</v>
      </c>
      <c r="M137" s="304">
        <v>771.65</v>
      </c>
      <c r="N137" s="319">
        <v>11151600</v>
      </c>
      <c r="O137" s="320">
        <v>0.13536957849725106</v>
      </c>
    </row>
    <row r="138" spans="1:15" ht="15">
      <c r="A138" s="277">
        <v>128</v>
      </c>
      <c r="B138" s="389" t="s">
        <v>50</v>
      </c>
      <c r="C138" s="277" t="s">
        <v>189</v>
      </c>
      <c r="D138" s="316">
        <v>1187.8</v>
      </c>
      <c r="E138" s="316">
        <v>1182.6000000000001</v>
      </c>
      <c r="F138" s="317">
        <v>1173.4500000000003</v>
      </c>
      <c r="G138" s="317">
        <v>1159.1000000000001</v>
      </c>
      <c r="H138" s="317">
        <v>1149.9500000000003</v>
      </c>
      <c r="I138" s="317">
        <v>1196.9500000000003</v>
      </c>
      <c r="J138" s="317">
        <v>1206.1000000000004</v>
      </c>
      <c r="K138" s="317">
        <v>1220.4500000000003</v>
      </c>
      <c r="L138" s="304">
        <v>1191.75</v>
      </c>
      <c r="M138" s="304">
        <v>1168.25</v>
      </c>
      <c r="N138" s="319">
        <v>5562750</v>
      </c>
      <c r="O138" s="320">
        <v>-4.1359700142173966E-2</v>
      </c>
    </row>
    <row r="139" spans="1:15" ht="15">
      <c r="A139" s="277">
        <v>129</v>
      </c>
      <c r="B139" s="389" t="s">
        <v>52</v>
      </c>
      <c r="C139" s="277" t="s">
        <v>190</v>
      </c>
      <c r="D139" s="316">
        <v>2799.65</v>
      </c>
      <c r="E139" s="316">
        <v>2813.65</v>
      </c>
      <c r="F139" s="317">
        <v>2769.3</v>
      </c>
      <c r="G139" s="317">
        <v>2738.9500000000003</v>
      </c>
      <c r="H139" s="317">
        <v>2694.6000000000004</v>
      </c>
      <c r="I139" s="317">
        <v>2844</v>
      </c>
      <c r="J139" s="317">
        <v>2888.3499999999995</v>
      </c>
      <c r="K139" s="317">
        <v>2918.7</v>
      </c>
      <c r="L139" s="304">
        <v>2858</v>
      </c>
      <c r="M139" s="304">
        <v>2783.3</v>
      </c>
      <c r="N139" s="319">
        <v>892500</v>
      </c>
      <c r="O139" s="320">
        <v>-4.0322580645161289E-2</v>
      </c>
    </row>
    <row r="140" spans="1:15" ht="15">
      <c r="A140" s="277">
        <v>130</v>
      </c>
      <c r="B140" s="389" t="s">
        <v>42</v>
      </c>
      <c r="C140" s="277" t="s">
        <v>191</v>
      </c>
      <c r="D140" s="316">
        <v>327.75</v>
      </c>
      <c r="E140" s="316">
        <v>328.41666666666669</v>
      </c>
      <c r="F140" s="317">
        <v>324.33333333333337</v>
      </c>
      <c r="G140" s="317">
        <v>320.91666666666669</v>
      </c>
      <c r="H140" s="317">
        <v>316.83333333333337</v>
      </c>
      <c r="I140" s="317">
        <v>331.83333333333337</v>
      </c>
      <c r="J140" s="317">
        <v>335.91666666666674</v>
      </c>
      <c r="K140" s="317">
        <v>339.33333333333337</v>
      </c>
      <c r="L140" s="304">
        <v>332.5</v>
      </c>
      <c r="M140" s="304">
        <v>325</v>
      </c>
      <c r="N140" s="319">
        <v>2304000</v>
      </c>
      <c r="O140" s="320">
        <v>3.2258064516129031E-2</v>
      </c>
    </row>
    <row r="141" spans="1:15" ht="15">
      <c r="A141" s="277">
        <v>131</v>
      </c>
      <c r="B141" s="389" t="s">
        <v>44</v>
      </c>
      <c r="C141" s="277" t="s">
        <v>192</v>
      </c>
      <c r="D141" s="316">
        <v>457.2</v>
      </c>
      <c r="E141" s="316">
        <v>454.46666666666664</v>
      </c>
      <c r="F141" s="317">
        <v>449.2833333333333</v>
      </c>
      <c r="G141" s="317">
        <v>441.36666666666667</v>
      </c>
      <c r="H141" s="317">
        <v>436.18333333333334</v>
      </c>
      <c r="I141" s="317">
        <v>462.38333333333327</v>
      </c>
      <c r="J141" s="317">
        <v>467.56666666666655</v>
      </c>
      <c r="K141" s="317">
        <v>475.48333333333323</v>
      </c>
      <c r="L141" s="304">
        <v>459.65</v>
      </c>
      <c r="M141" s="304">
        <v>446.55</v>
      </c>
      <c r="N141" s="319">
        <v>5679800</v>
      </c>
      <c r="O141" s="320">
        <v>-5.6372549019607842E-3</v>
      </c>
    </row>
    <row r="142" spans="1:15" ht="15">
      <c r="A142" s="277">
        <v>132</v>
      </c>
      <c r="B142" s="389" t="s">
        <v>50</v>
      </c>
      <c r="C142" s="277" t="s">
        <v>193</v>
      </c>
      <c r="D142" s="316">
        <v>1058.0999999999999</v>
      </c>
      <c r="E142" s="316">
        <v>1063.3500000000001</v>
      </c>
      <c r="F142" s="317">
        <v>1042.8000000000002</v>
      </c>
      <c r="G142" s="317">
        <v>1027.5</v>
      </c>
      <c r="H142" s="317">
        <v>1006.95</v>
      </c>
      <c r="I142" s="317">
        <v>1078.6500000000003</v>
      </c>
      <c r="J142" s="317">
        <v>1099.2</v>
      </c>
      <c r="K142" s="317">
        <v>1114.5000000000005</v>
      </c>
      <c r="L142" s="304">
        <v>1083.9000000000001</v>
      </c>
      <c r="M142" s="304">
        <v>1048.05</v>
      </c>
      <c r="N142" s="319">
        <v>1272600</v>
      </c>
      <c r="O142" s="320">
        <v>0.12014787430683918</v>
      </c>
    </row>
    <row r="143" spans="1:15" ht="15">
      <c r="A143" s="277">
        <v>133</v>
      </c>
      <c r="B143" s="389" t="s">
        <v>37</v>
      </c>
      <c r="C143" s="277" t="s">
        <v>195</v>
      </c>
      <c r="D143" s="316">
        <v>3924.15</v>
      </c>
      <c r="E143" s="316">
        <v>3934.0499999999997</v>
      </c>
      <c r="F143" s="317">
        <v>3890.0999999999995</v>
      </c>
      <c r="G143" s="317">
        <v>3856.0499999999997</v>
      </c>
      <c r="H143" s="317">
        <v>3812.0999999999995</v>
      </c>
      <c r="I143" s="317">
        <v>3968.0999999999995</v>
      </c>
      <c r="J143" s="317">
        <v>4012.0499999999993</v>
      </c>
      <c r="K143" s="317">
        <v>4046.0999999999995</v>
      </c>
      <c r="L143" s="304">
        <v>3978</v>
      </c>
      <c r="M143" s="304">
        <v>3900</v>
      </c>
      <c r="N143" s="319">
        <v>1959400</v>
      </c>
      <c r="O143" s="320">
        <v>-5.1009997959600086E-4</v>
      </c>
    </row>
    <row r="144" spans="1:15" ht="15">
      <c r="A144" s="277">
        <v>134</v>
      </c>
      <c r="B144" s="389" t="s">
        <v>180</v>
      </c>
      <c r="C144" s="277" t="s">
        <v>197</v>
      </c>
      <c r="D144" s="316">
        <v>515.95000000000005</v>
      </c>
      <c r="E144" s="316">
        <v>513.1</v>
      </c>
      <c r="F144" s="317">
        <v>505.30000000000007</v>
      </c>
      <c r="G144" s="317">
        <v>494.65000000000003</v>
      </c>
      <c r="H144" s="317">
        <v>486.85000000000008</v>
      </c>
      <c r="I144" s="317">
        <v>523.75</v>
      </c>
      <c r="J144" s="317">
        <v>531.54999999999995</v>
      </c>
      <c r="K144" s="317">
        <v>542.20000000000005</v>
      </c>
      <c r="L144" s="304">
        <v>520.9</v>
      </c>
      <c r="M144" s="304">
        <v>502.45</v>
      </c>
      <c r="N144" s="319">
        <v>9373000</v>
      </c>
      <c r="O144" s="320">
        <v>-6.9917440660474714E-2</v>
      </c>
    </row>
    <row r="145" spans="1:15" ht="15">
      <c r="A145" s="277">
        <v>135</v>
      </c>
      <c r="B145" s="389" t="s">
        <v>113</v>
      </c>
      <c r="C145" s="277" t="s">
        <v>198</v>
      </c>
      <c r="D145" s="316">
        <v>130.05000000000001</v>
      </c>
      <c r="E145" s="316">
        <v>130.46666666666667</v>
      </c>
      <c r="F145" s="317">
        <v>128.23333333333335</v>
      </c>
      <c r="G145" s="317">
        <v>126.41666666666669</v>
      </c>
      <c r="H145" s="317">
        <v>124.18333333333337</v>
      </c>
      <c r="I145" s="317">
        <v>132.28333333333333</v>
      </c>
      <c r="J145" s="317">
        <v>134.51666666666662</v>
      </c>
      <c r="K145" s="317">
        <v>136.33333333333331</v>
      </c>
      <c r="L145" s="304">
        <v>132.69999999999999</v>
      </c>
      <c r="M145" s="304">
        <v>128.65</v>
      </c>
      <c r="N145" s="319">
        <v>129127400</v>
      </c>
      <c r="O145" s="320">
        <v>-1.6713091922005572E-2</v>
      </c>
    </row>
    <row r="146" spans="1:15" ht="15">
      <c r="A146" s="277">
        <v>136</v>
      </c>
      <c r="B146" s="389" t="s">
        <v>64</v>
      </c>
      <c r="C146" s="277" t="s">
        <v>199</v>
      </c>
      <c r="D146" s="316">
        <v>687.7</v>
      </c>
      <c r="E146" s="316">
        <v>684.54999999999984</v>
      </c>
      <c r="F146" s="317">
        <v>667.4499999999997</v>
      </c>
      <c r="G146" s="317">
        <v>647.19999999999982</v>
      </c>
      <c r="H146" s="317">
        <v>630.09999999999968</v>
      </c>
      <c r="I146" s="317">
        <v>704.79999999999973</v>
      </c>
      <c r="J146" s="317">
        <v>721.89999999999986</v>
      </c>
      <c r="K146" s="317">
        <v>742.14999999999975</v>
      </c>
      <c r="L146" s="304">
        <v>701.65</v>
      </c>
      <c r="M146" s="304">
        <v>664.3</v>
      </c>
      <c r="N146" s="319">
        <v>2439000</v>
      </c>
      <c r="O146" s="320">
        <v>0.1630901287553648</v>
      </c>
    </row>
    <row r="147" spans="1:15" ht="15">
      <c r="A147" s="277">
        <v>137</v>
      </c>
      <c r="B147" s="389" t="s">
        <v>107</v>
      </c>
      <c r="C147" s="277" t="s">
        <v>200</v>
      </c>
      <c r="D147" s="316">
        <v>307.35000000000002</v>
      </c>
      <c r="E147" s="316">
        <v>303.14999999999998</v>
      </c>
      <c r="F147" s="317">
        <v>297.84999999999997</v>
      </c>
      <c r="G147" s="317">
        <v>288.34999999999997</v>
      </c>
      <c r="H147" s="317">
        <v>283.04999999999995</v>
      </c>
      <c r="I147" s="317">
        <v>312.64999999999998</v>
      </c>
      <c r="J147" s="317">
        <v>317.94999999999993</v>
      </c>
      <c r="K147" s="317">
        <v>327.45</v>
      </c>
      <c r="L147" s="304">
        <v>308.45</v>
      </c>
      <c r="M147" s="304">
        <v>293.64999999999998</v>
      </c>
      <c r="N147" s="319">
        <v>29084800</v>
      </c>
      <c r="O147" s="320">
        <v>2.6309846431797651E-2</v>
      </c>
    </row>
    <row r="148" spans="1:15" ht="15">
      <c r="A148" s="277">
        <v>138</v>
      </c>
      <c r="B148" s="389" t="s">
        <v>89</v>
      </c>
      <c r="C148" s="277" t="s">
        <v>202</v>
      </c>
      <c r="D148" s="316">
        <v>217</v>
      </c>
      <c r="E148" s="316">
        <v>218.91666666666666</v>
      </c>
      <c r="F148" s="317">
        <v>213.0333333333333</v>
      </c>
      <c r="G148" s="317">
        <v>209.06666666666663</v>
      </c>
      <c r="H148" s="317">
        <v>203.18333333333328</v>
      </c>
      <c r="I148" s="317">
        <v>222.88333333333333</v>
      </c>
      <c r="J148" s="317">
        <v>228.76666666666671</v>
      </c>
      <c r="K148" s="317">
        <v>232.73333333333335</v>
      </c>
      <c r="L148" s="304">
        <v>224.8</v>
      </c>
      <c r="M148" s="304">
        <v>214.95</v>
      </c>
      <c r="N148" s="319">
        <v>28014000</v>
      </c>
      <c r="O148" s="320">
        <v>-2.1413276231263382E-4</v>
      </c>
    </row>
    <row r="149" spans="1:15">
      <c r="A149" s="277">
        <v>139</v>
      </c>
      <c r="B149" s="296"/>
      <c r="C149" s="296"/>
      <c r="D149" s="292"/>
      <c r="E149" s="292"/>
      <c r="F149" s="291"/>
      <c r="G149" s="291"/>
      <c r="H149" s="291"/>
      <c r="I149" s="291"/>
      <c r="J149" s="291"/>
      <c r="K149" s="291"/>
      <c r="L149" s="291"/>
      <c r="M149" s="291"/>
    </row>
    <row r="150" spans="1:15">
      <c r="A150" s="277">
        <v>140</v>
      </c>
      <c r="B150" s="296"/>
    </row>
    <row r="151" spans="1:15">
      <c r="A151" s="277">
        <v>141</v>
      </c>
      <c r="B151" s="296"/>
      <c r="C151" s="292"/>
      <c r="D151" s="292"/>
      <c r="E151" s="292"/>
      <c r="F151" s="291"/>
      <c r="G151" s="291"/>
      <c r="H151" s="291"/>
      <c r="I151" s="291"/>
      <c r="J151" s="291"/>
      <c r="K151" s="291"/>
      <c r="L151" s="291"/>
      <c r="M151" s="291"/>
    </row>
    <row r="152" spans="1:15">
      <c r="A152" s="277">
        <v>142</v>
      </c>
      <c r="B152" s="296"/>
      <c r="C152" s="292"/>
      <c r="D152" s="292"/>
      <c r="E152" s="292"/>
      <c r="F152" s="291"/>
      <c r="G152" s="291"/>
      <c r="H152" s="291"/>
      <c r="I152" s="291"/>
      <c r="J152" s="291"/>
      <c r="K152" s="291"/>
      <c r="L152" s="291"/>
      <c r="M152" s="291"/>
    </row>
    <row r="153" spans="1:15">
      <c r="A153" s="277">
        <v>143</v>
      </c>
      <c r="B153" s="296"/>
      <c r="C153" s="292"/>
      <c r="D153" s="292"/>
      <c r="E153" s="292"/>
      <c r="F153" s="291"/>
      <c r="G153" s="291"/>
      <c r="H153" s="291"/>
      <c r="I153" s="291"/>
      <c r="J153" s="291"/>
      <c r="K153" s="291"/>
      <c r="L153" s="291"/>
      <c r="M153" s="291"/>
    </row>
    <row r="154" spans="1:15">
      <c r="A154" s="277">
        <v>144</v>
      </c>
      <c r="C154" s="292"/>
      <c r="D154" s="292"/>
      <c r="E154" s="292"/>
      <c r="F154" s="291"/>
      <c r="G154" s="291"/>
      <c r="H154" s="291"/>
      <c r="I154" s="291"/>
      <c r="J154" s="291"/>
      <c r="K154" s="291"/>
      <c r="L154" s="291"/>
      <c r="M154" s="291"/>
    </row>
    <row r="155" spans="1:15">
      <c r="A155" s="277">
        <v>145</v>
      </c>
      <c r="B155" s="300"/>
      <c r="C155" s="292"/>
      <c r="D155" s="292"/>
      <c r="E155" s="292"/>
      <c r="F155" s="291"/>
      <c r="G155" s="291"/>
      <c r="H155" s="291"/>
      <c r="I155" s="291"/>
      <c r="J155" s="291"/>
      <c r="K155" s="291"/>
      <c r="L155" s="291"/>
      <c r="M155" s="291"/>
    </row>
    <row r="156" spans="1:15">
      <c r="A156" s="277">
        <v>146</v>
      </c>
      <c r="B156" s="321"/>
      <c r="C156" s="292"/>
      <c r="D156" s="292"/>
      <c r="E156" s="292"/>
      <c r="F156" s="291"/>
      <c r="G156" s="291"/>
      <c r="H156" s="291"/>
      <c r="I156" s="291"/>
      <c r="J156" s="291"/>
      <c r="K156" s="291"/>
      <c r="L156" s="291"/>
      <c r="M156" s="291"/>
    </row>
    <row r="157" spans="1:15">
      <c r="A157" s="277">
        <v>147</v>
      </c>
      <c r="B157" s="321"/>
      <c r="D157" s="321"/>
      <c r="E157" s="321"/>
      <c r="F157" s="323"/>
      <c r="G157" s="323"/>
      <c r="H157" s="291"/>
      <c r="I157" s="323"/>
      <c r="J157" s="323"/>
      <c r="K157" s="323"/>
      <c r="L157" s="323"/>
      <c r="M157" s="323"/>
    </row>
    <row r="158" spans="1:15">
      <c r="A158" s="277"/>
      <c r="B158" s="321"/>
      <c r="D158" s="321"/>
      <c r="E158" s="321"/>
      <c r="F158" s="323"/>
      <c r="G158" s="323"/>
      <c r="H158" s="323"/>
      <c r="I158" s="323"/>
      <c r="J158" s="323"/>
      <c r="K158" s="323"/>
      <c r="L158" s="323"/>
      <c r="M158" s="323"/>
    </row>
    <row r="159" spans="1:15">
      <c r="A159" s="277"/>
      <c r="B159" s="322"/>
      <c r="D159" s="322"/>
      <c r="E159" s="322"/>
      <c r="F159" s="323"/>
      <c r="G159" s="323"/>
      <c r="H159" s="323"/>
      <c r="I159" s="323"/>
      <c r="J159" s="323"/>
      <c r="K159" s="323"/>
      <c r="L159" s="323"/>
      <c r="M159" s="323"/>
    </row>
    <row r="160" spans="1:15">
      <c r="A160" s="277"/>
      <c r="B160" s="322"/>
      <c r="D160" s="322"/>
      <c r="E160" s="322"/>
      <c r="F160" s="323"/>
      <c r="G160" s="323"/>
      <c r="H160" s="323"/>
      <c r="I160" s="323"/>
      <c r="J160" s="323"/>
      <c r="K160" s="323"/>
      <c r="L160" s="323"/>
      <c r="M160" s="323"/>
    </row>
    <row r="161" spans="1:13">
      <c r="A161" s="277"/>
      <c r="B161" s="322"/>
      <c r="D161" s="322"/>
      <c r="E161" s="322"/>
      <c r="F161" s="323"/>
      <c r="G161" s="323"/>
      <c r="H161" s="323"/>
      <c r="I161" s="323"/>
      <c r="J161" s="323"/>
      <c r="K161" s="323"/>
      <c r="L161" s="323"/>
      <c r="M161" s="323"/>
    </row>
    <row r="162" spans="1:13">
      <c r="A162" s="277"/>
      <c r="B162" s="322"/>
      <c r="D162" s="322"/>
      <c r="E162" s="322"/>
      <c r="F162" s="323"/>
      <c r="G162" s="323"/>
      <c r="H162" s="323"/>
      <c r="I162" s="323"/>
      <c r="J162" s="323"/>
      <c r="K162" s="323"/>
      <c r="L162" s="323"/>
      <c r="M162" s="323"/>
    </row>
    <row r="163" spans="1:13">
      <c r="A163" s="277"/>
      <c r="B163" s="322"/>
      <c r="D163" s="322"/>
      <c r="E163" s="322"/>
      <c r="F163" s="323"/>
      <c r="G163" s="323"/>
      <c r="H163" s="323"/>
      <c r="I163" s="323"/>
      <c r="J163" s="323"/>
      <c r="K163" s="323"/>
      <c r="L163" s="323"/>
      <c r="M163" s="323"/>
    </row>
    <row r="164" spans="1:13">
      <c r="A164" s="277"/>
      <c r="B164" s="322"/>
      <c r="D164" s="322"/>
      <c r="E164" s="322"/>
      <c r="F164" s="323"/>
      <c r="G164" s="323"/>
      <c r="H164" s="323"/>
      <c r="I164" s="323"/>
      <c r="J164" s="323"/>
      <c r="K164" s="323"/>
      <c r="L164" s="323"/>
      <c r="M164" s="323"/>
    </row>
    <row r="165" spans="1:13">
      <c r="A165" s="277"/>
      <c r="H165" s="323"/>
    </row>
    <row r="166" spans="1:13">
      <c r="A166" s="277"/>
    </row>
    <row r="167" spans="1:13">
      <c r="A167" s="290"/>
    </row>
    <row r="168" spans="1:13">
      <c r="A168" s="290"/>
    </row>
    <row r="175" spans="1:13">
      <c r="A175" s="296" t="s">
        <v>203</v>
      </c>
    </row>
    <row r="176" spans="1:13">
      <c r="A176" s="296" t="s">
        <v>204</v>
      </c>
    </row>
    <row r="177" spans="1:1">
      <c r="A177" s="296" t="s">
        <v>205</v>
      </c>
    </row>
    <row r="178" spans="1:1">
      <c r="A178" s="296" t="s">
        <v>206</v>
      </c>
    </row>
    <row r="179" spans="1:1">
      <c r="A179" s="296" t="s">
        <v>207</v>
      </c>
    </row>
    <row r="181" spans="1:1">
      <c r="A181" s="300" t="s">
        <v>208</v>
      </c>
    </row>
    <row r="182" spans="1:1">
      <c r="A182" s="321" t="s">
        <v>209</v>
      </c>
    </row>
    <row r="183" spans="1:1">
      <c r="A183" s="321" t="s">
        <v>210</v>
      </c>
    </row>
    <row r="184" spans="1:1">
      <c r="A184" s="321" t="s">
        <v>211</v>
      </c>
    </row>
    <row r="185" spans="1:1">
      <c r="A185" s="322" t="s">
        <v>212</v>
      </c>
    </row>
    <row r="186" spans="1:1">
      <c r="A186" s="322" t="s">
        <v>213</v>
      </c>
    </row>
    <row r="187" spans="1:1">
      <c r="A187" s="322" t="s">
        <v>214</v>
      </c>
    </row>
    <row r="188" spans="1:1">
      <c r="A188" s="322" t="s">
        <v>215</v>
      </c>
    </row>
    <row r="189" spans="1:1">
      <c r="A189" s="322" t="s">
        <v>216</v>
      </c>
    </row>
    <row r="190" spans="1:1">
      <c r="A190" s="322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E19" sqref="E19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9" customWidth="1"/>
    <col min="13" max="13" width="12.7109375" style="11" customWidth="1"/>
    <col min="14" max="16384" width="9.140625" style="11"/>
  </cols>
  <sheetData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305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05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305"/>
      <c r="M4" s="269"/>
      <c r="N4" s="269"/>
      <c r="O4" s="269"/>
    </row>
    <row r="5" spans="1:15" ht="25.5" customHeight="1">
      <c r="M5" s="260" t="s">
        <v>14</v>
      </c>
    </row>
    <row r="6" spans="1:15">
      <c r="A6" s="300" t="s">
        <v>15</v>
      </c>
      <c r="K6" s="280">
        <f>Main!B10</f>
        <v>44089</v>
      </c>
    </row>
    <row r="7" spans="1:15">
      <c r="A7"/>
    </row>
    <row r="8" spans="1:15" ht="28.5" customHeight="1">
      <c r="A8" s="543" t="s">
        <v>16</v>
      </c>
      <c r="B8" s="544" t="s">
        <v>18</v>
      </c>
      <c r="C8" s="542" t="s">
        <v>19</v>
      </c>
      <c r="D8" s="542" t="s">
        <v>20</v>
      </c>
      <c r="E8" s="542" t="s">
        <v>21</v>
      </c>
      <c r="F8" s="542"/>
      <c r="G8" s="542"/>
      <c r="H8" s="542" t="s">
        <v>22</v>
      </c>
      <c r="I8" s="542"/>
      <c r="J8" s="542"/>
      <c r="K8" s="274"/>
      <c r="L8" s="282"/>
      <c r="M8" s="282"/>
    </row>
    <row r="9" spans="1:15" ht="36" customHeight="1">
      <c r="A9" s="538"/>
      <c r="B9" s="540"/>
      <c r="C9" s="545" t="s">
        <v>23</v>
      </c>
      <c r="D9" s="545"/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306" t="s">
        <v>31</v>
      </c>
      <c r="M9" s="284" t="s">
        <v>218</v>
      </c>
    </row>
    <row r="10" spans="1:15">
      <c r="A10" s="301">
        <v>1</v>
      </c>
      <c r="B10" s="277" t="s">
        <v>219</v>
      </c>
      <c r="C10" s="302">
        <v>11440.05</v>
      </c>
      <c r="D10" s="303">
        <v>11464.166666666666</v>
      </c>
      <c r="E10" s="303">
        <v>11359.433333333332</v>
      </c>
      <c r="F10" s="303">
        <v>11278.816666666666</v>
      </c>
      <c r="G10" s="303">
        <v>11174.083333333332</v>
      </c>
      <c r="H10" s="303">
        <v>11544.783333333333</v>
      </c>
      <c r="I10" s="303">
        <v>11649.516666666666</v>
      </c>
      <c r="J10" s="303">
        <v>11730.133333333333</v>
      </c>
      <c r="K10" s="302">
        <v>11568.9</v>
      </c>
      <c r="L10" s="302">
        <v>11383.55</v>
      </c>
      <c r="M10" s="307"/>
    </row>
    <row r="11" spans="1:15">
      <c r="A11" s="301">
        <v>2</v>
      </c>
      <c r="B11" s="277" t="s">
        <v>220</v>
      </c>
      <c r="C11" s="304">
        <v>22101.25</v>
      </c>
      <c r="D11" s="279">
        <v>22295.566666666669</v>
      </c>
      <c r="E11" s="279">
        <v>21833.833333333339</v>
      </c>
      <c r="F11" s="279">
        <v>21566.416666666672</v>
      </c>
      <c r="G11" s="279">
        <v>21104.683333333342</v>
      </c>
      <c r="H11" s="279">
        <v>22562.983333333337</v>
      </c>
      <c r="I11" s="279">
        <v>23024.716666666667</v>
      </c>
      <c r="J11" s="279">
        <v>23292.133333333335</v>
      </c>
      <c r="K11" s="304">
        <v>22757.3</v>
      </c>
      <c r="L11" s="304">
        <v>22028.15</v>
      </c>
      <c r="M11" s="307"/>
    </row>
    <row r="12" spans="1:15">
      <c r="A12" s="301">
        <v>3</v>
      </c>
      <c r="B12" s="285" t="s">
        <v>221</v>
      </c>
      <c r="C12" s="304">
        <v>1415.1</v>
      </c>
      <c r="D12" s="279">
        <v>1420.3166666666666</v>
      </c>
      <c r="E12" s="279">
        <v>1406.5833333333333</v>
      </c>
      <c r="F12" s="279">
        <v>1398.0666666666666</v>
      </c>
      <c r="G12" s="279">
        <v>1384.3333333333333</v>
      </c>
      <c r="H12" s="279">
        <v>1428.8333333333333</v>
      </c>
      <c r="I12" s="279">
        <v>1442.5666666666668</v>
      </c>
      <c r="J12" s="279">
        <v>1451.0833333333333</v>
      </c>
      <c r="K12" s="304">
        <v>1434.05</v>
      </c>
      <c r="L12" s="304">
        <v>1411.8</v>
      </c>
      <c r="M12" s="307"/>
    </row>
    <row r="13" spans="1:15">
      <c r="A13" s="301">
        <v>4</v>
      </c>
      <c r="B13" s="277" t="s">
        <v>222</v>
      </c>
      <c r="C13" s="304">
        <v>3182.1</v>
      </c>
      <c r="D13" s="279">
        <v>3193.5833333333335</v>
      </c>
      <c r="E13" s="279">
        <v>3156.8666666666668</v>
      </c>
      <c r="F13" s="279">
        <v>3131.6333333333332</v>
      </c>
      <c r="G13" s="279">
        <v>3094.9166666666665</v>
      </c>
      <c r="H13" s="279">
        <v>3218.8166666666671</v>
      </c>
      <c r="I13" s="279">
        <v>3255.5333333333333</v>
      </c>
      <c r="J13" s="279">
        <v>3280.7666666666673</v>
      </c>
      <c r="K13" s="304">
        <v>3230.3</v>
      </c>
      <c r="L13" s="304">
        <v>3168.35</v>
      </c>
      <c r="M13" s="307"/>
    </row>
    <row r="14" spans="1:15">
      <c r="A14" s="301">
        <v>5</v>
      </c>
      <c r="B14" s="277" t="s">
        <v>223</v>
      </c>
      <c r="C14" s="304">
        <v>19505.099999999999</v>
      </c>
      <c r="D14" s="279">
        <v>19298.983333333334</v>
      </c>
      <c r="E14" s="279">
        <v>19005.666666666668</v>
      </c>
      <c r="F14" s="279">
        <v>18506.233333333334</v>
      </c>
      <c r="G14" s="279">
        <v>18212.916666666668</v>
      </c>
      <c r="H14" s="279">
        <v>19798.416666666668</v>
      </c>
      <c r="I14" s="279">
        <v>20091.733333333334</v>
      </c>
      <c r="J14" s="279">
        <v>20591.166666666668</v>
      </c>
      <c r="K14" s="304">
        <v>19592.3</v>
      </c>
      <c r="L14" s="304">
        <v>18799.55</v>
      </c>
      <c r="M14" s="307"/>
    </row>
    <row r="15" spans="1:15">
      <c r="A15" s="301">
        <v>6</v>
      </c>
      <c r="B15" s="277" t="s">
        <v>224</v>
      </c>
      <c r="C15" s="304">
        <v>2458.75</v>
      </c>
      <c r="D15" s="279">
        <v>2467.0333333333333</v>
      </c>
      <c r="E15" s="279">
        <v>2443.4666666666667</v>
      </c>
      <c r="F15" s="279">
        <v>2428.1833333333334</v>
      </c>
      <c r="G15" s="279">
        <v>2404.6166666666668</v>
      </c>
      <c r="H15" s="279">
        <v>2482.3166666666666</v>
      </c>
      <c r="I15" s="279">
        <v>2505.8833333333332</v>
      </c>
      <c r="J15" s="279">
        <v>2521.1666666666665</v>
      </c>
      <c r="K15" s="304">
        <v>2490.6</v>
      </c>
      <c r="L15" s="304">
        <v>2451.75</v>
      </c>
      <c r="M15" s="307"/>
    </row>
    <row r="16" spans="1:15">
      <c r="A16" s="301">
        <v>7</v>
      </c>
      <c r="B16" s="277" t="s">
        <v>225</v>
      </c>
      <c r="C16" s="304">
        <v>4740.1000000000004</v>
      </c>
      <c r="D16" s="279">
        <v>4734.3833333333341</v>
      </c>
      <c r="E16" s="279">
        <v>4694.9666666666681</v>
      </c>
      <c r="F16" s="279">
        <v>4649.8333333333339</v>
      </c>
      <c r="G16" s="279">
        <v>4610.4166666666679</v>
      </c>
      <c r="H16" s="279">
        <v>4779.5166666666682</v>
      </c>
      <c r="I16" s="279">
        <v>4818.9333333333343</v>
      </c>
      <c r="J16" s="279">
        <v>4864.0666666666684</v>
      </c>
      <c r="K16" s="304">
        <v>4773.8</v>
      </c>
      <c r="L16" s="304">
        <v>4689.25</v>
      </c>
      <c r="M16" s="307"/>
    </row>
    <row r="17" spans="1:13">
      <c r="A17" s="301">
        <v>8</v>
      </c>
      <c r="B17" s="277" t="s">
        <v>802</v>
      </c>
      <c r="C17" s="277">
        <v>1057.05</v>
      </c>
      <c r="D17" s="279">
        <v>1062</v>
      </c>
      <c r="E17" s="279">
        <v>1026.05</v>
      </c>
      <c r="F17" s="279">
        <v>995.05</v>
      </c>
      <c r="G17" s="279">
        <v>959.09999999999991</v>
      </c>
      <c r="H17" s="279">
        <v>1093</v>
      </c>
      <c r="I17" s="279">
        <v>1128.9499999999998</v>
      </c>
      <c r="J17" s="279">
        <v>1159.95</v>
      </c>
      <c r="K17" s="277">
        <v>1097.95</v>
      </c>
      <c r="L17" s="277">
        <v>1031</v>
      </c>
      <c r="M17" s="277">
        <v>5.4849300000000003</v>
      </c>
    </row>
    <row r="18" spans="1:13">
      <c r="A18" s="301">
        <v>9</v>
      </c>
      <c r="B18" s="277" t="s">
        <v>295</v>
      </c>
      <c r="C18" s="277">
        <v>16516.150000000001</v>
      </c>
      <c r="D18" s="279">
        <v>16629.716666666667</v>
      </c>
      <c r="E18" s="279">
        <v>16361.433333333334</v>
      </c>
      <c r="F18" s="279">
        <v>16206.716666666667</v>
      </c>
      <c r="G18" s="279">
        <v>15938.433333333334</v>
      </c>
      <c r="H18" s="279">
        <v>16784.433333333334</v>
      </c>
      <c r="I18" s="279">
        <v>17052.716666666667</v>
      </c>
      <c r="J18" s="279">
        <v>17207.433333333334</v>
      </c>
      <c r="K18" s="277">
        <v>16898</v>
      </c>
      <c r="L18" s="277">
        <v>16475</v>
      </c>
      <c r="M18" s="277">
        <v>0.11509</v>
      </c>
    </row>
    <row r="19" spans="1:13">
      <c r="A19" s="301">
        <v>10</v>
      </c>
      <c r="B19" s="277" t="s">
        <v>227</v>
      </c>
      <c r="C19" s="277">
        <v>70.8</v>
      </c>
      <c r="D19" s="279">
        <v>71.149999999999991</v>
      </c>
      <c r="E19" s="279">
        <v>69.899999999999977</v>
      </c>
      <c r="F19" s="279">
        <v>68.999999999999986</v>
      </c>
      <c r="G19" s="279">
        <v>67.749999999999972</v>
      </c>
      <c r="H19" s="279">
        <v>72.049999999999983</v>
      </c>
      <c r="I19" s="279">
        <v>73.300000000000011</v>
      </c>
      <c r="J19" s="279">
        <v>74.199999999999989</v>
      </c>
      <c r="K19" s="277">
        <v>72.400000000000006</v>
      </c>
      <c r="L19" s="277">
        <v>70.25</v>
      </c>
      <c r="M19" s="277">
        <v>30.67286</v>
      </c>
    </row>
    <row r="20" spans="1:13">
      <c r="A20" s="301">
        <v>11</v>
      </c>
      <c r="B20" s="277" t="s">
        <v>228</v>
      </c>
      <c r="C20" s="277">
        <v>136</v>
      </c>
      <c r="D20" s="279">
        <v>136.96666666666667</v>
      </c>
      <c r="E20" s="279">
        <v>132.53333333333333</v>
      </c>
      <c r="F20" s="279">
        <v>129.06666666666666</v>
      </c>
      <c r="G20" s="279">
        <v>124.63333333333333</v>
      </c>
      <c r="H20" s="279">
        <v>140.43333333333334</v>
      </c>
      <c r="I20" s="279">
        <v>144.86666666666667</v>
      </c>
      <c r="J20" s="279">
        <v>148.33333333333334</v>
      </c>
      <c r="K20" s="277">
        <v>141.4</v>
      </c>
      <c r="L20" s="277">
        <v>133.5</v>
      </c>
      <c r="M20" s="277">
        <v>39.582090000000001</v>
      </c>
    </row>
    <row r="21" spans="1:13">
      <c r="A21" s="301">
        <v>12</v>
      </c>
      <c r="B21" s="277" t="s">
        <v>38</v>
      </c>
      <c r="C21" s="277">
        <v>1367.35</v>
      </c>
      <c r="D21" s="279">
        <v>1364.6333333333332</v>
      </c>
      <c r="E21" s="279">
        <v>1346.0166666666664</v>
      </c>
      <c r="F21" s="279">
        <v>1324.6833333333332</v>
      </c>
      <c r="G21" s="279">
        <v>1306.0666666666664</v>
      </c>
      <c r="H21" s="279">
        <v>1385.9666666666665</v>
      </c>
      <c r="I21" s="279">
        <v>1404.5833333333333</v>
      </c>
      <c r="J21" s="279">
        <v>1425.9166666666665</v>
      </c>
      <c r="K21" s="277">
        <v>1383.25</v>
      </c>
      <c r="L21" s="277">
        <v>1343.3</v>
      </c>
      <c r="M21" s="277">
        <v>17.176929999999999</v>
      </c>
    </row>
    <row r="22" spans="1:13">
      <c r="A22" s="301">
        <v>13</v>
      </c>
      <c r="B22" s="277" t="s">
        <v>296</v>
      </c>
      <c r="C22" s="277">
        <v>204.25</v>
      </c>
      <c r="D22" s="279">
        <v>207.11666666666667</v>
      </c>
      <c r="E22" s="279">
        <v>199.23333333333335</v>
      </c>
      <c r="F22" s="279">
        <v>194.21666666666667</v>
      </c>
      <c r="G22" s="279">
        <v>186.33333333333334</v>
      </c>
      <c r="H22" s="279">
        <v>212.13333333333335</v>
      </c>
      <c r="I22" s="279">
        <v>220.01666666666668</v>
      </c>
      <c r="J22" s="279">
        <v>225.03333333333336</v>
      </c>
      <c r="K22" s="277">
        <v>215</v>
      </c>
      <c r="L22" s="277">
        <v>202.1</v>
      </c>
      <c r="M22" s="277">
        <v>45.845080000000003</v>
      </c>
    </row>
    <row r="23" spans="1:13">
      <c r="A23" s="301">
        <v>14</v>
      </c>
      <c r="B23" s="277" t="s">
        <v>41</v>
      </c>
      <c r="C23" s="277">
        <v>351.65</v>
      </c>
      <c r="D23" s="279">
        <v>349.56666666666666</v>
      </c>
      <c r="E23" s="279">
        <v>345.5333333333333</v>
      </c>
      <c r="F23" s="279">
        <v>339.41666666666663</v>
      </c>
      <c r="G23" s="279">
        <v>335.38333333333327</v>
      </c>
      <c r="H23" s="279">
        <v>355.68333333333334</v>
      </c>
      <c r="I23" s="279">
        <v>359.71666666666675</v>
      </c>
      <c r="J23" s="279">
        <v>365.83333333333337</v>
      </c>
      <c r="K23" s="277">
        <v>353.6</v>
      </c>
      <c r="L23" s="277">
        <v>343.45</v>
      </c>
      <c r="M23" s="277">
        <v>42.218640000000001</v>
      </c>
    </row>
    <row r="24" spans="1:13">
      <c r="A24" s="301">
        <v>15</v>
      </c>
      <c r="B24" s="277" t="s">
        <v>43</v>
      </c>
      <c r="C24" s="277">
        <v>37.25</v>
      </c>
      <c r="D24" s="279">
        <v>37.383333333333333</v>
      </c>
      <c r="E24" s="279">
        <v>36.966666666666669</v>
      </c>
      <c r="F24" s="279">
        <v>36.683333333333337</v>
      </c>
      <c r="G24" s="279">
        <v>36.266666666666673</v>
      </c>
      <c r="H24" s="279">
        <v>37.666666666666664</v>
      </c>
      <c r="I24" s="279">
        <v>38.083333333333336</v>
      </c>
      <c r="J24" s="279">
        <v>38.36666666666666</v>
      </c>
      <c r="K24" s="277">
        <v>37.799999999999997</v>
      </c>
      <c r="L24" s="277">
        <v>37.1</v>
      </c>
      <c r="M24" s="277">
        <v>14.19964</v>
      </c>
    </row>
    <row r="25" spans="1:13">
      <c r="A25" s="301">
        <v>16</v>
      </c>
      <c r="B25" s="277" t="s">
        <v>298</v>
      </c>
      <c r="C25" s="277">
        <v>268.10000000000002</v>
      </c>
      <c r="D25" s="279">
        <v>270.33333333333337</v>
      </c>
      <c r="E25" s="279">
        <v>262.86666666666673</v>
      </c>
      <c r="F25" s="279">
        <v>257.63333333333338</v>
      </c>
      <c r="G25" s="279">
        <v>250.16666666666674</v>
      </c>
      <c r="H25" s="279">
        <v>275.56666666666672</v>
      </c>
      <c r="I25" s="279">
        <v>283.03333333333342</v>
      </c>
      <c r="J25" s="279">
        <v>288.26666666666671</v>
      </c>
      <c r="K25" s="277">
        <v>277.8</v>
      </c>
      <c r="L25" s="277">
        <v>265.10000000000002</v>
      </c>
      <c r="M25" s="277">
        <v>4.5804200000000002</v>
      </c>
    </row>
    <row r="26" spans="1:13">
      <c r="A26" s="301">
        <v>17</v>
      </c>
      <c r="B26" s="277" t="s">
        <v>229</v>
      </c>
      <c r="C26" s="277">
        <v>1524.9</v>
      </c>
      <c r="D26" s="279">
        <v>1532.05</v>
      </c>
      <c r="E26" s="279">
        <v>1500.1</v>
      </c>
      <c r="F26" s="279">
        <v>1475.3</v>
      </c>
      <c r="G26" s="279">
        <v>1443.35</v>
      </c>
      <c r="H26" s="279">
        <v>1556.85</v>
      </c>
      <c r="I26" s="279">
        <v>1588.8000000000002</v>
      </c>
      <c r="J26" s="279">
        <v>1613.6</v>
      </c>
      <c r="K26" s="277">
        <v>1564</v>
      </c>
      <c r="L26" s="277">
        <v>1507.25</v>
      </c>
      <c r="M26" s="277">
        <v>1.5527500000000001</v>
      </c>
    </row>
    <row r="27" spans="1:13">
      <c r="A27" s="301">
        <v>18</v>
      </c>
      <c r="B27" s="277" t="s">
        <v>230</v>
      </c>
      <c r="C27" s="277">
        <v>2909.2</v>
      </c>
      <c r="D27" s="279">
        <v>2913.4833333333336</v>
      </c>
      <c r="E27" s="279">
        <v>2886.9666666666672</v>
      </c>
      <c r="F27" s="279">
        <v>2864.7333333333336</v>
      </c>
      <c r="G27" s="279">
        <v>2838.2166666666672</v>
      </c>
      <c r="H27" s="279">
        <v>2935.7166666666672</v>
      </c>
      <c r="I27" s="279">
        <v>2962.2333333333336</v>
      </c>
      <c r="J27" s="279">
        <v>2984.4666666666672</v>
      </c>
      <c r="K27" s="277">
        <v>2940</v>
      </c>
      <c r="L27" s="277">
        <v>2891.25</v>
      </c>
      <c r="M27" s="277">
        <v>1.8581000000000001</v>
      </c>
    </row>
    <row r="28" spans="1:13">
      <c r="A28" s="301">
        <v>19</v>
      </c>
      <c r="B28" s="277" t="s">
        <v>45</v>
      </c>
      <c r="C28" s="277">
        <v>761.5</v>
      </c>
      <c r="D28" s="279">
        <v>764.68333333333339</v>
      </c>
      <c r="E28" s="279">
        <v>746.36666666666679</v>
      </c>
      <c r="F28" s="279">
        <v>731.23333333333335</v>
      </c>
      <c r="G28" s="279">
        <v>712.91666666666674</v>
      </c>
      <c r="H28" s="279">
        <v>779.81666666666683</v>
      </c>
      <c r="I28" s="279">
        <v>798.13333333333344</v>
      </c>
      <c r="J28" s="279">
        <v>813.26666666666688</v>
      </c>
      <c r="K28" s="277">
        <v>783</v>
      </c>
      <c r="L28" s="277">
        <v>749.55</v>
      </c>
      <c r="M28" s="277">
        <v>23.48582</v>
      </c>
    </row>
    <row r="29" spans="1:13">
      <c r="A29" s="301">
        <v>20</v>
      </c>
      <c r="B29" s="277" t="s">
        <v>46</v>
      </c>
      <c r="C29" s="277">
        <v>211.1</v>
      </c>
      <c r="D29" s="279">
        <v>212.63333333333335</v>
      </c>
      <c r="E29" s="279">
        <v>208.26666666666671</v>
      </c>
      <c r="F29" s="279">
        <v>205.43333333333337</v>
      </c>
      <c r="G29" s="279">
        <v>201.06666666666672</v>
      </c>
      <c r="H29" s="279">
        <v>215.4666666666667</v>
      </c>
      <c r="I29" s="279">
        <v>219.83333333333331</v>
      </c>
      <c r="J29" s="279">
        <v>222.66666666666669</v>
      </c>
      <c r="K29" s="277">
        <v>217</v>
      </c>
      <c r="L29" s="277">
        <v>209.8</v>
      </c>
      <c r="M29" s="277">
        <v>45.942639999999997</v>
      </c>
    </row>
    <row r="30" spans="1:13">
      <c r="A30" s="301">
        <v>21</v>
      </c>
      <c r="B30" s="277" t="s">
        <v>47</v>
      </c>
      <c r="C30" s="277">
        <v>1623.7</v>
      </c>
      <c r="D30" s="279">
        <v>1622.3500000000001</v>
      </c>
      <c r="E30" s="279">
        <v>1591.5000000000002</v>
      </c>
      <c r="F30" s="279">
        <v>1559.3000000000002</v>
      </c>
      <c r="G30" s="279">
        <v>1528.4500000000003</v>
      </c>
      <c r="H30" s="279">
        <v>1654.5500000000002</v>
      </c>
      <c r="I30" s="279">
        <v>1685.4</v>
      </c>
      <c r="J30" s="279">
        <v>1717.6000000000001</v>
      </c>
      <c r="K30" s="277">
        <v>1653.2</v>
      </c>
      <c r="L30" s="277">
        <v>1590.15</v>
      </c>
      <c r="M30" s="277">
        <v>10.94575</v>
      </c>
    </row>
    <row r="31" spans="1:13">
      <c r="A31" s="301">
        <v>22</v>
      </c>
      <c r="B31" s="277" t="s">
        <v>48</v>
      </c>
      <c r="C31" s="277">
        <v>125.55</v>
      </c>
      <c r="D31" s="279">
        <v>122.95</v>
      </c>
      <c r="E31" s="279">
        <v>119.4</v>
      </c>
      <c r="F31" s="279">
        <v>113.25</v>
      </c>
      <c r="G31" s="279">
        <v>109.7</v>
      </c>
      <c r="H31" s="279">
        <v>129.10000000000002</v>
      </c>
      <c r="I31" s="279">
        <v>132.64999999999998</v>
      </c>
      <c r="J31" s="279">
        <v>138.80000000000001</v>
      </c>
      <c r="K31" s="277">
        <v>126.5</v>
      </c>
      <c r="L31" s="277">
        <v>116.8</v>
      </c>
      <c r="M31" s="277">
        <v>152.12649999999999</v>
      </c>
    </row>
    <row r="32" spans="1:13">
      <c r="A32" s="301">
        <v>23</v>
      </c>
      <c r="B32" s="277" t="s">
        <v>49</v>
      </c>
      <c r="C32" s="277">
        <v>74.8</v>
      </c>
      <c r="D32" s="279">
        <v>73.11666666666666</v>
      </c>
      <c r="E32" s="279">
        <v>70.783333333333317</v>
      </c>
      <c r="F32" s="279">
        <v>66.766666666666652</v>
      </c>
      <c r="G32" s="279">
        <v>64.433333333333309</v>
      </c>
      <c r="H32" s="279">
        <v>77.133333333333326</v>
      </c>
      <c r="I32" s="279">
        <v>79.466666666666669</v>
      </c>
      <c r="J32" s="279">
        <v>83.483333333333334</v>
      </c>
      <c r="K32" s="277">
        <v>75.45</v>
      </c>
      <c r="L32" s="277">
        <v>69.099999999999994</v>
      </c>
      <c r="M32" s="277">
        <v>918.62696000000005</v>
      </c>
    </row>
    <row r="33" spans="1:13">
      <c r="A33" s="301">
        <v>24</v>
      </c>
      <c r="B33" s="277" t="s">
        <v>51</v>
      </c>
      <c r="C33" s="277">
        <v>2031.2</v>
      </c>
      <c r="D33" s="279">
        <v>2030.0666666666666</v>
      </c>
      <c r="E33" s="279">
        <v>2006.1333333333332</v>
      </c>
      <c r="F33" s="279">
        <v>1981.0666666666666</v>
      </c>
      <c r="G33" s="279">
        <v>1957.1333333333332</v>
      </c>
      <c r="H33" s="279">
        <v>2055.1333333333332</v>
      </c>
      <c r="I33" s="279">
        <v>2079.0666666666666</v>
      </c>
      <c r="J33" s="279">
        <v>2104.1333333333332</v>
      </c>
      <c r="K33" s="277">
        <v>2054</v>
      </c>
      <c r="L33" s="277">
        <v>2005</v>
      </c>
      <c r="M33" s="277">
        <v>21.424579999999999</v>
      </c>
    </row>
    <row r="34" spans="1:13">
      <c r="A34" s="301">
        <v>25</v>
      </c>
      <c r="B34" s="277" t="s">
        <v>226</v>
      </c>
      <c r="C34" s="277">
        <v>700.9</v>
      </c>
      <c r="D34" s="279">
        <v>703.66666666666663</v>
      </c>
      <c r="E34" s="279">
        <v>688.63333333333321</v>
      </c>
      <c r="F34" s="279">
        <v>676.36666666666656</v>
      </c>
      <c r="G34" s="279">
        <v>661.33333333333314</v>
      </c>
      <c r="H34" s="279">
        <v>715.93333333333328</v>
      </c>
      <c r="I34" s="279">
        <v>730.96666666666681</v>
      </c>
      <c r="J34" s="279">
        <v>743.23333333333335</v>
      </c>
      <c r="K34" s="277">
        <v>718.7</v>
      </c>
      <c r="L34" s="277">
        <v>691.4</v>
      </c>
      <c r="M34" s="277">
        <v>9.1660599999999999</v>
      </c>
    </row>
    <row r="35" spans="1:13">
      <c r="A35" s="301">
        <v>26</v>
      </c>
      <c r="B35" s="277" t="s">
        <v>53</v>
      </c>
      <c r="C35" s="277">
        <v>796.15</v>
      </c>
      <c r="D35" s="279">
        <v>800.80000000000007</v>
      </c>
      <c r="E35" s="279">
        <v>786.60000000000014</v>
      </c>
      <c r="F35" s="279">
        <v>777.05000000000007</v>
      </c>
      <c r="G35" s="279">
        <v>762.85000000000014</v>
      </c>
      <c r="H35" s="279">
        <v>810.35000000000014</v>
      </c>
      <c r="I35" s="279">
        <v>824.55000000000018</v>
      </c>
      <c r="J35" s="279">
        <v>834.10000000000014</v>
      </c>
      <c r="K35" s="277">
        <v>815</v>
      </c>
      <c r="L35" s="277">
        <v>791.25</v>
      </c>
      <c r="M35" s="277">
        <v>24.382280000000002</v>
      </c>
    </row>
    <row r="36" spans="1:13">
      <c r="A36" s="301">
        <v>27</v>
      </c>
      <c r="B36" s="277" t="s">
        <v>55</v>
      </c>
      <c r="C36" s="277">
        <v>440.55</v>
      </c>
      <c r="D36" s="279">
        <v>444.51666666666665</v>
      </c>
      <c r="E36" s="279">
        <v>434.0333333333333</v>
      </c>
      <c r="F36" s="279">
        <v>427.51666666666665</v>
      </c>
      <c r="G36" s="279">
        <v>417.0333333333333</v>
      </c>
      <c r="H36" s="279">
        <v>451.0333333333333</v>
      </c>
      <c r="I36" s="279">
        <v>461.51666666666665</v>
      </c>
      <c r="J36" s="279">
        <v>468.0333333333333</v>
      </c>
      <c r="K36" s="277">
        <v>455</v>
      </c>
      <c r="L36" s="277">
        <v>438</v>
      </c>
      <c r="M36" s="277">
        <v>176.24795</v>
      </c>
    </row>
    <row r="37" spans="1:13">
      <c r="A37" s="301">
        <v>28</v>
      </c>
      <c r="B37" s="277" t="s">
        <v>56</v>
      </c>
      <c r="C37" s="277">
        <v>2957.7</v>
      </c>
      <c r="D37" s="279">
        <v>2946.9</v>
      </c>
      <c r="E37" s="279">
        <v>2905.8</v>
      </c>
      <c r="F37" s="279">
        <v>2853.9</v>
      </c>
      <c r="G37" s="279">
        <v>2812.8</v>
      </c>
      <c r="H37" s="279">
        <v>2998.8</v>
      </c>
      <c r="I37" s="279">
        <v>3039.8999999999996</v>
      </c>
      <c r="J37" s="279">
        <v>3091.8</v>
      </c>
      <c r="K37" s="277">
        <v>2988</v>
      </c>
      <c r="L37" s="277">
        <v>2895</v>
      </c>
      <c r="M37" s="277">
        <v>11.85693</v>
      </c>
    </row>
    <row r="38" spans="1:13">
      <c r="A38" s="301">
        <v>29</v>
      </c>
      <c r="B38" s="277" t="s">
        <v>58</v>
      </c>
      <c r="C38" s="277">
        <v>6112.15</v>
      </c>
      <c r="D38" s="279">
        <v>6132.3833333333341</v>
      </c>
      <c r="E38" s="279">
        <v>6070.7666666666682</v>
      </c>
      <c r="F38" s="279">
        <v>6029.3833333333341</v>
      </c>
      <c r="G38" s="279">
        <v>5967.7666666666682</v>
      </c>
      <c r="H38" s="279">
        <v>6173.7666666666682</v>
      </c>
      <c r="I38" s="279">
        <v>6235.383333333335</v>
      </c>
      <c r="J38" s="279">
        <v>6276.7666666666682</v>
      </c>
      <c r="K38" s="277">
        <v>6194</v>
      </c>
      <c r="L38" s="277">
        <v>6091</v>
      </c>
      <c r="M38" s="277">
        <v>4.1614199999999997</v>
      </c>
    </row>
    <row r="39" spans="1:13">
      <c r="A39" s="301">
        <v>30</v>
      </c>
      <c r="B39" s="277" t="s">
        <v>232</v>
      </c>
      <c r="C39" s="277">
        <v>2470.6</v>
      </c>
      <c r="D39" s="279">
        <v>2475.2833333333333</v>
      </c>
      <c r="E39" s="279">
        <v>2452.2666666666664</v>
      </c>
      <c r="F39" s="279">
        <v>2433.9333333333329</v>
      </c>
      <c r="G39" s="279">
        <v>2410.9166666666661</v>
      </c>
      <c r="H39" s="279">
        <v>2493.6166666666668</v>
      </c>
      <c r="I39" s="279">
        <v>2516.6333333333341</v>
      </c>
      <c r="J39" s="279">
        <v>2534.9666666666672</v>
      </c>
      <c r="K39" s="277">
        <v>2498.3000000000002</v>
      </c>
      <c r="L39" s="277">
        <v>2456.9499999999998</v>
      </c>
      <c r="M39" s="277">
        <v>0.1706</v>
      </c>
    </row>
    <row r="40" spans="1:13">
      <c r="A40" s="301">
        <v>31</v>
      </c>
      <c r="B40" s="277" t="s">
        <v>59</v>
      </c>
      <c r="C40" s="277">
        <v>3440.7</v>
      </c>
      <c r="D40" s="279">
        <v>3478.5833333333335</v>
      </c>
      <c r="E40" s="279">
        <v>3382.1166666666668</v>
      </c>
      <c r="F40" s="279">
        <v>3323.5333333333333</v>
      </c>
      <c r="G40" s="279">
        <v>3227.0666666666666</v>
      </c>
      <c r="H40" s="279">
        <v>3537.166666666667</v>
      </c>
      <c r="I40" s="279">
        <v>3633.6333333333332</v>
      </c>
      <c r="J40" s="279">
        <v>3692.2166666666672</v>
      </c>
      <c r="K40" s="277">
        <v>3575.05</v>
      </c>
      <c r="L40" s="277">
        <v>3420</v>
      </c>
      <c r="M40" s="277">
        <v>45.316110000000002</v>
      </c>
    </row>
    <row r="41" spans="1:13">
      <c r="A41" s="301">
        <v>32</v>
      </c>
      <c r="B41" s="277" t="s">
        <v>60</v>
      </c>
      <c r="C41" s="277">
        <v>1370.75</v>
      </c>
      <c r="D41" s="279">
        <v>1351.1333333333332</v>
      </c>
      <c r="E41" s="279">
        <v>1323.8166666666664</v>
      </c>
      <c r="F41" s="279">
        <v>1276.8833333333332</v>
      </c>
      <c r="G41" s="279">
        <v>1249.5666666666664</v>
      </c>
      <c r="H41" s="279">
        <v>1398.0666666666664</v>
      </c>
      <c r="I41" s="279">
        <v>1425.383333333333</v>
      </c>
      <c r="J41" s="279">
        <v>1472.3166666666664</v>
      </c>
      <c r="K41" s="277">
        <v>1378.45</v>
      </c>
      <c r="L41" s="277">
        <v>1304.2</v>
      </c>
      <c r="M41" s="277">
        <v>13.1753</v>
      </c>
    </row>
    <row r="42" spans="1:13">
      <c r="A42" s="301">
        <v>33</v>
      </c>
      <c r="B42" s="277" t="s">
        <v>233</v>
      </c>
      <c r="C42" s="277">
        <v>301.39999999999998</v>
      </c>
      <c r="D42" s="279">
        <v>305.8</v>
      </c>
      <c r="E42" s="279">
        <v>293.20000000000005</v>
      </c>
      <c r="F42" s="279">
        <v>285.00000000000006</v>
      </c>
      <c r="G42" s="279">
        <v>272.40000000000009</v>
      </c>
      <c r="H42" s="279">
        <v>314</v>
      </c>
      <c r="I42" s="279">
        <v>326.60000000000002</v>
      </c>
      <c r="J42" s="279">
        <v>334.79999999999995</v>
      </c>
      <c r="K42" s="277">
        <v>318.39999999999998</v>
      </c>
      <c r="L42" s="277">
        <v>297.60000000000002</v>
      </c>
      <c r="M42" s="277">
        <v>143.94767999999999</v>
      </c>
    </row>
    <row r="43" spans="1:13">
      <c r="A43" s="301">
        <v>34</v>
      </c>
      <c r="B43" s="277" t="s">
        <v>61</v>
      </c>
      <c r="C43" s="277">
        <v>46.15</v>
      </c>
      <c r="D43" s="279">
        <v>46.266666666666673</v>
      </c>
      <c r="E43" s="279">
        <v>45.883333333333347</v>
      </c>
      <c r="F43" s="279">
        <v>45.616666666666674</v>
      </c>
      <c r="G43" s="279">
        <v>45.233333333333348</v>
      </c>
      <c r="H43" s="279">
        <v>46.533333333333346</v>
      </c>
      <c r="I43" s="279">
        <v>46.916666666666671</v>
      </c>
      <c r="J43" s="279">
        <v>47.183333333333344</v>
      </c>
      <c r="K43" s="277">
        <v>46.65</v>
      </c>
      <c r="L43" s="277">
        <v>46</v>
      </c>
      <c r="M43" s="277">
        <v>155.48159000000001</v>
      </c>
    </row>
    <row r="44" spans="1:13">
      <c r="A44" s="301">
        <v>35</v>
      </c>
      <c r="B44" s="277" t="s">
        <v>62</v>
      </c>
      <c r="C44" s="277">
        <v>47.25</v>
      </c>
      <c r="D44" s="279">
        <v>47.416666666666664</v>
      </c>
      <c r="E44" s="279">
        <v>46.533333333333331</v>
      </c>
      <c r="F44" s="279">
        <v>45.81666666666667</v>
      </c>
      <c r="G44" s="279">
        <v>44.933333333333337</v>
      </c>
      <c r="H44" s="279">
        <v>48.133333333333326</v>
      </c>
      <c r="I44" s="279">
        <v>49.016666666666666</v>
      </c>
      <c r="J44" s="279">
        <v>49.73333333333332</v>
      </c>
      <c r="K44" s="277">
        <v>48.3</v>
      </c>
      <c r="L44" s="277">
        <v>46.7</v>
      </c>
      <c r="M44" s="277">
        <v>25.491980000000002</v>
      </c>
    </row>
    <row r="45" spans="1:13">
      <c r="A45" s="301">
        <v>36</v>
      </c>
      <c r="B45" s="277" t="s">
        <v>63</v>
      </c>
      <c r="C45" s="277">
        <v>1330.65</v>
      </c>
      <c r="D45" s="279">
        <v>1314.5</v>
      </c>
      <c r="E45" s="279">
        <v>1286.2</v>
      </c>
      <c r="F45" s="279">
        <v>1241.75</v>
      </c>
      <c r="G45" s="279">
        <v>1213.45</v>
      </c>
      <c r="H45" s="279">
        <v>1358.95</v>
      </c>
      <c r="I45" s="279">
        <v>1387.2500000000002</v>
      </c>
      <c r="J45" s="279">
        <v>1431.7</v>
      </c>
      <c r="K45" s="277">
        <v>1342.8</v>
      </c>
      <c r="L45" s="277">
        <v>1270.05</v>
      </c>
      <c r="M45" s="277">
        <v>12.395099999999999</v>
      </c>
    </row>
    <row r="46" spans="1:13">
      <c r="A46" s="301">
        <v>37</v>
      </c>
      <c r="B46" s="277" t="s">
        <v>234</v>
      </c>
      <c r="C46" s="277">
        <v>1397.9</v>
      </c>
      <c r="D46" s="279">
        <v>1398.6500000000003</v>
      </c>
      <c r="E46" s="279">
        <v>1371.6500000000005</v>
      </c>
      <c r="F46" s="279">
        <v>1345.4000000000003</v>
      </c>
      <c r="G46" s="279">
        <v>1318.4000000000005</v>
      </c>
      <c r="H46" s="279">
        <v>1424.9000000000005</v>
      </c>
      <c r="I46" s="279">
        <v>1451.9</v>
      </c>
      <c r="J46" s="279">
        <v>1478.1500000000005</v>
      </c>
      <c r="K46" s="277">
        <v>1425.65</v>
      </c>
      <c r="L46" s="277">
        <v>1372.4</v>
      </c>
      <c r="M46" s="277">
        <v>1.87087</v>
      </c>
    </row>
    <row r="47" spans="1:13">
      <c r="A47" s="301">
        <v>38</v>
      </c>
      <c r="B47" s="277" t="s">
        <v>65</v>
      </c>
      <c r="C47" s="277">
        <v>107.05</v>
      </c>
      <c r="D47" s="279">
        <v>107.03333333333335</v>
      </c>
      <c r="E47" s="279">
        <v>104.41666666666669</v>
      </c>
      <c r="F47" s="279">
        <v>101.78333333333335</v>
      </c>
      <c r="G47" s="279">
        <v>99.166666666666686</v>
      </c>
      <c r="H47" s="279">
        <v>109.66666666666669</v>
      </c>
      <c r="I47" s="279">
        <v>112.28333333333333</v>
      </c>
      <c r="J47" s="279">
        <v>114.91666666666669</v>
      </c>
      <c r="K47" s="277">
        <v>109.65</v>
      </c>
      <c r="L47" s="277">
        <v>104.4</v>
      </c>
      <c r="M47" s="277">
        <v>178.50819000000001</v>
      </c>
    </row>
    <row r="48" spans="1:13">
      <c r="A48" s="301">
        <v>39</v>
      </c>
      <c r="B48" s="277" t="s">
        <v>66</v>
      </c>
      <c r="C48" s="277">
        <v>577.85</v>
      </c>
      <c r="D48" s="279">
        <v>575.65</v>
      </c>
      <c r="E48" s="279">
        <v>568.19999999999993</v>
      </c>
      <c r="F48" s="279">
        <v>558.54999999999995</v>
      </c>
      <c r="G48" s="279">
        <v>551.09999999999991</v>
      </c>
      <c r="H48" s="279">
        <v>585.29999999999995</v>
      </c>
      <c r="I48" s="279">
        <v>592.75</v>
      </c>
      <c r="J48" s="279">
        <v>602.4</v>
      </c>
      <c r="K48" s="277">
        <v>583.1</v>
      </c>
      <c r="L48" s="277">
        <v>566</v>
      </c>
      <c r="M48" s="277">
        <v>18.430309999999999</v>
      </c>
    </row>
    <row r="49" spans="1:13">
      <c r="A49" s="301">
        <v>40</v>
      </c>
      <c r="B49" s="277" t="s">
        <v>67</v>
      </c>
      <c r="C49" s="277">
        <v>475.6</v>
      </c>
      <c r="D49" s="279">
        <v>474.15000000000003</v>
      </c>
      <c r="E49" s="279">
        <v>466.45000000000005</v>
      </c>
      <c r="F49" s="279">
        <v>457.3</v>
      </c>
      <c r="G49" s="279">
        <v>449.6</v>
      </c>
      <c r="H49" s="279">
        <v>483.30000000000007</v>
      </c>
      <c r="I49" s="279">
        <v>491</v>
      </c>
      <c r="J49" s="279">
        <v>500.15000000000009</v>
      </c>
      <c r="K49" s="277">
        <v>481.85</v>
      </c>
      <c r="L49" s="277">
        <v>465</v>
      </c>
      <c r="M49" s="277">
        <v>41.73115</v>
      </c>
    </row>
    <row r="50" spans="1:13">
      <c r="A50" s="301">
        <v>41</v>
      </c>
      <c r="B50" s="277" t="s">
        <v>69</v>
      </c>
      <c r="C50" s="277">
        <v>474.1</v>
      </c>
      <c r="D50" s="279">
        <v>479.88333333333338</v>
      </c>
      <c r="E50" s="279">
        <v>462.51666666666677</v>
      </c>
      <c r="F50" s="279">
        <v>450.93333333333339</v>
      </c>
      <c r="G50" s="279">
        <v>433.56666666666678</v>
      </c>
      <c r="H50" s="279">
        <v>491.46666666666675</v>
      </c>
      <c r="I50" s="279">
        <v>508.83333333333343</v>
      </c>
      <c r="J50" s="279">
        <v>520.41666666666674</v>
      </c>
      <c r="K50" s="277">
        <v>497.25</v>
      </c>
      <c r="L50" s="277">
        <v>468.3</v>
      </c>
      <c r="M50" s="277">
        <v>520.56003999999996</v>
      </c>
    </row>
    <row r="51" spans="1:13">
      <c r="A51" s="301">
        <v>42</v>
      </c>
      <c r="B51" s="277" t="s">
        <v>70</v>
      </c>
      <c r="C51" s="277">
        <v>36.25</v>
      </c>
      <c r="D51" s="279">
        <v>36.56666666666667</v>
      </c>
      <c r="E51" s="279">
        <v>35.683333333333337</v>
      </c>
      <c r="F51" s="279">
        <v>35.116666666666667</v>
      </c>
      <c r="G51" s="279">
        <v>34.233333333333334</v>
      </c>
      <c r="H51" s="279">
        <v>37.13333333333334</v>
      </c>
      <c r="I51" s="279">
        <v>38.01666666666668</v>
      </c>
      <c r="J51" s="279">
        <v>38.583333333333343</v>
      </c>
      <c r="K51" s="277">
        <v>37.450000000000003</v>
      </c>
      <c r="L51" s="277">
        <v>36</v>
      </c>
      <c r="M51" s="277">
        <v>377.83076</v>
      </c>
    </row>
    <row r="52" spans="1:13">
      <c r="A52" s="301">
        <v>43</v>
      </c>
      <c r="B52" s="277" t="s">
        <v>71</v>
      </c>
      <c r="C52" s="277">
        <v>430</v>
      </c>
      <c r="D52" s="279">
        <v>432.11666666666662</v>
      </c>
      <c r="E52" s="279">
        <v>424.23333333333323</v>
      </c>
      <c r="F52" s="279">
        <v>418.46666666666664</v>
      </c>
      <c r="G52" s="279">
        <v>410.58333333333326</v>
      </c>
      <c r="H52" s="279">
        <v>437.88333333333321</v>
      </c>
      <c r="I52" s="279">
        <v>445.76666666666654</v>
      </c>
      <c r="J52" s="279">
        <v>451.53333333333319</v>
      </c>
      <c r="K52" s="277">
        <v>440</v>
      </c>
      <c r="L52" s="277">
        <v>426.35</v>
      </c>
      <c r="M52" s="277">
        <v>29.12856</v>
      </c>
    </row>
    <row r="53" spans="1:13">
      <c r="A53" s="301">
        <v>44</v>
      </c>
      <c r="B53" s="277" t="s">
        <v>72</v>
      </c>
      <c r="C53" s="277">
        <v>12853.55</v>
      </c>
      <c r="D53" s="279">
        <v>12970.466666666667</v>
      </c>
      <c r="E53" s="279">
        <v>12642.933333333334</v>
      </c>
      <c r="F53" s="279">
        <v>12432.316666666668</v>
      </c>
      <c r="G53" s="279">
        <v>12104.783333333335</v>
      </c>
      <c r="H53" s="279">
        <v>13181.083333333334</v>
      </c>
      <c r="I53" s="279">
        <v>13508.616666666667</v>
      </c>
      <c r="J53" s="279">
        <v>13719.233333333334</v>
      </c>
      <c r="K53" s="277">
        <v>13298</v>
      </c>
      <c r="L53" s="277">
        <v>12759.85</v>
      </c>
      <c r="M53" s="277">
        <v>0.76632999999999996</v>
      </c>
    </row>
    <row r="54" spans="1:13">
      <c r="A54" s="301">
        <v>45</v>
      </c>
      <c r="B54" s="277" t="s">
        <v>74</v>
      </c>
      <c r="C54" s="277">
        <v>417.15</v>
      </c>
      <c r="D54" s="279">
        <v>420.26666666666665</v>
      </c>
      <c r="E54" s="279">
        <v>411.0333333333333</v>
      </c>
      <c r="F54" s="279">
        <v>404.91666666666663</v>
      </c>
      <c r="G54" s="279">
        <v>395.68333333333328</v>
      </c>
      <c r="H54" s="279">
        <v>426.38333333333333</v>
      </c>
      <c r="I54" s="279">
        <v>435.61666666666667</v>
      </c>
      <c r="J54" s="279">
        <v>441.73333333333335</v>
      </c>
      <c r="K54" s="277">
        <v>429.5</v>
      </c>
      <c r="L54" s="277">
        <v>414.15</v>
      </c>
      <c r="M54" s="277">
        <v>60.254309999999997</v>
      </c>
    </row>
    <row r="55" spans="1:13">
      <c r="A55" s="301">
        <v>46</v>
      </c>
      <c r="B55" s="277" t="s">
        <v>75</v>
      </c>
      <c r="C55" s="277">
        <v>3719.5</v>
      </c>
      <c r="D55" s="279">
        <v>3742.1666666666665</v>
      </c>
      <c r="E55" s="279">
        <v>3688.333333333333</v>
      </c>
      <c r="F55" s="279">
        <v>3657.1666666666665</v>
      </c>
      <c r="G55" s="279">
        <v>3603.333333333333</v>
      </c>
      <c r="H55" s="279">
        <v>3773.333333333333</v>
      </c>
      <c r="I55" s="279">
        <v>3827.1666666666661</v>
      </c>
      <c r="J55" s="279">
        <v>3858.333333333333</v>
      </c>
      <c r="K55" s="277">
        <v>3796</v>
      </c>
      <c r="L55" s="277">
        <v>3711</v>
      </c>
      <c r="M55" s="277">
        <v>3.9774099999999999</v>
      </c>
    </row>
    <row r="56" spans="1:13">
      <c r="A56" s="301">
        <v>47</v>
      </c>
      <c r="B56" s="277" t="s">
        <v>76</v>
      </c>
      <c r="C56" s="277">
        <v>368.55</v>
      </c>
      <c r="D56" s="279">
        <v>369.08333333333331</v>
      </c>
      <c r="E56" s="279">
        <v>364.96666666666664</v>
      </c>
      <c r="F56" s="279">
        <v>361.38333333333333</v>
      </c>
      <c r="G56" s="279">
        <v>357.26666666666665</v>
      </c>
      <c r="H56" s="279">
        <v>372.66666666666663</v>
      </c>
      <c r="I56" s="279">
        <v>376.7833333333333</v>
      </c>
      <c r="J56" s="279">
        <v>380.36666666666662</v>
      </c>
      <c r="K56" s="277">
        <v>373.2</v>
      </c>
      <c r="L56" s="277">
        <v>365.5</v>
      </c>
      <c r="M56" s="277">
        <v>28.434080000000002</v>
      </c>
    </row>
    <row r="57" spans="1:13">
      <c r="A57" s="301">
        <v>48</v>
      </c>
      <c r="B57" s="277" t="s">
        <v>77</v>
      </c>
      <c r="C57" s="277">
        <v>100.4</v>
      </c>
      <c r="D57" s="279">
        <v>101.05</v>
      </c>
      <c r="E57" s="279">
        <v>99.199999999999989</v>
      </c>
      <c r="F57" s="279">
        <v>97.999999999999986</v>
      </c>
      <c r="G57" s="279">
        <v>96.149999999999977</v>
      </c>
      <c r="H57" s="279">
        <v>102.25</v>
      </c>
      <c r="I57" s="279">
        <v>104.1</v>
      </c>
      <c r="J57" s="279">
        <v>105.30000000000001</v>
      </c>
      <c r="K57" s="277">
        <v>102.9</v>
      </c>
      <c r="L57" s="277">
        <v>99.85</v>
      </c>
      <c r="M57" s="277">
        <v>54.044089999999997</v>
      </c>
    </row>
    <row r="58" spans="1:13">
      <c r="A58" s="301">
        <v>49</v>
      </c>
      <c r="B58" s="277" t="s">
        <v>78</v>
      </c>
      <c r="C58" s="277">
        <v>120.2</v>
      </c>
      <c r="D58" s="279">
        <v>121.41666666666667</v>
      </c>
      <c r="E58" s="279">
        <v>118.33333333333334</v>
      </c>
      <c r="F58" s="279">
        <v>116.46666666666667</v>
      </c>
      <c r="G58" s="279">
        <v>113.38333333333334</v>
      </c>
      <c r="H58" s="279">
        <v>123.28333333333335</v>
      </c>
      <c r="I58" s="279">
        <v>126.36666666666669</v>
      </c>
      <c r="J58" s="279">
        <v>128.23333333333335</v>
      </c>
      <c r="K58" s="277">
        <v>124.5</v>
      </c>
      <c r="L58" s="277">
        <v>119.55</v>
      </c>
      <c r="M58" s="277">
        <v>14.10543</v>
      </c>
    </row>
    <row r="59" spans="1:13">
      <c r="A59" s="301">
        <v>50</v>
      </c>
      <c r="B59" s="277" t="s">
        <v>81</v>
      </c>
      <c r="C59" s="277">
        <v>652.70000000000005</v>
      </c>
      <c r="D59" s="279">
        <v>646.4</v>
      </c>
      <c r="E59" s="279">
        <v>636.79999999999995</v>
      </c>
      <c r="F59" s="279">
        <v>620.9</v>
      </c>
      <c r="G59" s="279">
        <v>611.29999999999995</v>
      </c>
      <c r="H59" s="279">
        <v>662.3</v>
      </c>
      <c r="I59" s="279">
        <v>671.90000000000009</v>
      </c>
      <c r="J59" s="279">
        <v>687.8</v>
      </c>
      <c r="K59" s="277">
        <v>656</v>
      </c>
      <c r="L59" s="277">
        <v>630.5</v>
      </c>
      <c r="M59" s="277">
        <v>5.0039999999999996</v>
      </c>
    </row>
    <row r="60" spans="1:13">
      <c r="A60" s="301">
        <v>51</v>
      </c>
      <c r="B60" s="277" t="s">
        <v>82</v>
      </c>
      <c r="C60" s="277">
        <v>232.1</v>
      </c>
      <c r="D60" s="279">
        <v>231.6</v>
      </c>
      <c r="E60" s="279">
        <v>227</v>
      </c>
      <c r="F60" s="279">
        <v>221.9</v>
      </c>
      <c r="G60" s="279">
        <v>217.3</v>
      </c>
      <c r="H60" s="279">
        <v>236.7</v>
      </c>
      <c r="I60" s="279">
        <v>241.29999999999995</v>
      </c>
      <c r="J60" s="279">
        <v>246.39999999999998</v>
      </c>
      <c r="K60" s="277">
        <v>236.2</v>
      </c>
      <c r="L60" s="277">
        <v>226.5</v>
      </c>
      <c r="M60" s="277">
        <v>103.05643999999999</v>
      </c>
    </row>
    <row r="61" spans="1:13">
      <c r="A61" s="301">
        <v>52</v>
      </c>
      <c r="B61" s="277" t="s">
        <v>83</v>
      </c>
      <c r="C61" s="277">
        <v>721.6</v>
      </c>
      <c r="D61" s="279">
        <v>723.19999999999993</v>
      </c>
      <c r="E61" s="279">
        <v>716.14999999999986</v>
      </c>
      <c r="F61" s="279">
        <v>710.69999999999993</v>
      </c>
      <c r="G61" s="279">
        <v>703.64999999999986</v>
      </c>
      <c r="H61" s="279">
        <v>728.64999999999986</v>
      </c>
      <c r="I61" s="279">
        <v>735.69999999999982</v>
      </c>
      <c r="J61" s="279">
        <v>741.14999999999986</v>
      </c>
      <c r="K61" s="277">
        <v>730.25</v>
      </c>
      <c r="L61" s="277">
        <v>717.75</v>
      </c>
      <c r="M61" s="277">
        <v>31.046869999999998</v>
      </c>
    </row>
    <row r="62" spans="1:13">
      <c r="A62" s="301">
        <v>53</v>
      </c>
      <c r="B62" s="277" t="s">
        <v>84</v>
      </c>
      <c r="C62" s="277">
        <v>124.95</v>
      </c>
      <c r="D62" s="279">
        <v>125.3</v>
      </c>
      <c r="E62" s="279">
        <v>123.75</v>
      </c>
      <c r="F62" s="279">
        <v>122.55</v>
      </c>
      <c r="G62" s="279">
        <v>121</v>
      </c>
      <c r="H62" s="279">
        <v>126.5</v>
      </c>
      <c r="I62" s="279">
        <v>128.04999999999998</v>
      </c>
      <c r="J62" s="279">
        <v>129.25</v>
      </c>
      <c r="K62" s="277">
        <v>126.85</v>
      </c>
      <c r="L62" s="277">
        <v>124.1</v>
      </c>
      <c r="M62" s="277">
        <v>123.97189</v>
      </c>
    </row>
    <row r="63" spans="1:13">
      <c r="A63" s="301">
        <v>54</v>
      </c>
      <c r="B63" s="277" t="s">
        <v>3642</v>
      </c>
      <c r="C63" s="277">
        <v>2154.6999999999998</v>
      </c>
      <c r="D63" s="279">
        <v>2135.8833333333337</v>
      </c>
      <c r="E63" s="279">
        <v>2081.6166666666672</v>
      </c>
      <c r="F63" s="279">
        <v>2008.5333333333338</v>
      </c>
      <c r="G63" s="279">
        <v>1954.2666666666673</v>
      </c>
      <c r="H63" s="279">
        <v>2208.9666666666672</v>
      </c>
      <c r="I63" s="279">
        <v>2263.2333333333336</v>
      </c>
      <c r="J63" s="279">
        <v>2336.3166666666671</v>
      </c>
      <c r="K63" s="277">
        <v>2190.15</v>
      </c>
      <c r="L63" s="277">
        <v>2062.8000000000002</v>
      </c>
      <c r="M63" s="277">
        <v>10.911820000000001</v>
      </c>
    </row>
    <row r="64" spans="1:13">
      <c r="A64" s="301">
        <v>55</v>
      </c>
      <c r="B64" s="277" t="s">
        <v>85</v>
      </c>
      <c r="C64" s="277">
        <v>1416.6</v>
      </c>
      <c r="D64" s="279">
        <v>1415.1833333333334</v>
      </c>
      <c r="E64" s="279">
        <v>1402.4666666666667</v>
      </c>
      <c r="F64" s="279">
        <v>1388.3333333333333</v>
      </c>
      <c r="G64" s="279">
        <v>1375.6166666666666</v>
      </c>
      <c r="H64" s="279">
        <v>1429.3166666666668</v>
      </c>
      <c r="I64" s="279">
        <v>1442.0333333333335</v>
      </c>
      <c r="J64" s="279">
        <v>1456.166666666667</v>
      </c>
      <c r="K64" s="277">
        <v>1427.9</v>
      </c>
      <c r="L64" s="277">
        <v>1401.05</v>
      </c>
      <c r="M64" s="277">
        <v>7.5542899999999999</v>
      </c>
    </row>
    <row r="65" spans="1:13">
      <c r="A65" s="301">
        <v>56</v>
      </c>
      <c r="B65" s="277" t="s">
        <v>86</v>
      </c>
      <c r="C65" s="277">
        <v>384.2</v>
      </c>
      <c r="D65" s="279">
        <v>384.08333333333331</v>
      </c>
      <c r="E65" s="279">
        <v>377.16666666666663</v>
      </c>
      <c r="F65" s="279">
        <v>370.13333333333333</v>
      </c>
      <c r="G65" s="279">
        <v>363.21666666666664</v>
      </c>
      <c r="H65" s="279">
        <v>391.11666666666662</v>
      </c>
      <c r="I65" s="279">
        <v>398.03333333333325</v>
      </c>
      <c r="J65" s="279">
        <v>405.06666666666661</v>
      </c>
      <c r="K65" s="277">
        <v>391</v>
      </c>
      <c r="L65" s="277">
        <v>377.05</v>
      </c>
      <c r="M65" s="277">
        <v>23.248239999999999</v>
      </c>
    </row>
    <row r="66" spans="1:13">
      <c r="A66" s="301">
        <v>57</v>
      </c>
      <c r="B66" s="277" t="s">
        <v>236</v>
      </c>
      <c r="C66" s="277">
        <v>790.4</v>
      </c>
      <c r="D66" s="279">
        <v>780.15</v>
      </c>
      <c r="E66" s="279">
        <v>762.3</v>
      </c>
      <c r="F66" s="279">
        <v>734.19999999999993</v>
      </c>
      <c r="G66" s="279">
        <v>716.34999999999991</v>
      </c>
      <c r="H66" s="279">
        <v>808.25</v>
      </c>
      <c r="I66" s="279">
        <v>826.10000000000014</v>
      </c>
      <c r="J66" s="279">
        <v>854.2</v>
      </c>
      <c r="K66" s="277">
        <v>798</v>
      </c>
      <c r="L66" s="277">
        <v>752.05</v>
      </c>
      <c r="M66" s="277">
        <v>7.4882200000000001</v>
      </c>
    </row>
    <row r="67" spans="1:13">
      <c r="A67" s="301">
        <v>58</v>
      </c>
      <c r="B67" s="277" t="s">
        <v>237</v>
      </c>
      <c r="C67" s="277">
        <v>267.89999999999998</v>
      </c>
      <c r="D67" s="279">
        <v>267.90000000000003</v>
      </c>
      <c r="E67" s="279">
        <v>257.00000000000006</v>
      </c>
      <c r="F67" s="279">
        <v>246.10000000000002</v>
      </c>
      <c r="G67" s="279">
        <v>235.20000000000005</v>
      </c>
      <c r="H67" s="279">
        <v>278.80000000000007</v>
      </c>
      <c r="I67" s="279">
        <v>289.70000000000005</v>
      </c>
      <c r="J67" s="279">
        <v>300.60000000000008</v>
      </c>
      <c r="K67" s="277">
        <v>278.8</v>
      </c>
      <c r="L67" s="277">
        <v>257</v>
      </c>
      <c r="M67" s="277">
        <v>22.124569999999999</v>
      </c>
    </row>
    <row r="68" spans="1:13">
      <c r="A68" s="301">
        <v>59</v>
      </c>
      <c r="B68" s="277" t="s">
        <v>235</v>
      </c>
      <c r="C68" s="277">
        <v>143.65</v>
      </c>
      <c r="D68" s="279">
        <v>143.38333333333333</v>
      </c>
      <c r="E68" s="279">
        <v>136.26666666666665</v>
      </c>
      <c r="F68" s="279">
        <v>128.88333333333333</v>
      </c>
      <c r="G68" s="279">
        <v>121.76666666666665</v>
      </c>
      <c r="H68" s="279">
        <v>150.76666666666665</v>
      </c>
      <c r="I68" s="279">
        <v>157.88333333333333</v>
      </c>
      <c r="J68" s="279">
        <v>165.26666666666665</v>
      </c>
      <c r="K68" s="277">
        <v>150.5</v>
      </c>
      <c r="L68" s="277">
        <v>136</v>
      </c>
      <c r="M68" s="277">
        <v>75.987960000000001</v>
      </c>
    </row>
    <row r="69" spans="1:13">
      <c r="A69" s="301">
        <v>60</v>
      </c>
      <c r="B69" s="277" t="s">
        <v>87</v>
      </c>
      <c r="C69" s="277">
        <v>471.55</v>
      </c>
      <c r="D69" s="279">
        <v>471.8</v>
      </c>
      <c r="E69" s="279">
        <v>455.85</v>
      </c>
      <c r="F69" s="279">
        <v>440.15000000000003</v>
      </c>
      <c r="G69" s="279">
        <v>424.20000000000005</v>
      </c>
      <c r="H69" s="279">
        <v>487.5</v>
      </c>
      <c r="I69" s="279">
        <v>503.44999999999993</v>
      </c>
      <c r="J69" s="279">
        <v>519.15</v>
      </c>
      <c r="K69" s="277">
        <v>487.75</v>
      </c>
      <c r="L69" s="277">
        <v>456.1</v>
      </c>
      <c r="M69" s="277">
        <v>32.581319999999998</v>
      </c>
    </row>
    <row r="70" spans="1:13">
      <c r="A70" s="301">
        <v>61</v>
      </c>
      <c r="B70" s="277" t="s">
        <v>88</v>
      </c>
      <c r="C70" s="277">
        <v>504.2</v>
      </c>
      <c r="D70" s="279">
        <v>505.7166666666667</v>
      </c>
      <c r="E70" s="279">
        <v>496.73333333333335</v>
      </c>
      <c r="F70" s="279">
        <v>489.26666666666665</v>
      </c>
      <c r="G70" s="279">
        <v>480.2833333333333</v>
      </c>
      <c r="H70" s="279">
        <v>513.18333333333339</v>
      </c>
      <c r="I70" s="279">
        <v>522.16666666666674</v>
      </c>
      <c r="J70" s="279">
        <v>529.63333333333344</v>
      </c>
      <c r="K70" s="277">
        <v>514.70000000000005</v>
      </c>
      <c r="L70" s="277">
        <v>498.25</v>
      </c>
      <c r="M70" s="277">
        <v>42.332239999999999</v>
      </c>
    </row>
    <row r="71" spans="1:13">
      <c r="A71" s="301">
        <v>62</v>
      </c>
      <c r="B71" s="277" t="s">
        <v>238</v>
      </c>
      <c r="C71" s="277">
        <v>731.45</v>
      </c>
      <c r="D71" s="279">
        <v>729.5</v>
      </c>
      <c r="E71" s="279">
        <v>714.2</v>
      </c>
      <c r="F71" s="279">
        <v>696.95</v>
      </c>
      <c r="G71" s="279">
        <v>681.65000000000009</v>
      </c>
      <c r="H71" s="279">
        <v>746.75</v>
      </c>
      <c r="I71" s="279">
        <v>762.05</v>
      </c>
      <c r="J71" s="279">
        <v>779.3</v>
      </c>
      <c r="K71" s="277">
        <v>744.8</v>
      </c>
      <c r="L71" s="277">
        <v>712.25</v>
      </c>
      <c r="M71" s="277">
        <v>1.4926299999999999</v>
      </c>
    </row>
    <row r="72" spans="1:13">
      <c r="A72" s="301">
        <v>63</v>
      </c>
      <c r="B72" s="277" t="s">
        <v>91</v>
      </c>
      <c r="C72" s="277">
        <v>3164.8</v>
      </c>
      <c r="D72" s="279">
        <v>3175.3833333333337</v>
      </c>
      <c r="E72" s="279">
        <v>3123.1166666666672</v>
      </c>
      <c r="F72" s="279">
        <v>3081.4333333333334</v>
      </c>
      <c r="G72" s="279">
        <v>3029.166666666667</v>
      </c>
      <c r="H72" s="279">
        <v>3217.0666666666675</v>
      </c>
      <c r="I72" s="279">
        <v>3269.3333333333339</v>
      </c>
      <c r="J72" s="279">
        <v>3311.0166666666678</v>
      </c>
      <c r="K72" s="277">
        <v>3227.65</v>
      </c>
      <c r="L72" s="277">
        <v>3133.7</v>
      </c>
      <c r="M72" s="277">
        <v>7.7389400000000004</v>
      </c>
    </row>
    <row r="73" spans="1:13">
      <c r="A73" s="301">
        <v>64</v>
      </c>
      <c r="B73" s="277" t="s">
        <v>93</v>
      </c>
      <c r="C73" s="277">
        <v>155.69999999999999</v>
      </c>
      <c r="D73" s="279">
        <v>156.5</v>
      </c>
      <c r="E73" s="279">
        <v>153.69999999999999</v>
      </c>
      <c r="F73" s="279">
        <v>151.69999999999999</v>
      </c>
      <c r="G73" s="279">
        <v>148.89999999999998</v>
      </c>
      <c r="H73" s="279">
        <v>158.5</v>
      </c>
      <c r="I73" s="279">
        <v>161.30000000000001</v>
      </c>
      <c r="J73" s="279">
        <v>163.30000000000001</v>
      </c>
      <c r="K73" s="277">
        <v>159.30000000000001</v>
      </c>
      <c r="L73" s="277">
        <v>154.5</v>
      </c>
      <c r="M73" s="277">
        <v>105.67394</v>
      </c>
    </row>
    <row r="74" spans="1:13">
      <c r="A74" s="301">
        <v>65</v>
      </c>
      <c r="B74" s="277" t="s">
        <v>231</v>
      </c>
      <c r="C74" s="277">
        <v>2162.6999999999998</v>
      </c>
      <c r="D74" s="279">
        <v>2190.5666666666666</v>
      </c>
      <c r="E74" s="279">
        <v>2122.1833333333334</v>
      </c>
      <c r="F74" s="279">
        <v>2081.666666666667</v>
      </c>
      <c r="G74" s="279">
        <v>2013.2833333333338</v>
      </c>
      <c r="H74" s="279">
        <v>2231.083333333333</v>
      </c>
      <c r="I74" s="279">
        <v>2299.4666666666662</v>
      </c>
      <c r="J74" s="279">
        <v>2339.9833333333327</v>
      </c>
      <c r="K74" s="277">
        <v>2258.9499999999998</v>
      </c>
      <c r="L74" s="277">
        <v>2150.0500000000002</v>
      </c>
      <c r="M74" s="277">
        <v>9.02088</v>
      </c>
    </row>
    <row r="75" spans="1:13">
      <c r="A75" s="301">
        <v>66</v>
      </c>
      <c r="B75" s="277" t="s">
        <v>94</v>
      </c>
      <c r="C75" s="277">
        <v>4364.1000000000004</v>
      </c>
      <c r="D75" s="279">
        <v>4374.583333333333</v>
      </c>
      <c r="E75" s="279">
        <v>4325.5166666666664</v>
      </c>
      <c r="F75" s="279">
        <v>4286.9333333333334</v>
      </c>
      <c r="G75" s="279">
        <v>4237.8666666666668</v>
      </c>
      <c r="H75" s="279">
        <v>4413.1666666666661</v>
      </c>
      <c r="I75" s="279">
        <v>4462.2333333333336</v>
      </c>
      <c r="J75" s="279">
        <v>4500.8166666666657</v>
      </c>
      <c r="K75" s="277">
        <v>4423.6499999999996</v>
      </c>
      <c r="L75" s="277">
        <v>4336</v>
      </c>
      <c r="M75" s="277">
        <v>5.8491099999999996</v>
      </c>
    </row>
    <row r="76" spans="1:13">
      <c r="A76" s="301">
        <v>67</v>
      </c>
      <c r="B76" s="277" t="s">
        <v>239</v>
      </c>
      <c r="C76" s="277">
        <v>74.05</v>
      </c>
      <c r="D76" s="279">
        <v>74.933333333333337</v>
      </c>
      <c r="E76" s="279">
        <v>72.666666666666671</v>
      </c>
      <c r="F76" s="279">
        <v>71.283333333333331</v>
      </c>
      <c r="G76" s="279">
        <v>69.016666666666666</v>
      </c>
      <c r="H76" s="279">
        <v>76.316666666666677</v>
      </c>
      <c r="I76" s="279">
        <v>78.583333333333329</v>
      </c>
      <c r="J76" s="279">
        <v>79.966666666666683</v>
      </c>
      <c r="K76" s="277">
        <v>77.2</v>
      </c>
      <c r="L76" s="277">
        <v>73.55</v>
      </c>
      <c r="M76" s="277">
        <v>74.165279999999996</v>
      </c>
    </row>
    <row r="77" spans="1:13">
      <c r="A77" s="301">
        <v>68</v>
      </c>
      <c r="B77" s="277" t="s">
        <v>95</v>
      </c>
      <c r="C77" s="277">
        <v>2159.4</v>
      </c>
      <c r="D77" s="279">
        <v>2168.5666666666666</v>
      </c>
      <c r="E77" s="279">
        <v>2139.1333333333332</v>
      </c>
      <c r="F77" s="279">
        <v>2118.8666666666668</v>
      </c>
      <c r="G77" s="279">
        <v>2089.4333333333334</v>
      </c>
      <c r="H77" s="279">
        <v>2188.833333333333</v>
      </c>
      <c r="I77" s="279">
        <v>2218.2666666666664</v>
      </c>
      <c r="J77" s="279">
        <v>2238.5333333333328</v>
      </c>
      <c r="K77" s="277">
        <v>2198</v>
      </c>
      <c r="L77" s="277">
        <v>2148.3000000000002</v>
      </c>
      <c r="M77" s="277">
        <v>11.80377</v>
      </c>
    </row>
    <row r="78" spans="1:13">
      <c r="A78" s="301">
        <v>69</v>
      </c>
      <c r="B78" s="277" t="s">
        <v>240</v>
      </c>
      <c r="C78" s="277">
        <v>395.15</v>
      </c>
      <c r="D78" s="279">
        <v>392.43333333333334</v>
      </c>
      <c r="E78" s="279">
        <v>383.9666666666667</v>
      </c>
      <c r="F78" s="279">
        <v>372.78333333333336</v>
      </c>
      <c r="G78" s="279">
        <v>364.31666666666672</v>
      </c>
      <c r="H78" s="279">
        <v>403.61666666666667</v>
      </c>
      <c r="I78" s="279">
        <v>412.08333333333326</v>
      </c>
      <c r="J78" s="279">
        <v>423.26666666666665</v>
      </c>
      <c r="K78" s="277">
        <v>400.9</v>
      </c>
      <c r="L78" s="277">
        <v>381.25</v>
      </c>
      <c r="M78" s="277">
        <v>6.2270200000000004</v>
      </c>
    </row>
    <row r="79" spans="1:13">
      <c r="A79" s="301">
        <v>70</v>
      </c>
      <c r="B79" s="277" t="s">
        <v>241</v>
      </c>
      <c r="C79" s="277">
        <v>1146.4000000000001</v>
      </c>
      <c r="D79" s="279">
        <v>1122.1499999999999</v>
      </c>
      <c r="E79" s="279">
        <v>1094.2999999999997</v>
      </c>
      <c r="F79" s="279">
        <v>1042.1999999999998</v>
      </c>
      <c r="G79" s="279">
        <v>1014.3499999999997</v>
      </c>
      <c r="H79" s="279">
        <v>1174.2499999999998</v>
      </c>
      <c r="I79" s="279">
        <v>1202.0999999999997</v>
      </c>
      <c r="J79" s="279">
        <v>1254.1999999999998</v>
      </c>
      <c r="K79" s="277">
        <v>1150</v>
      </c>
      <c r="L79" s="277">
        <v>1070.05</v>
      </c>
      <c r="M79" s="277">
        <v>1.21739</v>
      </c>
    </row>
    <row r="80" spans="1:13">
      <c r="A80" s="301">
        <v>71</v>
      </c>
      <c r="B80" s="277" t="s">
        <v>97</v>
      </c>
      <c r="C80" s="277">
        <v>1246.5</v>
      </c>
      <c r="D80" s="279">
        <v>1240</v>
      </c>
      <c r="E80" s="279">
        <v>1204</v>
      </c>
      <c r="F80" s="279">
        <v>1161.5</v>
      </c>
      <c r="G80" s="279">
        <v>1125.5</v>
      </c>
      <c r="H80" s="279">
        <v>1282.5</v>
      </c>
      <c r="I80" s="279">
        <v>1318.5</v>
      </c>
      <c r="J80" s="279">
        <v>1361</v>
      </c>
      <c r="K80" s="277">
        <v>1276</v>
      </c>
      <c r="L80" s="277">
        <v>1197.5</v>
      </c>
      <c r="M80" s="277">
        <v>52.970329999999997</v>
      </c>
    </row>
    <row r="81" spans="1:13">
      <c r="A81" s="301">
        <v>72</v>
      </c>
      <c r="B81" s="277" t="s">
        <v>98</v>
      </c>
      <c r="C81" s="277">
        <v>160.25</v>
      </c>
      <c r="D81" s="279">
        <v>159.68333333333331</v>
      </c>
      <c r="E81" s="279">
        <v>156.96666666666661</v>
      </c>
      <c r="F81" s="279">
        <v>153.68333333333331</v>
      </c>
      <c r="G81" s="279">
        <v>150.96666666666661</v>
      </c>
      <c r="H81" s="279">
        <v>162.96666666666661</v>
      </c>
      <c r="I81" s="279">
        <v>165.68333333333331</v>
      </c>
      <c r="J81" s="279">
        <v>168.96666666666661</v>
      </c>
      <c r="K81" s="277">
        <v>162.4</v>
      </c>
      <c r="L81" s="277">
        <v>156.4</v>
      </c>
      <c r="M81" s="277">
        <v>51.895339999999997</v>
      </c>
    </row>
    <row r="82" spans="1:13">
      <c r="A82" s="301">
        <v>73</v>
      </c>
      <c r="B82" s="277" t="s">
        <v>99</v>
      </c>
      <c r="C82" s="277">
        <v>53.35</v>
      </c>
      <c r="D82" s="279">
        <v>53.54999999999999</v>
      </c>
      <c r="E82" s="279">
        <v>52.09999999999998</v>
      </c>
      <c r="F82" s="279">
        <v>50.849999999999987</v>
      </c>
      <c r="G82" s="279">
        <v>49.399999999999977</v>
      </c>
      <c r="H82" s="279">
        <v>54.799999999999983</v>
      </c>
      <c r="I82" s="279">
        <v>56.249999999999986</v>
      </c>
      <c r="J82" s="279">
        <v>57.499999999999986</v>
      </c>
      <c r="K82" s="277">
        <v>55</v>
      </c>
      <c r="L82" s="277">
        <v>52.3</v>
      </c>
      <c r="M82" s="277">
        <v>482.77629999999999</v>
      </c>
    </row>
    <row r="83" spans="1:13">
      <c r="A83" s="301">
        <v>74</v>
      </c>
      <c r="B83" s="277" t="s">
        <v>370</v>
      </c>
      <c r="C83" s="277">
        <v>132.9</v>
      </c>
      <c r="D83" s="279">
        <v>133.58333333333334</v>
      </c>
      <c r="E83" s="279">
        <v>130.91666666666669</v>
      </c>
      <c r="F83" s="279">
        <v>128.93333333333334</v>
      </c>
      <c r="G83" s="279">
        <v>126.26666666666668</v>
      </c>
      <c r="H83" s="279">
        <v>135.56666666666669</v>
      </c>
      <c r="I83" s="279">
        <v>138.23333333333338</v>
      </c>
      <c r="J83" s="279">
        <v>140.2166666666667</v>
      </c>
      <c r="K83" s="277">
        <v>136.25</v>
      </c>
      <c r="L83" s="277">
        <v>131.6</v>
      </c>
      <c r="M83" s="277">
        <v>8.4308399999999999</v>
      </c>
    </row>
    <row r="84" spans="1:13">
      <c r="A84" s="301">
        <v>75</v>
      </c>
      <c r="B84" s="277" t="s">
        <v>244</v>
      </c>
      <c r="C84" s="277">
        <v>101.1</v>
      </c>
      <c r="D84" s="279">
        <v>103.21666666666665</v>
      </c>
      <c r="E84" s="279">
        <v>98.983333333333306</v>
      </c>
      <c r="F84" s="279">
        <v>96.866666666666646</v>
      </c>
      <c r="G84" s="279">
        <v>92.633333333333297</v>
      </c>
      <c r="H84" s="279">
        <v>105.33333333333331</v>
      </c>
      <c r="I84" s="279">
        <v>109.56666666666666</v>
      </c>
      <c r="J84" s="279">
        <v>111.68333333333332</v>
      </c>
      <c r="K84" s="277">
        <v>107.45</v>
      </c>
      <c r="L84" s="277">
        <v>101.1</v>
      </c>
      <c r="M84" s="277">
        <v>93.640600000000006</v>
      </c>
    </row>
    <row r="85" spans="1:13">
      <c r="A85" s="301">
        <v>76</v>
      </c>
      <c r="B85" s="277" t="s">
        <v>100</v>
      </c>
      <c r="C85" s="277">
        <v>91.95</v>
      </c>
      <c r="D85" s="279">
        <v>92.13333333333334</v>
      </c>
      <c r="E85" s="279">
        <v>90.616666666666674</v>
      </c>
      <c r="F85" s="279">
        <v>89.283333333333331</v>
      </c>
      <c r="G85" s="279">
        <v>87.766666666666666</v>
      </c>
      <c r="H85" s="279">
        <v>93.466666666666683</v>
      </c>
      <c r="I85" s="279">
        <v>94.983333333333363</v>
      </c>
      <c r="J85" s="279">
        <v>96.316666666666691</v>
      </c>
      <c r="K85" s="277">
        <v>93.65</v>
      </c>
      <c r="L85" s="277">
        <v>90.8</v>
      </c>
      <c r="M85" s="277">
        <v>163.00720000000001</v>
      </c>
    </row>
    <row r="86" spans="1:13">
      <c r="A86" s="301">
        <v>77</v>
      </c>
      <c r="B86" s="277" t="s">
        <v>245</v>
      </c>
      <c r="C86" s="277">
        <v>134.05000000000001</v>
      </c>
      <c r="D86" s="279">
        <v>134.76666666666665</v>
      </c>
      <c r="E86" s="279">
        <v>132.68333333333331</v>
      </c>
      <c r="F86" s="279">
        <v>131.31666666666666</v>
      </c>
      <c r="G86" s="279">
        <v>129.23333333333332</v>
      </c>
      <c r="H86" s="279">
        <v>136.1333333333333</v>
      </c>
      <c r="I86" s="279">
        <v>138.21666666666667</v>
      </c>
      <c r="J86" s="279">
        <v>139.58333333333329</v>
      </c>
      <c r="K86" s="277">
        <v>136.85</v>
      </c>
      <c r="L86" s="277">
        <v>133.4</v>
      </c>
      <c r="M86" s="277">
        <v>3.2681300000000002</v>
      </c>
    </row>
    <row r="87" spans="1:13">
      <c r="A87" s="301">
        <v>78</v>
      </c>
      <c r="B87" s="277" t="s">
        <v>101</v>
      </c>
      <c r="C87" s="277">
        <v>482.85</v>
      </c>
      <c r="D87" s="279">
        <v>483.68333333333334</v>
      </c>
      <c r="E87" s="279">
        <v>475.16666666666669</v>
      </c>
      <c r="F87" s="279">
        <v>467.48333333333335</v>
      </c>
      <c r="G87" s="279">
        <v>458.9666666666667</v>
      </c>
      <c r="H87" s="279">
        <v>491.36666666666667</v>
      </c>
      <c r="I87" s="279">
        <v>499.88333333333333</v>
      </c>
      <c r="J87" s="279">
        <v>507.56666666666666</v>
      </c>
      <c r="K87" s="277">
        <v>492.2</v>
      </c>
      <c r="L87" s="277">
        <v>476</v>
      </c>
      <c r="M87" s="277">
        <v>17.518930000000001</v>
      </c>
    </row>
    <row r="88" spans="1:13">
      <c r="A88" s="301">
        <v>79</v>
      </c>
      <c r="B88" s="277" t="s">
        <v>103</v>
      </c>
      <c r="C88" s="277">
        <v>23.7</v>
      </c>
      <c r="D88" s="279">
        <v>23.816666666666666</v>
      </c>
      <c r="E88" s="279">
        <v>23.383333333333333</v>
      </c>
      <c r="F88" s="279">
        <v>23.066666666666666</v>
      </c>
      <c r="G88" s="279">
        <v>22.633333333333333</v>
      </c>
      <c r="H88" s="279">
        <v>24.133333333333333</v>
      </c>
      <c r="I88" s="279">
        <v>24.566666666666663</v>
      </c>
      <c r="J88" s="279">
        <v>24.883333333333333</v>
      </c>
      <c r="K88" s="277">
        <v>24.25</v>
      </c>
      <c r="L88" s="277">
        <v>23.5</v>
      </c>
      <c r="M88" s="277">
        <v>137.99567999999999</v>
      </c>
    </row>
    <row r="89" spans="1:13">
      <c r="A89" s="301">
        <v>80</v>
      </c>
      <c r="B89" s="277" t="s">
        <v>246</v>
      </c>
      <c r="C89" s="277">
        <v>498.75</v>
      </c>
      <c r="D89" s="279">
        <v>500.43333333333334</v>
      </c>
      <c r="E89" s="279">
        <v>489.31666666666666</v>
      </c>
      <c r="F89" s="279">
        <v>479.88333333333333</v>
      </c>
      <c r="G89" s="279">
        <v>468.76666666666665</v>
      </c>
      <c r="H89" s="279">
        <v>509.86666666666667</v>
      </c>
      <c r="I89" s="279">
        <v>520.98333333333335</v>
      </c>
      <c r="J89" s="279">
        <v>530.41666666666674</v>
      </c>
      <c r="K89" s="277">
        <v>511.55</v>
      </c>
      <c r="L89" s="277">
        <v>491</v>
      </c>
      <c r="M89" s="277">
        <v>2.3755500000000001</v>
      </c>
    </row>
    <row r="90" spans="1:13">
      <c r="A90" s="301">
        <v>81</v>
      </c>
      <c r="B90" s="277" t="s">
        <v>104</v>
      </c>
      <c r="C90" s="277">
        <v>691.55</v>
      </c>
      <c r="D90" s="279">
        <v>688.9</v>
      </c>
      <c r="E90" s="279">
        <v>680.09999999999991</v>
      </c>
      <c r="F90" s="279">
        <v>668.65</v>
      </c>
      <c r="G90" s="279">
        <v>659.84999999999991</v>
      </c>
      <c r="H90" s="279">
        <v>700.34999999999991</v>
      </c>
      <c r="I90" s="279">
        <v>709.14999999999986</v>
      </c>
      <c r="J90" s="279">
        <v>720.59999999999991</v>
      </c>
      <c r="K90" s="277">
        <v>697.7</v>
      </c>
      <c r="L90" s="277">
        <v>677.45</v>
      </c>
      <c r="M90" s="277">
        <v>11.2141</v>
      </c>
    </row>
    <row r="91" spans="1:13">
      <c r="A91" s="301">
        <v>82</v>
      </c>
      <c r="B91" s="277" t="s">
        <v>247</v>
      </c>
      <c r="C91" s="277">
        <v>419.6</v>
      </c>
      <c r="D91" s="279">
        <v>419.2</v>
      </c>
      <c r="E91" s="279">
        <v>409.4</v>
      </c>
      <c r="F91" s="279">
        <v>399.2</v>
      </c>
      <c r="G91" s="279">
        <v>389.4</v>
      </c>
      <c r="H91" s="279">
        <v>429.4</v>
      </c>
      <c r="I91" s="279">
        <v>439.20000000000005</v>
      </c>
      <c r="J91" s="279">
        <v>449.4</v>
      </c>
      <c r="K91" s="277">
        <v>429</v>
      </c>
      <c r="L91" s="277">
        <v>409</v>
      </c>
      <c r="M91" s="277">
        <v>1.51047</v>
      </c>
    </row>
    <row r="92" spans="1:13">
      <c r="A92" s="301">
        <v>83</v>
      </c>
      <c r="B92" s="277" t="s">
        <v>248</v>
      </c>
      <c r="C92" s="277">
        <v>905.7</v>
      </c>
      <c r="D92" s="279">
        <v>901.86666666666667</v>
      </c>
      <c r="E92" s="279">
        <v>883.83333333333337</v>
      </c>
      <c r="F92" s="279">
        <v>861.9666666666667</v>
      </c>
      <c r="G92" s="279">
        <v>843.93333333333339</v>
      </c>
      <c r="H92" s="279">
        <v>923.73333333333335</v>
      </c>
      <c r="I92" s="279">
        <v>941.76666666666665</v>
      </c>
      <c r="J92" s="279">
        <v>963.63333333333333</v>
      </c>
      <c r="K92" s="277">
        <v>919.9</v>
      </c>
      <c r="L92" s="277">
        <v>880</v>
      </c>
      <c r="M92" s="277">
        <v>8.4675799999999999</v>
      </c>
    </row>
    <row r="93" spans="1:13">
      <c r="A93" s="301">
        <v>84</v>
      </c>
      <c r="B93" s="277" t="s">
        <v>105</v>
      </c>
      <c r="C93" s="277">
        <v>707</v>
      </c>
      <c r="D93" s="279">
        <v>715.31666666666661</v>
      </c>
      <c r="E93" s="279">
        <v>694.68333333333317</v>
      </c>
      <c r="F93" s="279">
        <v>682.36666666666656</v>
      </c>
      <c r="G93" s="279">
        <v>661.73333333333312</v>
      </c>
      <c r="H93" s="279">
        <v>727.63333333333321</v>
      </c>
      <c r="I93" s="279">
        <v>748.26666666666665</v>
      </c>
      <c r="J93" s="279">
        <v>760.58333333333326</v>
      </c>
      <c r="K93" s="277">
        <v>735.95</v>
      </c>
      <c r="L93" s="277">
        <v>703</v>
      </c>
      <c r="M93" s="277">
        <v>30.44866</v>
      </c>
    </row>
    <row r="94" spans="1:13">
      <c r="A94" s="301">
        <v>85</v>
      </c>
      <c r="B94" s="277" t="s">
        <v>250</v>
      </c>
      <c r="C94" s="277">
        <v>214.65</v>
      </c>
      <c r="D94" s="279">
        <v>211.28333333333333</v>
      </c>
      <c r="E94" s="279">
        <v>205.66666666666666</v>
      </c>
      <c r="F94" s="279">
        <v>196.68333333333334</v>
      </c>
      <c r="G94" s="279">
        <v>191.06666666666666</v>
      </c>
      <c r="H94" s="279">
        <v>220.26666666666665</v>
      </c>
      <c r="I94" s="279">
        <v>225.88333333333333</v>
      </c>
      <c r="J94" s="279">
        <v>234.86666666666665</v>
      </c>
      <c r="K94" s="277">
        <v>216.9</v>
      </c>
      <c r="L94" s="277">
        <v>202.3</v>
      </c>
      <c r="M94" s="277">
        <v>21.783049999999999</v>
      </c>
    </row>
    <row r="95" spans="1:13">
      <c r="A95" s="301">
        <v>86</v>
      </c>
      <c r="B95" s="277" t="s">
        <v>386</v>
      </c>
      <c r="C95" s="277">
        <v>299</v>
      </c>
      <c r="D95" s="279">
        <v>300.33333333333331</v>
      </c>
      <c r="E95" s="279">
        <v>295.76666666666665</v>
      </c>
      <c r="F95" s="279">
        <v>292.53333333333336</v>
      </c>
      <c r="G95" s="279">
        <v>287.9666666666667</v>
      </c>
      <c r="H95" s="279">
        <v>303.56666666666661</v>
      </c>
      <c r="I95" s="279">
        <v>308.13333333333333</v>
      </c>
      <c r="J95" s="279">
        <v>311.36666666666656</v>
      </c>
      <c r="K95" s="277">
        <v>304.89999999999998</v>
      </c>
      <c r="L95" s="277">
        <v>297.10000000000002</v>
      </c>
      <c r="M95" s="277">
        <v>5.6433900000000001</v>
      </c>
    </row>
    <row r="96" spans="1:13">
      <c r="A96" s="301">
        <v>87</v>
      </c>
      <c r="B96" s="277" t="s">
        <v>106</v>
      </c>
      <c r="C96" s="277">
        <v>669.05</v>
      </c>
      <c r="D96" s="279">
        <v>664.35</v>
      </c>
      <c r="E96" s="279">
        <v>656.7</v>
      </c>
      <c r="F96" s="279">
        <v>644.35</v>
      </c>
      <c r="G96" s="279">
        <v>636.70000000000005</v>
      </c>
      <c r="H96" s="279">
        <v>676.7</v>
      </c>
      <c r="I96" s="279">
        <v>684.34999999999991</v>
      </c>
      <c r="J96" s="279">
        <v>696.7</v>
      </c>
      <c r="K96" s="277">
        <v>672</v>
      </c>
      <c r="L96" s="277">
        <v>652</v>
      </c>
      <c r="M96" s="277">
        <v>32.450099999999999</v>
      </c>
    </row>
    <row r="97" spans="1:13">
      <c r="A97" s="301">
        <v>88</v>
      </c>
      <c r="B97" s="277" t="s">
        <v>108</v>
      </c>
      <c r="C97" s="277">
        <v>794.95</v>
      </c>
      <c r="D97" s="279">
        <v>788.06666666666672</v>
      </c>
      <c r="E97" s="279">
        <v>751.03333333333342</v>
      </c>
      <c r="F97" s="279">
        <v>707.11666666666667</v>
      </c>
      <c r="G97" s="279">
        <v>670.08333333333337</v>
      </c>
      <c r="H97" s="279">
        <v>831.98333333333346</v>
      </c>
      <c r="I97" s="279">
        <v>869.01666666666677</v>
      </c>
      <c r="J97" s="279">
        <v>912.93333333333351</v>
      </c>
      <c r="K97" s="277">
        <v>825.1</v>
      </c>
      <c r="L97" s="277">
        <v>744.15</v>
      </c>
      <c r="M97" s="277">
        <v>323.12531000000001</v>
      </c>
    </row>
    <row r="98" spans="1:13">
      <c r="A98" s="301">
        <v>89</v>
      </c>
      <c r="B98" s="277" t="s">
        <v>109</v>
      </c>
      <c r="C98" s="277">
        <v>1738</v>
      </c>
      <c r="D98" s="279">
        <v>1754.4166666666667</v>
      </c>
      <c r="E98" s="279">
        <v>1711.9833333333336</v>
      </c>
      <c r="F98" s="279">
        <v>1685.9666666666669</v>
      </c>
      <c r="G98" s="279">
        <v>1643.5333333333338</v>
      </c>
      <c r="H98" s="279">
        <v>1780.4333333333334</v>
      </c>
      <c r="I98" s="279">
        <v>1822.8666666666663</v>
      </c>
      <c r="J98" s="279">
        <v>1848.8833333333332</v>
      </c>
      <c r="K98" s="277">
        <v>1796.85</v>
      </c>
      <c r="L98" s="277">
        <v>1728.4</v>
      </c>
      <c r="M98" s="277">
        <v>40.614930000000001</v>
      </c>
    </row>
    <row r="99" spans="1:13">
      <c r="A99" s="301">
        <v>90</v>
      </c>
      <c r="B99" s="277" t="s">
        <v>252</v>
      </c>
      <c r="C99" s="277">
        <v>2350</v>
      </c>
      <c r="D99" s="279">
        <v>2358.3333333333335</v>
      </c>
      <c r="E99" s="279">
        <v>2326.666666666667</v>
      </c>
      <c r="F99" s="279">
        <v>2303.3333333333335</v>
      </c>
      <c r="G99" s="279">
        <v>2271.666666666667</v>
      </c>
      <c r="H99" s="279">
        <v>2381.666666666667</v>
      </c>
      <c r="I99" s="279">
        <v>2413.3333333333339</v>
      </c>
      <c r="J99" s="279">
        <v>2436.666666666667</v>
      </c>
      <c r="K99" s="277">
        <v>2390</v>
      </c>
      <c r="L99" s="277">
        <v>2335</v>
      </c>
      <c r="M99" s="277">
        <v>3.3271700000000002</v>
      </c>
    </row>
    <row r="100" spans="1:13">
      <c r="A100" s="301">
        <v>91</v>
      </c>
      <c r="B100" s="277" t="s">
        <v>110</v>
      </c>
      <c r="C100" s="277">
        <v>1057.95</v>
      </c>
      <c r="D100" s="279">
        <v>1068.0999999999999</v>
      </c>
      <c r="E100" s="279">
        <v>1042.1999999999998</v>
      </c>
      <c r="F100" s="279">
        <v>1026.4499999999998</v>
      </c>
      <c r="G100" s="279">
        <v>1000.5499999999997</v>
      </c>
      <c r="H100" s="279">
        <v>1083.8499999999999</v>
      </c>
      <c r="I100" s="279">
        <v>1109.75</v>
      </c>
      <c r="J100" s="279">
        <v>1125.5</v>
      </c>
      <c r="K100" s="277">
        <v>1094</v>
      </c>
      <c r="L100" s="277">
        <v>1052.3499999999999</v>
      </c>
      <c r="M100" s="277">
        <v>108.25874</v>
      </c>
    </row>
    <row r="101" spans="1:13">
      <c r="A101" s="301">
        <v>92</v>
      </c>
      <c r="B101" s="277" t="s">
        <v>253</v>
      </c>
      <c r="C101" s="277">
        <v>599.45000000000005</v>
      </c>
      <c r="D101" s="279">
        <v>601.55000000000007</v>
      </c>
      <c r="E101" s="279">
        <v>593.10000000000014</v>
      </c>
      <c r="F101" s="279">
        <v>586.75000000000011</v>
      </c>
      <c r="G101" s="279">
        <v>578.30000000000018</v>
      </c>
      <c r="H101" s="279">
        <v>607.90000000000009</v>
      </c>
      <c r="I101" s="279">
        <v>616.35000000000014</v>
      </c>
      <c r="J101" s="279">
        <v>622.70000000000005</v>
      </c>
      <c r="K101" s="277">
        <v>610</v>
      </c>
      <c r="L101" s="277">
        <v>595.20000000000005</v>
      </c>
      <c r="M101" s="277">
        <v>22.697859999999999</v>
      </c>
    </row>
    <row r="102" spans="1:13">
      <c r="A102" s="301">
        <v>93</v>
      </c>
      <c r="B102" s="277" t="s">
        <v>111</v>
      </c>
      <c r="C102" s="277">
        <v>3028.5</v>
      </c>
      <c r="D102" s="279">
        <v>3007.8333333333335</v>
      </c>
      <c r="E102" s="279">
        <v>2976.666666666667</v>
      </c>
      <c r="F102" s="279">
        <v>2924.8333333333335</v>
      </c>
      <c r="G102" s="279">
        <v>2893.666666666667</v>
      </c>
      <c r="H102" s="279">
        <v>3059.666666666667</v>
      </c>
      <c r="I102" s="279">
        <v>3090.8333333333339</v>
      </c>
      <c r="J102" s="279">
        <v>3142.666666666667</v>
      </c>
      <c r="K102" s="277">
        <v>3039</v>
      </c>
      <c r="L102" s="277">
        <v>2956</v>
      </c>
      <c r="M102" s="277">
        <v>15.372479999999999</v>
      </c>
    </row>
    <row r="103" spans="1:13">
      <c r="A103" s="301">
        <v>94</v>
      </c>
      <c r="B103" s="277" t="s">
        <v>112</v>
      </c>
      <c r="C103" s="277">
        <v>424.95</v>
      </c>
      <c r="D103" s="279">
        <v>421.34999999999997</v>
      </c>
      <c r="E103" s="279">
        <v>413.09999999999991</v>
      </c>
      <c r="F103" s="279">
        <v>401.24999999999994</v>
      </c>
      <c r="G103" s="279">
        <v>392.99999999999989</v>
      </c>
      <c r="H103" s="279">
        <v>433.19999999999993</v>
      </c>
      <c r="I103" s="279">
        <v>441.45000000000005</v>
      </c>
      <c r="J103" s="279">
        <v>453.29999999999995</v>
      </c>
      <c r="K103" s="277">
        <v>429.6</v>
      </c>
      <c r="L103" s="277">
        <v>409.5</v>
      </c>
      <c r="M103" s="277">
        <v>29.699200000000001</v>
      </c>
    </row>
    <row r="104" spans="1:13">
      <c r="A104" s="301">
        <v>95</v>
      </c>
      <c r="B104" s="277" t="s">
        <v>114</v>
      </c>
      <c r="C104" s="277">
        <v>175.8</v>
      </c>
      <c r="D104" s="279">
        <v>176.96666666666667</v>
      </c>
      <c r="E104" s="279">
        <v>173.43333333333334</v>
      </c>
      <c r="F104" s="279">
        <v>171.06666666666666</v>
      </c>
      <c r="G104" s="279">
        <v>167.53333333333333</v>
      </c>
      <c r="H104" s="279">
        <v>179.33333333333334</v>
      </c>
      <c r="I104" s="279">
        <v>182.8666666666667</v>
      </c>
      <c r="J104" s="279">
        <v>185.23333333333335</v>
      </c>
      <c r="K104" s="277">
        <v>180.5</v>
      </c>
      <c r="L104" s="277">
        <v>174.6</v>
      </c>
      <c r="M104" s="277">
        <v>116.06088</v>
      </c>
    </row>
    <row r="105" spans="1:13">
      <c r="A105" s="301">
        <v>96</v>
      </c>
      <c r="B105" s="277" t="s">
        <v>115</v>
      </c>
      <c r="C105" s="277">
        <v>196.05</v>
      </c>
      <c r="D105" s="279">
        <v>197.45000000000002</v>
      </c>
      <c r="E105" s="279">
        <v>193.75000000000003</v>
      </c>
      <c r="F105" s="279">
        <v>191.45000000000002</v>
      </c>
      <c r="G105" s="279">
        <v>187.75000000000003</v>
      </c>
      <c r="H105" s="279">
        <v>199.75000000000003</v>
      </c>
      <c r="I105" s="279">
        <v>203.45000000000002</v>
      </c>
      <c r="J105" s="279">
        <v>205.75000000000003</v>
      </c>
      <c r="K105" s="277">
        <v>201.15</v>
      </c>
      <c r="L105" s="277">
        <v>195.15</v>
      </c>
      <c r="M105" s="277">
        <v>45.515909999999998</v>
      </c>
    </row>
    <row r="106" spans="1:13">
      <c r="A106" s="301">
        <v>97</v>
      </c>
      <c r="B106" s="277" t="s">
        <v>116</v>
      </c>
      <c r="C106" s="277">
        <v>2123.5</v>
      </c>
      <c r="D106" s="279">
        <v>2136.0666666666666</v>
      </c>
      <c r="E106" s="279">
        <v>2102.4333333333334</v>
      </c>
      <c r="F106" s="279">
        <v>2081.3666666666668</v>
      </c>
      <c r="G106" s="279">
        <v>2047.7333333333336</v>
      </c>
      <c r="H106" s="279">
        <v>2157.1333333333332</v>
      </c>
      <c r="I106" s="279">
        <v>2190.7666666666664</v>
      </c>
      <c r="J106" s="279">
        <v>2211.833333333333</v>
      </c>
      <c r="K106" s="277">
        <v>2169.6999999999998</v>
      </c>
      <c r="L106" s="277">
        <v>2115</v>
      </c>
      <c r="M106" s="277">
        <v>20.969760000000001</v>
      </c>
    </row>
    <row r="107" spans="1:13">
      <c r="A107" s="301">
        <v>98</v>
      </c>
      <c r="B107" s="277" t="s">
        <v>254</v>
      </c>
      <c r="C107" s="277">
        <v>223.95</v>
      </c>
      <c r="D107" s="279">
        <v>228.29999999999998</v>
      </c>
      <c r="E107" s="279">
        <v>218.14999999999998</v>
      </c>
      <c r="F107" s="279">
        <v>212.35</v>
      </c>
      <c r="G107" s="279">
        <v>202.2</v>
      </c>
      <c r="H107" s="279">
        <v>234.09999999999997</v>
      </c>
      <c r="I107" s="279">
        <v>244.25</v>
      </c>
      <c r="J107" s="279">
        <v>250.04999999999995</v>
      </c>
      <c r="K107" s="277">
        <v>238.45</v>
      </c>
      <c r="L107" s="277">
        <v>222.5</v>
      </c>
      <c r="M107" s="277">
        <v>15.65798</v>
      </c>
    </row>
    <row r="108" spans="1:13">
      <c r="A108" s="301">
        <v>99</v>
      </c>
      <c r="B108" s="277" t="s">
        <v>255</v>
      </c>
      <c r="C108" s="277">
        <v>35.25</v>
      </c>
      <c r="D108" s="279">
        <v>35.266666666666666</v>
      </c>
      <c r="E108" s="279">
        <v>34.783333333333331</v>
      </c>
      <c r="F108" s="279">
        <v>34.316666666666663</v>
      </c>
      <c r="G108" s="279">
        <v>33.833333333333329</v>
      </c>
      <c r="H108" s="279">
        <v>35.733333333333334</v>
      </c>
      <c r="I108" s="279">
        <v>36.216666666666669</v>
      </c>
      <c r="J108" s="279">
        <v>36.683333333333337</v>
      </c>
      <c r="K108" s="277">
        <v>35.75</v>
      </c>
      <c r="L108" s="277">
        <v>34.799999999999997</v>
      </c>
      <c r="M108" s="277">
        <v>15.32333</v>
      </c>
    </row>
    <row r="109" spans="1:13">
      <c r="A109" s="301">
        <v>100</v>
      </c>
      <c r="B109" s="277" t="s">
        <v>117</v>
      </c>
      <c r="C109" s="277">
        <v>189.5</v>
      </c>
      <c r="D109" s="279">
        <v>192.65</v>
      </c>
      <c r="E109" s="279">
        <v>184.9</v>
      </c>
      <c r="F109" s="279">
        <v>180.3</v>
      </c>
      <c r="G109" s="279">
        <v>172.55</v>
      </c>
      <c r="H109" s="279">
        <v>197.25</v>
      </c>
      <c r="I109" s="279">
        <v>205</v>
      </c>
      <c r="J109" s="279">
        <v>209.6</v>
      </c>
      <c r="K109" s="277">
        <v>200.4</v>
      </c>
      <c r="L109" s="277">
        <v>188.05</v>
      </c>
      <c r="M109" s="277">
        <v>159.94635</v>
      </c>
    </row>
    <row r="110" spans="1:13">
      <c r="A110" s="301">
        <v>101</v>
      </c>
      <c r="B110" s="277" t="s">
        <v>258</v>
      </c>
      <c r="C110" s="277">
        <v>214.15</v>
      </c>
      <c r="D110" s="279">
        <v>217.28333333333333</v>
      </c>
      <c r="E110" s="279">
        <v>205.41666666666666</v>
      </c>
      <c r="F110" s="279">
        <v>196.68333333333334</v>
      </c>
      <c r="G110" s="279">
        <v>184.81666666666666</v>
      </c>
      <c r="H110" s="279">
        <v>226.01666666666665</v>
      </c>
      <c r="I110" s="279">
        <v>237.88333333333333</v>
      </c>
      <c r="J110" s="279">
        <v>246.61666666666665</v>
      </c>
      <c r="K110" s="277">
        <v>229.15</v>
      </c>
      <c r="L110" s="277">
        <v>208.55</v>
      </c>
      <c r="M110" s="277">
        <v>31.901610000000002</v>
      </c>
    </row>
    <row r="111" spans="1:13">
      <c r="A111" s="301">
        <v>102</v>
      </c>
      <c r="B111" s="277" t="s">
        <v>118</v>
      </c>
      <c r="C111" s="277">
        <v>363.7</v>
      </c>
      <c r="D111" s="279">
        <v>365.63333333333338</v>
      </c>
      <c r="E111" s="279">
        <v>357.41666666666674</v>
      </c>
      <c r="F111" s="279">
        <v>351.13333333333338</v>
      </c>
      <c r="G111" s="279">
        <v>342.91666666666674</v>
      </c>
      <c r="H111" s="279">
        <v>371.91666666666674</v>
      </c>
      <c r="I111" s="279">
        <v>380.13333333333333</v>
      </c>
      <c r="J111" s="279">
        <v>386.41666666666674</v>
      </c>
      <c r="K111" s="277">
        <v>373.85</v>
      </c>
      <c r="L111" s="277">
        <v>359.35</v>
      </c>
      <c r="M111" s="277">
        <v>271.40811000000002</v>
      </c>
    </row>
    <row r="112" spans="1:13">
      <c r="A112" s="301">
        <v>103</v>
      </c>
      <c r="B112" s="277" t="s">
        <v>256</v>
      </c>
      <c r="C112" s="277">
        <v>1305.3499999999999</v>
      </c>
      <c r="D112" s="279">
        <v>1311.8</v>
      </c>
      <c r="E112" s="279">
        <v>1288.55</v>
      </c>
      <c r="F112" s="279">
        <v>1271.75</v>
      </c>
      <c r="G112" s="279">
        <v>1248.5</v>
      </c>
      <c r="H112" s="279">
        <v>1328.6</v>
      </c>
      <c r="I112" s="279">
        <v>1351.85</v>
      </c>
      <c r="J112" s="279">
        <v>1368.6499999999999</v>
      </c>
      <c r="K112" s="277">
        <v>1335.05</v>
      </c>
      <c r="L112" s="277">
        <v>1295</v>
      </c>
      <c r="M112" s="277">
        <v>8.1937300000000004</v>
      </c>
    </row>
    <row r="113" spans="1:13">
      <c r="A113" s="301">
        <v>104</v>
      </c>
      <c r="B113" s="277" t="s">
        <v>119</v>
      </c>
      <c r="C113" s="277">
        <v>430.35</v>
      </c>
      <c r="D113" s="279">
        <v>434.48333333333335</v>
      </c>
      <c r="E113" s="279">
        <v>423.9666666666667</v>
      </c>
      <c r="F113" s="279">
        <v>417.58333333333337</v>
      </c>
      <c r="G113" s="279">
        <v>407.06666666666672</v>
      </c>
      <c r="H113" s="279">
        <v>440.86666666666667</v>
      </c>
      <c r="I113" s="279">
        <v>451.38333333333333</v>
      </c>
      <c r="J113" s="279">
        <v>457.76666666666665</v>
      </c>
      <c r="K113" s="277">
        <v>445</v>
      </c>
      <c r="L113" s="277">
        <v>428.1</v>
      </c>
      <c r="M113" s="277">
        <v>16.306560000000001</v>
      </c>
    </row>
    <row r="114" spans="1:13">
      <c r="A114" s="301">
        <v>105</v>
      </c>
      <c r="B114" s="277" t="s">
        <v>257</v>
      </c>
      <c r="C114" s="277">
        <v>37.6</v>
      </c>
      <c r="D114" s="279">
        <v>37.85</v>
      </c>
      <c r="E114" s="279">
        <v>37.25</v>
      </c>
      <c r="F114" s="279">
        <v>36.9</v>
      </c>
      <c r="G114" s="279">
        <v>36.299999999999997</v>
      </c>
      <c r="H114" s="279">
        <v>38.200000000000003</v>
      </c>
      <c r="I114" s="279">
        <v>38.800000000000011</v>
      </c>
      <c r="J114" s="279">
        <v>39.150000000000006</v>
      </c>
      <c r="K114" s="277">
        <v>38.450000000000003</v>
      </c>
      <c r="L114" s="277">
        <v>37.5</v>
      </c>
      <c r="M114" s="277">
        <v>12.13824</v>
      </c>
    </row>
    <row r="115" spans="1:13">
      <c r="A115" s="301">
        <v>106</v>
      </c>
      <c r="B115" s="277" t="s">
        <v>120</v>
      </c>
      <c r="C115" s="277">
        <v>11.55</v>
      </c>
      <c r="D115" s="279">
        <v>11.483333333333334</v>
      </c>
      <c r="E115" s="279">
        <v>11.116666666666669</v>
      </c>
      <c r="F115" s="279">
        <v>10.683333333333335</v>
      </c>
      <c r="G115" s="279">
        <v>10.31666666666667</v>
      </c>
      <c r="H115" s="279">
        <v>11.916666666666668</v>
      </c>
      <c r="I115" s="279">
        <v>12.283333333333335</v>
      </c>
      <c r="J115" s="279">
        <v>12.716666666666667</v>
      </c>
      <c r="K115" s="277">
        <v>11.85</v>
      </c>
      <c r="L115" s="277">
        <v>11.05</v>
      </c>
      <c r="M115" s="277">
        <v>3813.1943500000002</v>
      </c>
    </row>
    <row r="116" spans="1:13">
      <c r="A116" s="301">
        <v>107</v>
      </c>
      <c r="B116" s="277" t="s">
        <v>121</v>
      </c>
      <c r="C116" s="277">
        <v>31.05</v>
      </c>
      <c r="D116" s="279">
        <v>31.133333333333336</v>
      </c>
      <c r="E116" s="279">
        <v>30.566666666666674</v>
      </c>
      <c r="F116" s="279">
        <v>30.083333333333336</v>
      </c>
      <c r="G116" s="279">
        <v>29.516666666666673</v>
      </c>
      <c r="H116" s="279">
        <v>31.616666666666674</v>
      </c>
      <c r="I116" s="279">
        <v>32.183333333333337</v>
      </c>
      <c r="J116" s="279">
        <v>32.666666666666671</v>
      </c>
      <c r="K116" s="277">
        <v>31.7</v>
      </c>
      <c r="L116" s="277">
        <v>30.65</v>
      </c>
      <c r="M116" s="277">
        <v>246.12203</v>
      </c>
    </row>
    <row r="117" spans="1:13">
      <c r="A117" s="301">
        <v>108</v>
      </c>
      <c r="B117" s="277" t="s">
        <v>122</v>
      </c>
      <c r="C117" s="277">
        <v>408.8</v>
      </c>
      <c r="D117" s="279">
        <v>408.5333333333333</v>
      </c>
      <c r="E117" s="279">
        <v>403.06666666666661</v>
      </c>
      <c r="F117" s="279">
        <v>397.33333333333331</v>
      </c>
      <c r="G117" s="279">
        <v>391.86666666666662</v>
      </c>
      <c r="H117" s="279">
        <v>414.26666666666659</v>
      </c>
      <c r="I117" s="279">
        <v>419.73333333333329</v>
      </c>
      <c r="J117" s="279">
        <v>425.46666666666658</v>
      </c>
      <c r="K117" s="277">
        <v>414</v>
      </c>
      <c r="L117" s="277">
        <v>402.8</v>
      </c>
      <c r="M117" s="277">
        <v>33.195619999999998</v>
      </c>
    </row>
    <row r="118" spans="1:13">
      <c r="A118" s="301">
        <v>109</v>
      </c>
      <c r="B118" s="277" t="s">
        <v>260</v>
      </c>
      <c r="C118" s="277">
        <v>102.7</v>
      </c>
      <c r="D118" s="279">
        <v>101.88333333333333</v>
      </c>
      <c r="E118" s="279">
        <v>100.76666666666665</v>
      </c>
      <c r="F118" s="279">
        <v>98.833333333333329</v>
      </c>
      <c r="G118" s="279">
        <v>97.716666666666654</v>
      </c>
      <c r="H118" s="279">
        <v>103.81666666666665</v>
      </c>
      <c r="I118" s="279">
        <v>104.93333333333332</v>
      </c>
      <c r="J118" s="279">
        <v>106.86666666666665</v>
      </c>
      <c r="K118" s="277">
        <v>103</v>
      </c>
      <c r="L118" s="277">
        <v>99.95</v>
      </c>
      <c r="M118" s="277">
        <v>17.093720000000001</v>
      </c>
    </row>
    <row r="119" spans="1:13">
      <c r="A119" s="301">
        <v>110</v>
      </c>
      <c r="B119" s="277" t="s">
        <v>123</v>
      </c>
      <c r="C119" s="277">
        <v>1321.15</v>
      </c>
      <c r="D119" s="279">
        <v>1313.1666666666667</v>
      </c>
      <c r="E119" s="279">
        <v>1297.9833333333336</v>
      </c>
      <c r="F119" s="279">
        <v>1274.8166666666668</v>
      </c>
      <c r="G119" s="279">
        <v>1259.6333333333337</v>
      </c>
      <c r="H119" s="279">
        <v>1336.3333333333335</v>
      </c>
      <c r="I119" s="279">
        <v>1351.5166666666664</v>
      </c>
      <c r="J119" s="279">
        <v>1374.6833333333334</v>
      </c>
      <c r="K119" s="277">
        <v>1328.35</v>
      </c>
      <c r="L119" s="277">
        <v>1290</v>
      </c>
      <c r="M119" s="277">
        <v>39.451790000000003</v>
      </c>
    </row>
    <row r="120" spans="1:13">
      <c r="A120" s="301">
        <v>111</v>
      </c>
      <c r="B120" s="277" t="s">
        <v>124</v>
      </c>
      <c r="C120" s="277">
        <v>609.35</v>
      </c>
      <c r="D120" s="279">
        <v>611.06666666666661</v>
      </c>
      <c r="E120" s="279">
        <v>602.13333333333321</v>
      </c>
      <c r="F120" s="279">
        <v>594.91666666666663</v>
      </c>
      <c r="G120" s="279">
        <v>585.98333333333323</v>
      </c>
      <c r="H120" s="279">
        <v>618.28333333333319</v>
      </c>
      <c r="I120" s="279">
        <v>627.21666666666658</v>
      </c>
      <c r="J120" s="279">
        <v>634.43333333333317</v>
      </c>
      <c r="K120" s="277">
        <v>620</v>
      </c>
      <c r="L120" s="277">
        <v>603.85</v>
      </c>
      <c r="M120" s="277">
        <v>92.87424</v>
      </c>
    </row>
    <row r="121" spans="1:13">
      <c r="A121" s="301">
        <v>112</v>
      </c>
      <c r="B121" s="277" t="s">
        <v>125</v>
      </c>
      <c r="C121" s="277">
        <v>202.6</v>
      </c>
      <c r="D121" s="279">
        <v>202.68333333333331</v>
      </c>
      <c r="E121" s="279">
        <v>199.26666666666662</v>
      </c>
      <c r="F121" s="279">
        <v>195.93333333333331</v>
      </c>
      <c r="G121" s="279">
        <v>192.51666666666662</v>
      </c>
      <c r="H121" s="279">
        <v>206.01666666666662</v>
      </c>
      <c r="I121" s="279">
        <v>209.43333333333331</v>
      </c>
      <c r="J121" s="279">
        <v>212.76666666666662</v>
      </c>
      <c r="K121" s="277">
        <v>206.1</v>
      </c>
      <c r="L121" s="277">
        <v>199.35</v>
      </c>
      <c r="M121" s="277">
        <v>116.30324</v>
      </c>
    </row>
    <row r="122" spans="1:13">
      <c r="A122" s="301">
        <v>113</v>
      </c>
      <c r="B122" s="277" t="s">
        <v>126</v>
      </c>
      <c r="C122" s="277">
        <v>978.4</v>
      </c>
      <c r="D122" s="279">
        <v>972.58333333333337</v>
      </c>
      <c r="E122" s="279">
        <v>954.11666666666679</v>
      </c>
      <c r="F122" s="279">
        <v>929.83333333333337</v>
      </c>
      <c r="G122" s="279">
        <v>911.36666666666679</v>
      </c>
      <c r="H122" s="279">
        <v>996.86666666666679</v>
      </c>
      <c r="I122" s="279">
        <v>1015.3333333333333</v>
      </c>
      <c r="J122" s="279">
        <v>1039.6166666666668</v>
      </c>
      <c r="K122" s="277">
        <v>991.05</v>
      </c>
      <c r="L122" s="277">
        <v>948.3</v>
      </c>
      <c r="M122" s="277">
        <v>218.71591000000001</v>
      </c>
    </row>
    <row r="123" spans="1:13">
      <c r="A123" s="301">
        <v>114</v>
      </c>
      <c r="B123" s="277" t="s">
        <v>127</v>
      </c>
      <c r="C123" s="277">
        <v>82.7</v>
      </c>
      <c r="D123" s="279">
        <v>82.95</v>
      </c>
      <c r="E123" s="279">
        <v>82.100000000000009</v>
      </c>
      <c r="F123" s="279">
        <v>81.5</v>
      </c>
      <c r="G123" s="279">
        <v>80.650000000000006</v>
      </c>
      <c r="H123" s="279">
        <v>83.550000000000011</v>
      </c>
      <c r="I123" s="279">
        <v>84.4</v>
      </c>
      <c r="J123" s="279">
        <v>85.000000000000014</v>
      </c>
      <c r="K123" s="277">
        <v>83.8</v>
      </c>
      <c r="L123" s="277">
        <v>82.35</v>
      </c>
      <c r="M123" s="277">
        <v>118.74115999999999</v>
      </c>
    </row>
    <row r="124" spans="1:13">
      <c r="A124" s="301">
        <v>115</v>
      </c>
      <c r="B124" s="277" t="s">
        <v>262</v>
      </c>
      <c r="C124" s="277">
        <v>2146.1999999999998</v>
      </c>
      <c r="D124" s="279">
        <v>2122.0499999999997</v>
      </c>
      <c r="E124" s="279">
        <v>2074.1499999999996</v>
      </c>
      <c r="F124" s="279">
        <v>2002.1</v>
      </c>
      <c r="G124" s="279">
        <v>1954.1999999999998</v>
      </c>
      <c r="H124" s="279">
        <v>2194.0999999999995</v>
      </c>
      <c r="I124" s="279">
        <v>2242</v>
      </c>
      <c r="J124" s="279">
        <v>2314.0499999999993</v>
      </c>
      <c r="K124" s="277">
        <v>2169.9499999999998</v>
      </c>
      <c r="L124" s="277">
        <v>2050</v>
      </c>
      <c r="M124" s="277">
        <v>5.2774400000000004</v>
      </c>
    </row>
    <row r="125" spans="1:13">
      <c r="A125" s="301">
        <v>116</v>
      </c>
      <c r="B125" s="277" t="s">
        <v>2931</v>
      </c>
      <c r="C125" s="277">
        <v>1367.85</v>
      </c>
      <c r="D125" s="279">
        <v>1368.6166666666668</v>
      </c>
      <c r="E125" s="279">
        <v>1349.2333333333336</v>
      </c>
      <c r="F125" s="279">
        <v>1330.6166666666668</v>
      </c>
      <c r="G125" s="279">
        <v>1311.2333333333336</v>
      </c>
      <c r="H125" s="279">
        <v>1387.2333333333336</v>
      </c>
      <c r="I125" s="279">
        <v>1406.6166666666668</v>
      </c>
      <c r="J125" s="279">
        <v>1425.2333333333336</v>
      </c>
      <c r="K125" s="277">
        <v>1388</v>
      </c>
      <c r="L125" s="277">
        <v>1350</v>
      </c>
      <c r="M125" s="277">
        <v>8.6159599999999994</v>
      </c>
    </row>
    <row r="126" spans="1:13">
      <c r="A126" s="301">
        <v>117</v>
      </c>
      <c r="B126" s="277" t="s">
        <v>128</v>
      </c>
      <c r="C126" s="277">
        <v>183.35</v>
      </c>
      <c r="D126" s="279">
        <v>184.06666666666669</v>
      </c>
      <c r="E126" s="279">
        <v>182.28333333333339</v>
      </c>
      <c r="F126" s="279">
        <v>181.2166666666667</v>
      </c>
      <c r="G126" s="279">
        <v>179.43333333333339</v>
      </c>
      <c r="H126" s="279">
        <v>185.13333333333338</v>
      </c>
      <c r="I126" s="279">
        <v>186.91666666666669</v>
      </c>
      <c r="J126" s="279">
        <v>187.98333333333338</v>
      </c>
      <c r="K126" s="277">
        <v>185.85</v>
      </c>
      <c r="L126" s="277">
        <v>183</v>
      </c>
      <c r="M126" s="277">
        <v>309.93031999999999</v>
      </c>
    </row>
    <row r="127" spans="1:13">
      <c r="A127" s="301">
        <v>118</v>
      </c>
      <c r="B127" s="277" t="s">
        <v>129</v>
      </c>
      <c r="C127" s="277">
        <v>209.65</v>
      </c>
      <c r="D127" s="279">
        <v>209.16666666666666</v>
      </c>
      <c r="E127" s="279">
        <v>206.98333333333332</v>
      </c>
      <c r="F127" s="279">
        <v>204.31666666666666</v>
      </c>
      <c r="G127" s="279">
        <v>202.13333333333333</v>
      </c>
      <c r="H127" s="279">
        <v>211.83333333333331</v>
      </c>
      <c r="I127" s="279">
        <v>214.01666666666665</v>
      </c>
      <c r="J127" s="279">
        <v>216.68333333333331</v>
      </c>
      <c r="K127" s="277">
        <v>211.35</v>
      </c>
      <c r="L127" s="277">
        <v>206.5</v>
      </c>
      <c r="M127" s="277">
        <v>86.170820000000006</v>
      </c>
    </row>
    <row r="128" spans="1:13">
      <c r="A128" s="301">
        <v>119</v>
      </c>
      <c r="B128" s="277" t="s">
        <v>263</v>
      </c>
      <c r="C128" s="277">
        <v>56.9</v>
      </c>
      <c r="D128" s="279">
        <v>57.366666666666667</v>
      </c>
      <c r="E128" s="279">
        <v>55.033333333333331</v>
      </c>
      <c r="F128" s="279">
        <v>53.166666666666664</v>
      </c>
      <c r="G128" s="279">
        <v>50.833333333333329</v>
      </c>
      <c r="H128" s="279">
        <v>59.233333333333334</v>
      </c>
      <c r="I128" s="279">
        <v>61.566666666666663</v>
      </c>
      <c r="J128" s="279">
        <v>63.433333333333337</v>
      </c>
      <c r="K128" s="277">
        <v>59.7</v>
      </c>
      <c r="L128" s="277">
        <v>55.5</v>
      </c>
      <c r="M128" s="277">
        <v>24.090299999999999</v>
      </c>
    </row>
    <row r="129" spans="1:13">
      <c r="A129" s="301">
        <v>120</v>
      </c>
      <c r="B129" s="277" t="s">
        <v>130</v>
      </c>
      <c r="C129" s="277">
        <v>289.85000000000002</v>
      </c>
      <c r="D129" s="279">
        <v>289.8</v>
      </c>
      <c r="E129" s="279">
        <v>285.65000000000003</v>
      </c>
      <c r="F129" s="279">
        <v>281.45000000000005</v>
      </c>
      <c r="G129" s="279">
        <v>277.30000000000007</v>
      </c>
      <c r="H129" s="279">
        <v>294</v>
      </c>
      <c r="I129" s="279">
        <v>298.14999999999998</v>
      </c>
      <c r="J129" s="279">
        <v>302.34999999999997</v>
      </c>
      <c r="K129" s="277">
        <v>293.95</v>
      </c>
      <c r="L129" s="277">
        <v>285.60000000000002</v>
      </c>
      <c r="M129" s="277">
        <v>72.75752</v>
      </c>
    </row>
    <row r="130" spans="1:13">
      <c r="A130" s="301">
        <v>121</v>
      </c>
      <c r="B130" s="277" t="s">
        <v>264</v>
      </c>
      <c r="C130" s="277">
        <v>762.4</v>
      </c>
      <c r="D130" s="279">
        <v>758.35</v>
      </c>
      <c r="E130" s="279">
        <v>747.05000000000007</v>
      </c>
      <c r="F130" s="279">
        <v>731.7</v>
      </c>
      <c r="G130" s="279">
        <v>720.40000000000009</v>
      </c>
      <c r="H130" s="279">
        <v>773.7</v>
      </c>
      <c r="I130" s="279">
        <v>785</v>
      </c>
      <c r="J130" s="279">
        <v>800.35</v>
      </c>
      <c r="K130" s="277">
        <v>769.65</v>
      </c>
      <c r="L130" s="277">
        <v>743</v>
      </c>
      <c r="M130" s="277">
        <v>4.7232399999999997</v>
      </c>
    </row>
    <row r="131" spans="1:13">
      <c r="A131" s="301">
        <v>122</v>
      </c>
      <c r="B131" s="277" t="s">
        <v>131</v>
      </c>
      <c r="C131" s="277">
        <v>2347.35</v>
      </c>
      <c r="D131" s="279">
        <v>2346.4666666666667</v>
      </c>
      <c r="E131" s="279">
        <v>2324.9333333333334</v>
      </c>
      <c r="F131" s="279">
        <v>2302.5166666666669</v>
      </c>
      <c r="G131" s="279">
        <v>2280.9833333333336</v>
      </c>
      <c r="H131" s="279">
        <v>2368.8833333333332</v>
      </c>
      <c r="I131" s="279">
        <v>2390.416666666667</v>
      </c>
      <c r="J131" s="279">
        <v>2412.833333333333</v>
      </c>
      <c r="K131" s="277">
        <v>2368</v>
      </c>
      <c r="L131" s="277">
        <v>2324.0500000000002</v>
      </c>
      <c r="M131" s="277">
        <v>7.72729</v>
      </c>
    </row>
    <row r="132" spans="1:13">
      <c r="A132" s="301">
        <v>123</v>
      </c>
      <c r="B132" s="277" t="s">
        <v>133</v>
      </c>
      <c r="C132" s="277">
        <v>1304.7</v>
      </c>
      <c r="D132" s="279">
        <v>1317.55</v>
      </c>
      <c r="E132" s="279">
        <v>1287.1499999999999</v>
      </c>
      <c r="F132" s="279">
        <v>1269.5999999999999</v>
      </c>
      <c r="G132" s="279">
        <v>1239.1999999999998</v>
      </c>
      <c r="H132" s="279">
        <v>1335.1</v>
      </c>
      <c r="I132" s="279">
        <v>1365.5</v>
      </c>
      <c r="J132" s="279">
        <v>1383.05</v>
      </c>
      <c r="K132" s="277">
        <v>1347.95</v>
      </c>
      <c r="L132" s="277">
        <v>1300</v>
      </c>
      <c r="M132" s="277">
        <v>38.911830000000002</v>
      </c>
    </row>
    <row r="133" spans="1:13">
      <c r="A133" s="301">
        <v>124</v>
      </c>
      <c r="B133" s="277" t="s">
        <v>134</v>
      </c>
      <c r="C133" s="277">
        <v>63.55</v>
      </c>
      <c r="D133" s="279">
        <v>63.45000000000001</v>
      </c>
      <c r="E133" s="279">
        <v>62.40000000000002</v>
      </c>
      <c r="F133" s="279">
        <v>61.250000000000007</v>
      </c>
      <c r="G133" s="279">
        <v>60.200000000000017</v>
      </c>
      <c r="H133" s="279">
        <v>64.600000000000023</v>
      </c>
      <c r="I133" s="279">
        <v>65.65000000000002</v>
      </c>
      <c r="J133" s="279">
        <v>66.800000000000026</v>
      </c>
      <c r="K133" s="277">
        <v>64.5</v>
      </c>
      <c r="L133" s="277">
        <v>62.3</v>
      </c>
      <c r="M133" s="277">
        <v>140.23523</v>
      </c>
    </row>
    <row r="134" spans="1:13">
      <c r="A134" s="301">
        <v>125</v>
      </c>
      <c r="B134" s="277" t="s">
        <v>358</v>
      </c>
      <c r="C134" s="277">
        <v>1934.4</v>
      </c>
      <c r="D134" s="279">
        <v>1908.8</v>
      </c>
      <c r="E134" s="279">
        <v>1870.6</v>
      </c>
      <c r="F134" s="279">
        <v>1806.8</v>
      </c>
      <c r="G134" s="279">
        <v>1768.6</v>
      </c>
      <c r="H134" s="279">
        <v>1972.6</v>
      </c>
      <c r="I134" s="279">
        <v>2010.8000000000002</v>
      </c>
      <c r="J134" s="279">
        <v>2074.6</v>
      </c>
      <c r="K134" s="277">
        <v>1947</v>
      </c>
      <c r="L134" s="277">
        <v>1845</v>
      </c>
      <c r="M134" s="277">
        <v>3.9026000000000001</v>
      </c>
    </row>
    <row r="135" spans="1:13">
      <c r="A135" s="301">
        <v>126</v>
      </c>
      <c r="B135" s="277" t="s">
        <v>135</v>
      </c>
      <c r="C135" s="277">
        <v>302.64999999999998</v>
      </c>
      <c r="D135" s="279">
        <v>302.18333333333334</v>
      </c>
      <c r="E135" s="279">
        <v>297.7166666666667</v>
      </c>
      <c r="F135" s="279">
        <v>292.78333333333336</v>
      </c>
      <c r="G135" s="279">
        <v>288.31666666666672</v>
      </c>
      <c r="H135" s="279">
        <v>307.11666666666667</v>
      </c>
      <c r="I135" s="279">
        <v>311.58333333333326</v>
      </c>
      <c r="J135" s="279">
        <v>316.51666666666665</v>
      </c>
      <c r="K135" s="277">
        <v>306.64999999999998</v>
      </c>
      <c r="L135" s="277">
        <v>297.25</v>
      </c>
      <c r="M135" s="277">
        <v>42.341500000000003</v>
      </c>
    </row>
    <row r="136" spans="1:13">
      <c r="A136" s="301">
        <v>127</v>
      </c>
      <c r="B136" s="277" t="s">
        <v>136</v>
      </c>
      <c r="C136" s="277">
        <v>902.1</v>
      </c>
      <c r="D136" s="279">
        <v>908.81666666666661</v>
      </c>
      <c r="E136" s="279">
        <v>894.28333333333319</v>
      </c>
      <c r="F136" s="279">
        <v>886.46666666666658</v>
      </c>
      <c r="G136" s="279">
        <v>871.93333333333317</v>
      </c>
      <c r="H136" s="279">
        <v>916.63333333333321</v>
      </c>
      <c r="I136" s="279">
        <v>931.16666666666652</v>
      </c>
      <c r="J136" s="279">
        <v>938.98333333333323</v>
      </c>
      <c r="K136" s="277">
        <v>923.35</v>
      </c>
      <c r="L136" s="277">
        <v>901</v>
      </c>
      <c r="M136" s="277">
        <v>50.068219999999997</v>
      </c>
    </row>
    <row r="137" spans="1:13">
      <c r="A137" s="301">
        <v>128</v>
      </c>
      <c r="B137" s="277" t="s">
        <v>266</v>
      </c>
      <c r="C137" s="277">
        <v>2651.7</v>
      </c>
      <c r="D137" s="279">
        <v>2612.6166666666668</v>
      </c>
      <c r="E137" s="279">
        <v>2539.0833333333335</v>
      </c>
      <c r="F137" s="279">
        <v>2426.4666666666667</v>
      </c>
      <c r="G137" s="279">
        <v>2352.9333333333334</v>
      </c>
      <c r="H137" s="279">
        <v>2725.2333333333336</v>
      </c>
      <c r="I137" s="279">
        <v>2798.7666666666664</v>
      </c>
      <c r="J137" s="279">
        <v>2911.3833333333337</v>
      </c>
      <c r="K137" s="277">
        <v>2686.15</v>
      </c>
      <c r="L137" s="277">
        <v>2500</v>
      </c>
      <c r="M137" s="277">
        <v>8.6971000000000007</v>
      </c>
    </row>
    <row r="138" spans="1:13">
      <c r="A138" s="301">
        <v>129</v>
      </c>
      <c r="B138" s="277" t="s">
        <v>265</v>
      </c>
      <c r="C138" s="277">
        <v>1592.65</v>
      </c>
      <c r="D138" s="279">
        <v>1578.1499999999999</v>
      </c>
      <c r="E138" s="279">
        <v>1542.4999999999998</v>
      </c>
      <c r="F138" s="279">
        <v>1492.35</v>
      </c>
      <c r="G138" s="279">
        <v>1456.6999999999998</v>
      </c>
      <c r="H138" s="279">
        <v>1628.2999999999997</v>
      </c>
      <c r="I138" s="279">
        <v>1663.9499999999998</v>
      </c>
      <c r="J138" s="279">
        <v>1714.0999999999997</v>
      </c>
      <c r="K138" s="277">
        <v>1613.8</v>
      </c>
      <c r="L138" s="277">
        <v>1528</v>
      </c>
      <c r="M138" s="277">
        <v>2.18018</v>
      </c>
    </row>
    <row r="139" spans="1:13">
      <c r="A139" s="301">
        <v>130</v>
      </c>
      <c r="B139" s="277" t="s">
        <v>137</v>
      </c>
      <c r="C139" s="277">
        <v>968</v>
      </c>
      <c r="D139" s="279">
        <v>966.31666666666661</v>
      </c>
      <c r="E139" s="279">
        <v>959.68333333333317</v>
      </c>
      <c r="F139" s="279">
        <v>951.36666666666656</v>
      </c>
      <c r="G139" s="279">
        <v>944.73333333333312</v>
      </c>
      <c r="H139" s="279">
        <v>974.63333333333321</v>
      </c>
      <c r="I139" s="279">
        <v>981.26666666666665</v>
      </c>
      <c r="J139" s="279">
        <v>989.58333333333326</v>
      </c>
      <c r="K139" s="277">
        <v>972.95</v>
      </c>
      <c r="L139" s="277">
        <v>958</v>
      </c>
      <c r="M139" s="277">
        <v>18.36318</v>
      </c>
    </row>
    <row r="140" spans="1:13">
      <c r="A140" s="301">
        <v>131</v>
      </c>
      <c r="B140" s="277" t="s">
        <v>138</v>
      </c>
      <c r="C140" s="277">
        <v>615.29999999999995</v>
      </c>
      <c r="D140" s="279">
        <v>618.86666666666667</v>
      </c>
      <c r="E140" s="279">
        <v>608.33333333333337</v>
      </c>
      <c r="F140" s="279">
        <v>601.36666666666667</v>
      </c>
      <c r="G140" s="279">
        <v>590.83333333333337</v>
      </c>
      <c r="H140" s="279">
        <v>625.83333333333337</v>
      </c>
      <c r="I140" s="279">
        <v>636.36666666666667</v>
      </c>
      <c r="J140" s="279">
        <v>643.33333333333337</v>
      </c>
      <c r="K140" s="277">
        <v>629.4</v>
      </c>
      <c r="L140" s="277">
        <v>611.9</v>
      </c>
      <c r="M140" s="277">
        <v>49.212040000000002</v>
      </c>
    </row>
    <row r="141" spans="1:13">
      <c r="A141" s="301">
        <v>132</v>
      </c>
      <c r="B141" s="277" t="s">
        <v>139</v>
      </c>
      <c r="C141" s="277">
        <v>133.44999999999999</v>
      </c>
      <c r="D141" s="279">
        <v>133.33333333333334</v>
      </c>
      <c r="E141" s="279">
        <v>131.2166666666667</v>
      </c>
      <c r="F141" s="279">
        <v>128.98333333333335</v>
      </c>
      <c r="G141" s="279">
        <v>126.8666666666667</v>
      </c>
      <c r="H141" s="279">
        <v>135.56666666666669</v>
      </c>
      <c r="I141" s="279">
        <v>137.68333333333331</v>
      </c>
      <c r="J141" s="279">
        <v>139.91666666666669</v>
      </c>
      <c r="K141" s="277">
        <v>135.44999999999999</v>
      </c>
      <c r="L141" s="277">
        <v>131.1</v>
      </c>
      <c r="M141" s="277">
        <v>110.86447</v>
      </c>
    </row>
    <row r="142" spans="1:13">
      <c r="A142" s="301">
        <v>133</v>
      </c>
      <c r="B142" s="277" t="s">
        <v>140</v>
      </c>
      <c r="C142" s="277">
        <v>158.75</v>
      </c>
      <c r="D142" s="279">
        <v>159.88333333333333</v>
      </c>
      <c r="E142" s="279">
        <v>156.86666666666665</v>
      </c>
      <c r="F142" s="279">
        <v>154.98333333333332</v>
      </c>
      <c r="G142" s="279">
        <v>151.96666666666664</v>
      </c>
      <c r="H142" s="279">
        <v>161.76666666666665</v>
      </c>
      <c r="I142" s="279">
        <v>164.7833333333333</v>
      </c>
      <c r="J142" s="279">
        <v>166.66666666666666</v>
      </c>
      <c r="K142" s="277">
        <v>162.9</v>
      </c>
      <c r="L142" s="277">
        <v>158</v>
      </c>
      <c r="M142" s="277">
        <v>142.33007000000001</v>
      </c>
    </row>
    <row r="143" spans="1:13">
      <c r="A143" s="301">
        <v>134</v>
      </c>
      <c r="B143" s="277" t="s">
        <v>141</v>
      </c>
      <c r="C143" s="277">
        <v>370.55</v>
      </c>
      <c r="D143" s="279">
        <v>369.34999999999997</v>
      </c>
      <c r="E143" s="279">
        <v>366.99999999999994</v>
      </c>
      <c r="F143" s="279">
        <v>363.45</v>
      </c>
      <c r="G143" s="279">
        <v>361.09999999999997</v>
      </c>
      <c r="H143" s="279">
        <v>372.89999999999992</v>
      </c>
      <c r="I143" s="279">
        <v>375.24999999999994</v>
      </c>
      <c r="J143" s="279">
        <v>378.7999999999999</v>
      </c>
      <c r="K143" s="277">
        <v>371.7</v>
      </c>
      <c r="L143" s="277">
        <v>365.8</v>
      </c>
      <c r="M143" s="277">
        <v>16.630030000000001</v>
      </c>
    </row>
    <row r="144" spans="1:13">
      <c r="A144" s="301">
        <v>135</v>
      </c>
      <c r="B144" s="277" t="s">
        <v>142</v>
      </c>
      <c r="C144" s="277">
        <v>7128.85</v>
      </c>
      <c r="D144" s="279">
        <v>7151.1500000000005</v>
      </c>
      <c r="E144" s="279">
        <v>7062.7000000000007</v>
      </c>
      <c r="F144" s="279">
        <v>6996.55</v>
      </c>
      <c r="G144" s="279">
        <v>6908.1</v>
      </c>
      <c r="H144" s="279">
        <v>7217.3000000000011</v>
      </c>
      <c r="I144" s="279">
        <v>7305.75</v>
      </c>
      <c r="J144" s="279">
        <v>7371.9000000000015</v>
      </c>
      <c r="K144" s="277">
        <v>7239.6</v>
      </c>
      <c r="L144" s="277">
        <v>7085</v>
      </c>
      <c r="M144" s="277">
        <v>10.034929999999999</v>
      </c>
    </row>
    <row r="145" spans="1:13">
      <c r="A145" s="301">
        <v>136</v>
      </c>
      <c r="B145" s="277" t="s">
        <v>143</v>
      </c>
      <c r="C145" s="277">
        <v>546.65</v>
      </c>
      <c r="D145" s="279">
        <v>548.33333333333337</v>
      </c>
      <c r="E145" s="279">
        <v>542.4666666666667</v>
      </c>
      <c r="F145" s="279">
        <v>538.2833333333333</v>
      </c>
      <c r="G145" s="279">
        <v>532.41666666666663</v>
      </c>
      <c r="H145" s="279">
        <v>552.51666666666677</v>
      </c>
      <c r="I145" s="279">
        <v>558.38333333333333</v>
      </c>
      <c r="J145" s="279">
        <v>562.56666666666683</v>
      </c>
      <c r="K145" s="277">
        <v>554.20000000000005</v>
      </c>
      <c r="L145" s="277">
        <v>544.15</v>
      </c>
      <c r="M145" s="277">
        <v>13.794320000000001</v>
      </c>
    </row>
    <row r="146" spans="1:13">
      <c r="A146" s="301">
        <v>137</v>
      </c>
      <c r="B146" s="277" t="s">
        <v>144</v>
      </c>
      <c r="C146" s="277">
        <v>620.29999999999995</v>
      </c>
      <c r="D146" s="279">
        <v>619.06666666666661</v>
      </c>
      <c r="E146" s="279">
        <v>606.23333333333323</v>
      </c>
      <c r="F146" s="279">
        <v>592.16666666666663</v>
      </c>
      <c r="G146" s="279">
        <v>579.33333333333326</v>
      </c>
      <c r="H146" s="279">
        <v>633.13333333333321</v>
      </c>
      <c r="I146" s="279">
        <v>645.9666666666667</v>
      </c>
      <c r="J146" s="279">
        <v>660.03333333333319</v>
      </c>
      <c r="K146" s="277">
        <v>631.9</v>
      </c>
      <c r="L146" s="277">
        <v>605</v>
      </c>
      <c r="M146" s="277">
        <v>22.411349999999999</v>
      </c>
    </row>
    <row r="147" spans="1:13">
      <c r="A147" s="301">
        <v>138</v>
      </c>
      <c r="B147" s="277" t="s">
        <v>145</v>
      </c>
      <c r="C147" s="277">
        <v>929.75</v>
      </c>
      <c r="D147" s="279">
        <v>929.91666666666663</v>
      </c>
      <c r="E147" s="279">
        <v>910.83333333333326</v>
      </c>
      <c r="F147" s="279">
        <v>891.91666666666663</v>
      </c>
      <c r="G147" s="279">
        <v>872.83333333333326</v>
      </c>
      <c r="H147" s="279">
        <v>948.83333333333326</v>
      </c>
      <c r="I147" s="279">
        <v>967.91666666666652</v>
      </c>
      <c r="J147" s="279">
        <v>986.83333333333326</v>
      </c>
      <c r="K147" s="277">
        <v>949</v>
      </c>
      <c r="L147" s="277">
        <v>911</v>
      </c>
      <c r="M147" s="277">
        <v>13.50393</v>
      </c>
    </row>
    <row r="148" spans="1:13">
      <c r="A148" s="301">
        <v>139</v>
      </c>
      <c r="B148" s="277" t="s">
        <v>146</v>
      </c>
      <c r="C148" s="277">
        <v>1221.7</v>
      </c>
      <c r="D148" s="279">
        <v>1218.45</v>
      </c>
      <c r="E148" s="279">
        <v>1198.25</v>
      </c>
      <c r="F148" s="279">
        <v>1174.8</v>
      </c>
      <c r="G148" s="279">
        <v>1154.5999999999999</v>
      </c>
      <c r="H148" s="279">
        <v>1241.9000000000001</v>
      </c>
      <c r="I148" s="279">
        <v>1262.1000000000004</v>
      </c>
      <c r="J148" s="279">
        <v>1285.5500000000002</v>
      </c>
      <c r="K148" s="277">
        <v>1238.6500000000001</v>
      </c>
      <c r="L148" s="277">
        <v>1195</v>
      </c>
      <c r="M148" s="277">
        <v>39.547710000000002</v>
      </c>
    </row>
    <row r="149" spans="1:13">
      <c r="A149" s="301">
        <v>140</v>
      </c>
      <c r="B149" s="277" t="s">
        <v>147</v>
      </c>
      <c r="C149" s="277">
        <v>116.35</v>
      </c>
      <c r="D149" s="279">
        <v>116.11666666666667</v>
      </c>
      <c r="E149" s="279">
        <v>112.73333333333335</v>
      </c>
      <c r="F149" s="279">
        <v>109.11666666666667</v>
      </c>
      <c r="G149" s="279">
        <v>105.73333333333335</v>
      </c>
      <c r="H149" s="279">
        <v>119.73333333333335</v>
      </c>
      <c r="I149" s="279">
        <v>123.11666666666667</v>
      </c>
      <c r="J149" s="279">
        <v>126.73333333333335</v>
      </c>
      <c r="K149" s="277">
        <v>119.5</v>
      </c>
      <c r="L149" s="277">
        <v>112.5</v>
      </c>
      <c r="M149" s="277">
        <v>204.40652</v>
      </c>
    </row>
    <row r="150" spans="1:13">
      <c r="A150" s="301">
        <v>141</v>
      </c>
      <c r="B150" s="277" t="s">
        <v>268</v>
      </c>
      <c r="C150" s="277">
        <v>1256.7</v>
      </c>
      <c r="D150" s="279">
        <v>1243.1333333333334</v>
      </c>
      <c r="E150" s="279">
        <v>1188.5666666666668</v>
      </c>
      <c r="F150" s="279">
        <v>1120.4333333333334</v>
      </c>
      <c r="G150" s="279">
        <v>1065.8666666666668</v>
      </c>
      <c r="H150" s="279">
        <v>1311.2666666666669</v>
      </c>
      <c r="I150" s="279">
        <v>1365.8333333333335</v>
      </c>
      <c r="J150" s="279">
        <v>1433.9666666666669</v>
      </c>
      <c r="K150" s="277">
        <v>1297.7</v>
      </c>
      <c r="L150" s="277">
        <v>1175</v>
      </c>
      <c r="M150" s="277">
        <v>13.449070000000001</v>
      </c>
    </row>
    <row r="151" spans="1:13">
      <c r="A151" s="301">
        <v>142</v>
      </c>
      <c r="B151" s="277" t="s">
        <v>148</v>
      </c>
      <c r="C151" s="277">
        <v>58519.85</v>
      </c>
      <c r="D151" s="279">
        <v>58839.9</v>
      </c>
      <c r="E151" s="279">
        <v>57879.8</v>
      </c>
      <c r="F151" s="279">
        <v>57239.75</v>
      </c>
      <c r="G151" s="279">
        <v>56279.65</v>
      </c>
      <c r="H151" s="279">
        <v>59479.950000000004</v>
      </c>
      <c r="I151" s="279">
        <v>60440.049999999996</v>
      </c>
      <c r="J151" s="279">
        <v>61080.100000000006</v>
      </c>
      <c r="K151" s="277">
        <v>59800</v>
      </c>
      <c r="L151" s="277">
        <v>58199.85</v>
      </c>
      <c r="M151" s="277">
        <v>0.17430000000000001</v>
      </c>
    </row>
    <row r="152" spans="1:13">
      <c r="A152" s="301">
        <v>143</v>
      </c>
      <c r="B152" s="277" t="s">
        <v>267</v>
      </c>
      <c r="C152" s="277">
        <v>29.85</v>
      </c>
      <c r="D152" s="279">
        <v>30.05</v>
      </c>
      <c r="E152" s="279">
        <v>29.450000000000003</v>
      </c>
      <c r="F152" s="279">
        <v>29.05</v>
      </c>
      <c r="G152" s="279">
        <v>28.450000000000003</v>
      </c>
      <c r="H152" s="279">
        <v>30.450000000000003</v>
      </c>
      <c r="I152" s="279">
        <v>31.050000000000004</v>
      </c>
      <c r="J152" s="279">
        <v>31.450000000000003</v>
      </c>
      <c r="K152" s="277">
        <v>30.65</v>
      </c>
      <c r="L152" s="277">
        <v>29.65</v>
      </c>
      <c r="M152" s="277">
        <v>9.8259399999999992</v>
      </c>
    </row>
    <row r="153" spans="1:13">
      <c r="A153" s="301">
        <v>144</v>
      </c>
      <c r="B153" s="277" t="s">
        <v>149</v>
      </c>
      <c r="C153" s="277">
        <v>1123.45</v>
      </c>
      <c r="D153" s="279">
        <v>1127.9000000000001</v>
      </c>
      <c r="E153" s="279">
        <v>1108.9500000000003</v>
      </c>
      <c r="F153" s="279">
        <v>1094.4500000000003</v>
      </c>
      <c r="G153" s="279">
        <v>1075.5000000000005</v>
      </c>
      <c r="H153" s="279">
        <v>1142.4000000000001</v>
      </c>
      <c r="I153" s="279">
        <v>1161.3499999999999</v>
      </c>
      <c r="J153" s="279">
        <v>1175.8499999999999</v>
      </c>
      <c r="K153" s="277">
        <v>1146.8499999999999</v>
      </c>
      <c r="L153" s="277">
        <v>1113.4000000000001</v>
      </c>
      <c r="M153" s="277">
        <v>17.623349999999999</v>
      </c>
    </row>
    <row r="154" spans="1:13">
      <c r="A154" s="301">
        <v>145</v>
      </c>
      <c r="B154" s="277" t="s">
        <v>3161</v>
      </c>
      <c r="C154" s="277">
        <v>282.14999999999998</v>
      </c>
      <c r="D154" s="279">
        <v>280.55</v>
      </c>
      <c r="E154" s="279">
        <v>275.60000000000002</v>
      </c>
      <c r="F154" s="279">
        <v>269.05</v>
      </c>
      <c r="G154" s="279">
        <v>264.10000000000002</v>
      </c>
      <c r="H154" s="279">
        <v>287.10000000000002</v>
      </c>
      <c r="I154" s="279">
        <v>292.04999999999995</v>
      </c>
      <c r="J154" s="279">
        <v>298.60000000000002</v>
      </c>
      <c r="K154" s="277">
        <v>285.5</v>
      </c>
      <c r="L154" s="277">
        <v>274</v>
      </c>
      <c r="M154" s="277">
        <v>13.944190000000001</v>
      </c>
    </row>
    <row r="155" spans="1:13">
      <c r="A155" s="301">
        <v>146</v>
      </c>
      <c r="B155" s="277" t="s">
        <v>269</v>
      </c>
      <c r="C155" s="277">
        <v>782.6</v>
      </c>
      <c r="D155" s="279">
        <v>788.76666666666677</v>
      </c>
      <c r="E155" s="279">
        <v>775.08333333333348</v>
      </c>
      <c r="F155" s="279">
        <v>767.56666666666672</v>
      </c>
      <c r="G155" s="279">
        <v>753.88333333333344</v>
      </c>
      <c r="H155" s="279">
        <v>796.28333333333353</v>
      </c>
      <c r="I155" s="279">
        <v>809.9666666666667</v>
      </c>
      <c r="J155" s="279">
        <v>817.48333333333358</v>
      </c>
      <c r="K155" s="277">
        <v>802.45</v>
      </c>
      <c r="L155" s="277">
        <v>781.25</v>
      </c>
      <c r="M155" s="277">
        <v>1.88818</v>
      </c>
    </row>
    <row r="156" spans="1:13">
      <c r="A156" s="301">
        <v>147</v>
      </c>
      <c r="B156" s="277" t="s">
        <v>150</v>
      </c>
      <c r="C156" s="277">
        <v>35.200000000000003</v>
      </c>
      <c r="D156" s="279">
        <v>35.483333333333334</v>
      </c>
      <c r="E156" s="279">
        <v>34.516666666666666</v>
      </c>
      <c r="F156" s="279">
        <v>33.833333333333329</v>
      </c>
      <c r="G156" s="279">
        <v>32.86666666666666</v>
      </c>
      <c r="H156" s="279">
        <v>36.166666666666671</v>
      </c>
      <c r="I156" s="279">
        <v>37.13333333333334</v>
      </c>
      <c r="J156" s="279">
        <v>37.816666666666677</v>
      </c>
      <c r="K156" s="277">
        <v>36.450000000000003</v>
      </c>
      <c r="L156" s="277">
        <v>34.799999999999997</v>
      </c>
      <c r="M156" s="277">
        <v>173.98895999999999</v>
      </c>
    </row>
    <row r="157" spans="1:13">
      <c r="A157" s="301">
        <v>148</v>
      </c>
      <c r="B157" s="277" t="s">
        <v>261</v>
      </c>
      <c r="C157" s="277">
        <v>3434.1</v>
      </c>
      <c r="D157" s="279">
        <v>3423.3666666666668</v>
      </c>
      <c r="E157" s="279">
        <v>3391.7333333333336</v>
      </c>
      <c r="F157" s="279">
        <v>3349.3666666666668</v>
      </c>
      <c r="G157" s="279">
        <v>3317.7333333333336</v>
      </c>
      <c r="H157" s="279">
        <v>3465.7333333333336</v>
      </c>
      <c r="I157" s="279">
        <v>3497.3666666666668</v>
      </c>
      <c r="J157" s="279">
        <v>3539.7333333333336</v>
      </c>
      <c r="K157" s="277">
        <v>3455</v>
      </c>
      <c r="L157" s="277">
        <v>3381</v>
      </c>
      <c r="M157" s="277">
        <v>4.0581500000000004</v>
      </c>
    </row>
    <row r="158" spans="1:13">
      <c r="A158" s="301">
        <v>149</v>
      </c>
      <c r="B158" s="277" t="s">
        <v>153</v>
      </c>
      <c r="C158" s="277">
        <v>16083.3</v>
      </c>
      <c r="D158" s="279">
        <v>16174.449999999999</v>
      </c>
      <c r="E158" s="279">
        <v>15948.899999999998</v>
      </c>
      <c r="F158" s="279">
        <v>15814.499999999998</v>
      </c>
      <c r="G158" s="279">
        <v>15588.949999999997</v>
      </c>
      <c r="H158" s="279">
        <v>16308.849999999999</v>
      </c>
      <c r="I158" s="279">
        <v>16534.399999999998</v>
      </c>
      <c r="J158" s="279">
        <v>16668.8</v>
      </c>
      <c r="K158" s="277">
        <v>16400</v>
      </c>
      <c r="L158" s="277">
        <v>16040.05</v>
      </c>
      <c r="M158" s="277">
        <v>1.0292699999999999</v>
      </c>
    </row>
    <row r="159" spans="1:13">
      <c r="A159" s="301">
        <v>150</v>
      </c>
      <c r="B159" s="277" t="s">
        <v>270</v>
      </c>
      <c r="C159" s="277">
        <v>20.7</v>
      </c>
      <c r="D159" s="279">
        <v>20.733333333333331</v>
      </c>
      <c r="E159" s="279">
        <v>20.566666666666663</v>
      </c>
      <c r="F159" s="279">
        <v>20.433333333333334</v>
      </c>
      <c r="G159" s="279">
        <v>20.266666666666666</v>
      </c>
      <c r="H159" s="279">
        <v>20.86666666666666</v>
      </c>
      <c r="I159" s="279">
        <v>21.033333333333324</v>
      </c>
      <c r="J159" s="279">
        <v>21.166666666666657</v>
      </c>
      <c r="K159" s="277">
        <v>20.9</v>
      </c>
      <c r="L159" s="277">
        <v>20.6</v>
      </c>
      <c r="M159" s="277">
        <v>26.511890000000001</v>
      </c>
    </row>
    <row r="160" spans="1:13">
      <c r="A160" s="301">
        <v>151</v>
      </c>
      <c r="B160" s="277" t="s">
        <v>155</v>
      </c>
      <c r="C160" s="277">
        <v>89.65</v>
      </c>
      <c r="D160" s="279">
        <v>90.133333333333326</v>
      </c>
      <c r="E160" s="279">
        <v>88.716666666666654</v>
      </c>
      <c r="F160" s="279">
        <v>87.783333333333331</v>
      </c>
      <c r="G160" s="279">
        <v>86.36666666666666</v>
      </c>
      <c r="H160" s="279">
        <v>91.066666666666649</v>
      </c>
      <c r="I160" s="279">
        <v>92.483333333333334</v>
      </c>
      <c r="J160" s="279">
        <v>93.416666666666643</v>
      </c>
      <c r="K160" s="277">
        <v>91.55</v>
      </c>
      <c r="L160" s="277">
        <v>89.2</v>
      </c>
      <c r="M160" s="277">
        <v>57.701259999999998</v>
      </c>
    </row>
    <row r="161" spans="1:13">
      <c r="A161" s="301">
        <v>152</v>
      </c>
      <c r="B161" s="277" t="s">
        <v>156</v>
      </c>
      <c r="C161" s="277">
        <v>90.85</v>
      </c>
      <c r="D161" s="279">
        <v>90.850000000000009</v>
      </c>
      <c r="E161" s="279">
        <v>89.750000000000014</v>
      </c>
      <c r="F161" s="279">
        <v>88.65</v>
      </c>
      <c r="G161" s="279">
        <v>87.550000000000011</v>
      </c>
      <c r="H161" s="279">
        <v>91.950000000000017</v>
      </c>
      <c r="I161" s="279">
        <v>93.050000000000011</v>
      </c>
      <c r="J161" s="279">
        <v>94.15000000000002</v>
      </c>
      <c r="K161" s="277">
        <v>91.95</v>
      </c>
      <c r="L161" s="277">
        <v>89.75</v>
      </c>
      <c r="M161" s="277">
        <v>225.35288</v>
      </c>
    </row>
    <row r="162" spans="1:13">
      <c r="A162" s="301">
        <v>153</v>
      </c>
      <c r="B162" s="277" t="s">
        <v>271</v>
      </c>
      <c r="C162" s="277">
        <v>400.95</v>
      </c>
      <c r="D162" s="279">
        <v>400.11666666666662</v>
      </c>
      <c r="E162" s="279">
        <v>381.83333333333326</v>
      </c>
      <c r="F162" s="279">
        <v>362.71666666666664</v>
      </c>
      <c r="G162" s="279">
        <v>344.43333333333328</v>
      </c>
      <c r="H162" s="279">
        <v>419.23333333333323</v>
      </c>
      <c r="I162" s="279">
        <v>437.51666666666665</v>
      </c>
      <c r="J162" s="279">
        <v>456.63333333333321</v>
      </c>
      <c r="K162" s="277">
        <v>418.4</v>
      </c>
      <c r="L162" s="277">
        <v>381</v>
      </c>
      <c r="M162" s="277">
        <v>9.6623099999999997</v>
      </c>
    </row>
    <row r="163" spans="1:13">
      <c r="A163" s="301">
        <v>154</v>
      </c>
      <c r="B163" s="277" t="s">
        <v>272</v>
      </c>
      <c r="C163" s="277">
        <v>2988.2</v>
      </c>
      <c r="D163" s="279">
        <v>2996.6666666666665</v>
      </c>
      <c r="E163" s="279">
        <v>2952.5333333333328</v>
      </c>
      <c r="F163" s="279">
        <v>2916.8666666666663</v>
      </c>
      <c r="G163" s="279">
        <v>2872.7333333333327</v>
      </c>
      <c r="H163" s="279">
        <v>3032.333333333333</v>
      </c>
      <c r="I163" s="279">
        <v>3076.4666666666672</v>
      </c>
      <c r="J163" s="279">
        <v>3112.1333333333332</v>
      </c>
      <c r="K163" s="277">
        <v>3040.8</v>
      </c>
      <c r="L163" s="277">
        <v>2961</v>
      </c>
      <c r="M163" s="277">
        <v>1.5400499999999999</v>
      </c>
    </row>
    <row r="164" spans="1:13">
      <c r="A164" s="301">
        <v>155</v>
      </c>
      <c r="B164" s="277" t="s">
        <v>157</v>
      </c>
      <c r="C164" s="277">
        <v>95.35</v>
      </c>
      <c r="D164" s="279">
        <v>95.166666666666671</v>
      </c>
      <c r="E164" s="279">
        <v>94.333333333333343</v>
      </c>
      <c r="F164" s="279">
        <v>93.316666666666677</v>
      </c>
      <c r="G164" s="279">
        <v>92.483333333333348</v>
      </c>
      <c r="H164" s="279">
        <v>96.183333333333337</v>
      </c>
      <c r="I164" s="279">
        <v>97.01666666666668</v>
      </c>
      <c r="J164" s="279">
        <v>98.033333333333331</v>
      </c>
      <c r="K164" s="277">
        <v>96</v>
      </c>
      <c r="L164" s="277">
        <v>94.15</v>
      </c>
      <c r="M164" s="277">
        <v>4.4746100000000002</v>
      </c>
    </row>
    <row r="165" spans="1:13">
      <c r="A165" s="301">
        <v>156</v>
      </c>
      <c r="B165" s="277" t="s">
        <v>158</v>
      </c>
      <c r="C165" s="277">
        <v>73.650000000000006</v>
      </c>
      <c r="D165" s="279">
        <v>73.88333333333334</v>
      </c>
      <c r="E165" s="279">
        <v>73.01666666666668</v>
      </c>
      <c r="F165" s="279">
        <v>72.38333333333334</v>
      </c>
      <c r="G165" s="279">
        <v>71.51666666666668</v>
      </c>
      <c r="H165" s="279">
        <v>74.51666666666668</v>
      </c>
      <c r="I165" s="279">
        <v>75.383333333333326</v>
      </c>
      <c r="J165" s="279">
        <v>76.01666666666668</v>
      </c>
      <c r="K165" s="277">
        <v>74.75</v>
      </c>
      <c r="L165" s="277">
        <v>73.25</v>
      </c>
      <c r="M165" s="277">
        <v>119.90116999999999</v>
      </c>
    </row>
    <row r="166" spans="1:13">
      <c r="A166" s="301">
        <v>157</v>
      </c>
      <c r="B166" s="277" t="s">
        <v>159</v>
      </c>
      <c r="C166" s="277">
        <v>19148.75</v>
      </c>
      <c r="D166" s="279">
        <v>19149.25</v>
      </c>
      <c r="E166" s="279">
        <v>18549.5</v>
      </c>
      <c r="F166" s="279">
        <v>17950.25</v>
      </c>
      <c r="G166" s="279">
        <v>17350.5</v>
      </c>
      <c r="H166" s="279">
        <v>19748.5</v>
      </c>
      <c r="I166" s="279">
        <v>20348.25</v>
      </c>
      <c r="J166" s="279">
        <v>20947.5</v>
      </c>
      <c r="K166" s="277">
        <v>19749</v>
      </c>
      <c r="L166" s="277">
        <v>18550</v>
      </c>
      <c r="M166" s="277">
        <v>1.2708200000000001</v>
      </c>
    </row>
    <row r="167" spans="1:13">
      <c r="A167" s="301">
        <v>158</v>
      </c>
      <c r="B167" s="277" t="s">
        <v>160</v>
      </c>
      <c r="C167" s="277">
        <v>1322.8</v>
      </c>
      <c r="D167" s="279">
        <v>1328.6000000000001</v>
      </c>
      <c r="E167" s="279">
        <v>1308.2000000000003</v>
      </c>
      <c r="F167" s="279">
        <v>1293.6000000000001</v>
      </c>
      <c r="G167" s="279">
        <v>1273.2000000000003</v>
      </c>
      <c r="H167" s="279">
        <v>1343.2000000000003</v>
      </c>
      <c r="I167" s="279">
        <v>1363.6000000000004</v>
      </c>
      <c r="J167" s="279">
        <v>1378.2000000000003</v>
      </c>
      <c r="K167" s="277">
        <v>1349</v>
      </c>
      <c r="L167" s="277">
        <v>1314</v>
      </c>
      <c r="M167" s="277">
        <v>12.801909999999999</v>
      </c>
    </row>
    <row r="168" spans="1:13">
      <c r="A168" s="301">
        <v>159</v>
      </c>
      <c r="B168" s="277" t="s">
        <v>161</v>
      </c>
      <c r="C168" s="277">
        <v>236.7</v>
      </c>
      <c r="D168" s="279">
        <v>237</v>
      </c>
      <c r="E168" s="279">
        <v>234.3</v>
      </c>
      <c r="F168" s="279">
        <v>231.9</v>
      </c>
      <c r="G168" s="279">
        <v>229.20000000000002</v>
      </c>
      <c r="H168" s="279">
        <v>239.4</v>
      </c>
      <c r="I168" s="279">
        <v>242.1</v>
      </c>
      <c r="J168" s="279">
        <v>244.5</v>
      </c>
      <c r="K168" s="277">
        <v>239.7</v>
      </c>
      <c r="L168" s="277">
        <v>234.6</v>
      </c>
      <c r="M168" s="277">
        <v>41.743929999999999</v>
      </c>
    </row>
    <row r="169" spans="1:13">
      <c r="A169" s="301">
        <v>160</v>
      </c>
      <c r="B169" s="277" t="s">
        <v>162</v>
      </c>
      <c r="C169" s="277">
        <v>92.1</v>
      </c>
      <c r="D169" s="279">
        <v>92.633333333333326</v>
      </c>
      <c r="E169" s="279">
        <v>91.016666666666652</v>
      </c>
      <c r="F169" s="279">
        <v>89.933333333333323</v>
      </c>
      <c r="G169" s="279">
        <v>88.316666666666649</v>
      </c>
      <c r="H169" s="279">
        <v>93.716666666666654</v>
      </c>
      <c r="I169" s="279">
        <v>95.333333333333329</v>
      </c>
      <c r="J169" s="279">
        <v>96.416666666666657</v>
      </c>
      <c r="K169" s="277">
        <v>94.25</v>
      </c>
      <c r="L169" s="277">
        <v>91.55</v>
      </c>
      <c r="M169" s="277">
        <v>76.145979999999994</v>
      </c>
    </row>
    <row r="170" spans="1:13">
      <c r="A170" s="301">
        <v>161</v>
      </c>
      <c r="B170" s="277" t="s">
        <v>275</v>
      </c>
      <c r="C170" s="277">
        <v>4919.5</v>
      </c>
      <c r="D170" s="279">
        <v>4950.416666666667</v>
      </c>
      <c r="E170" s="279">
        <v>4855.0833333333339</v>
      </c>
      <c r="F170" s="279">
        <v>4790.666666666667</v>
      </c>
      <c r="G170" s="279">
        <v>4695.3333333333339</v>
      </c>
      <c r="H170" s="279">
        <v>5014.8333333333339</v>
      </c>
      <c r="I170" s="279">
        <v>5110.1666666666679</v>
      </c>
      <c r="J170" s="279">
        <v>5174.5833333333339</v>
      </c>
      <c r="K170" s="277">
        <v>5045.75</v>
      </c>
      <c r="L170" s="277">
        <v>4886</v>
      </c>
      <c r="M170" s="277">
        <v>0.66698999999999997</v>
      </c>
    </row>
    <row r="171" spans="1:13">
      <c r="A171" s="301">
        <v>162</v>
      </c>
      <c r="B171" s="277" t="s">
        <v>277</v>
      </c>
      <c r="C171" s="277">
        <v>9997.5</v>
      </c>
      <c r="D171" s="279">
        <v>10037.483333333334</v>
      </c>
      <c r="E171" s="279">
        <v>9940.0166666666664</v>
      </c>
      <c r="F171" s="279">
        <v>9882.5333333333328</v>
      </c>
      <c r="G171" s="279">
        <v>9785.0666666666657</v>
      </c>
      <c r="H171" s="279">
        <v>10094.966666666667</v>
      </c>
      <c r="I171" s="279">
        <v>10192.433333333334</v>
      </c>
      <c r="J171" s="279">
        <v>10249.916666666668</v>
      </c>
      <c r="K171" s="277">
        <v>10134.950000000001</v>
      </c>
      <c r="L171" s="277">
        <v>9980</v>
      </c>
      <c r="M171" s="277">
        <v>5.382E-2</v>
      </c>
    </row>
    <row r="172" spans="1:13">
      <c r="A172" s="301">
        <v>163</v>
      </c>
      <c r="B172" s="277" t="s">
        <v>163</v>
      </c>
      <c r="C172" s="277">
        <v>1480.7</v>
      </c>
      <c r="D172" s="279">
        <v>1484.9333333333334</v>
      </c>
      <c r="E172" s="279">
        <v>1465.7666666666669</v>
      </c>
      <c r="F172" s="279">
        <v>1450.8333333333335</v>
      </c>
      <c r="G172" s="279">
        <v>1431.666666666667</v>
      </c>
      <c r="H172" s="279">
        <v>1499.8666666666668</v>
      </c>
      <c r="I172" s="279">
        <v>1519.0333333333333</v>
      </c>
      <c r="J172" s="279">
        <v>1533.9666666666667</v>
      </c>
      <c r="K172" s="277">
        <v>1504.1</v>
      </c>
      <c r="L172" s="277">
        <v>1470</v>
      </c>
      <c r="M172" s="277">
        <v>5.0350200000000003</v>
      </c>
    </row>
    <row r="173" spans="1:13">
      <c r="A173" s="301">
        <v>164</v>
      </c>
      <c r="B173" s="277" t="s">
        <v>273</v>
      </c>
      <c r="C173" s="277">
        <v>1923.8</v>
      </c>
      <c r="D173" s="279">
        <v>1917.3666666666668</v>
      </c>
      <c r="E173" s="279">
        <v>1885.4333333333336</v>
      </c>
      <c r="F173" s="279">
        <v>1847.0666666666668</v>
      </c>
      <c r="G173" s="279">
        <v>1815.1333333333337</v>
      </c>
      <c r="H173" s="279">
        <v>1955.7333333333336</v>
      </c>
      <c r="I173" s="279">
        <v>1987.666666666667</v>
      </c>
      <c r="J173" s="279">
        <v>2026.0333333333335</v>
      </c>
      <c r="K173" s="277">
        <v>1949.3</v>
      </c>
      <c r="L173" s="277">
        <v>1879</v>
      </c>
      <c r="M173" s="277">
        <v>4.80593</v>
      </c>
    </row>
    <row r="174" spans="1:13">
      <c r="A174" s="301">
        <v>165</v>
      </c>
      <c r="B174" s="277" t="s">
        <v>164</v>
      </c>
      <c r="C174" s="277">
        <v>33.6</v>
      </c>
      <c r="D174" s="279">
        <v>33.666666666666664</v>
      </c>
      <c r="E174" s="279">
        <v>33.283333333333331</v>
      </c>
      <c r="F174" s="279">
        <v>32.966666666666669</v>
      </c>
      <c r="G174" s="279">
        <v>32.583333333333336</v>
      </c>
      <c r="H174" s="279">
        <v>33.983333333333327</v>
      </c>
      <c r="I174" s="279">
        <v>34.366666666666667</v>
      </c>
      <c r="J174" s="279">
        <v>34.683333333333323</v>
      </c>
      <c r="K174" s="277">
        <v>34.049999999999997</v>
      </c>
      <c r="L174" s="277">
        <v>33.35</v>
      </c>
      <c r="M174" s="277">
        <v>138.26559</v>
      </c>
    </row>
    <row r="175" spans="1:13">
      <c r="A175" s="301">
        <v>166</v>
      </c>
      <c r="B175" s="277" t="s">
        <v>274</v>
      </c>
      <c r="C175" s="277">
        <v>326</v>
      </c>
      <c r="D175" s="279">
        <v>324.23333333333335</v>
      </c>
      <c r="E175" s="279">
        <v>319.51666666666671</v>
      </c>
      <c r="F175" s="279">
        <v>313.03333333333336</v>
      </c>
      <c r="G175" s="279">
        <v>308.31666666666672</v>
      </c>
      <c r="H175" s="279">
        <v>330.7166666666667</v>
      </c>
      <c r="I175" s="279">
        <v>335.43333333333339</v>
      </c>
      <c r="J175" s="279">
        <v>341.91666666666669</v>
      </c>
      <c r="K175" s="277">
        <v>328.95</v>
      </c>
      <c r="L175" s="277">
        <v>317.75</v>
      </c>
      <c r="M175" s="277">
        <v>8.47119</v>
      </c>
    </row>
    <row r="176" spans="1:13">
      <c r="A176" s="301">
        <v>167</v>
      </c>
      <c r="B176" s="277" t="s">
        <v>491</v>
      </c>
      <c r="C176" s="277">
        <v>888.35</v>
      </c>
      <c r="D176" s="279">
        <v>882.44999999999993</v>
      </c>
      <c r="E176" s="279">
        <v>860.89999999999986</v>
      </c>
      <c r="F176" s="279">
        <v>833.44999999999993</v>
      </c>
      <c r="G176" s="279">
        <v>811.89999999999986</v>
      </c>
      <c r="H176" s="279">
        <v>909.89999999999986</v>
      </c>
      <c r="I176" s="279">
        <v>931.44999999999982</v>
      </c>
      <c r="J176" s="279">
        <v>958.89999999999986</v>
      </c>
      <c r="K176" s="277">
        <v>904</v>
      </c>
      <c r="L176" s="277">
        <v>855</v>
      </c>
      <c r="M176" s="277">
        <v>4.0175999999999998</v>
      </c>
    </row>
    <row r="177" spans="1:13">
      <c r="A177" s="301">
        <v>168</v>
      </c>
      <c r="B177" s="277" t="s">
        <v>165</v>
      </c>
      <c r="C177" s="277">
        <v>171.5</v>
      </c>
      <c r="D177" s="279">
        <v>173.25</v>
      </c>
      <c r="E177" s="279">
        <v>169</v>
      </c>
      <c r="F177" s="279">
        <v>166.5</v>
      </c>
      <c r="G177" s="279">
        <v>162.25</v>
      </c>
      <c r="H177" s="279">
        <v>175.75</v>
      </c>
      <c r="I177" s="279">
        <v>180</v>
      </c>
      <c r="J177" s="279">
        <v>182.5</v>
      </c>
      <c r="K177" s="277">
        <v>177.5</v>
      </c>
      <c r="L177" s="277">
        <v>170.75</v>
      </c>
      <c r="M177" s="277">
        <v>79.560199999999995</v>
      </c>
    </row>
    <row r="178" spans="1:13">
      <c r="A178" s="301">
        <v>169</v>
      </c>
      <c r="B178" s="277" t="s">
        <v>276</v>
      </c>
      <c r="C178" s="277">
        <v>264.14999999999998</v>
      </c>
      <c r="D178" s="279">
        <v>257.5</v>
      </c>
      <c r="E178" s="279">
        <v>249.10000000000002</v>
      </c>
      <c r="F178" s="279">
        <v>234.05</v>
      </c>
      <c r="G178" s="279">
        <v>225.65000000000003</v>
      </c>
      <c r="H178" s="279">
        <v>272.55</v>
      </c>
      <c r="I178" s="279">
        <v>280.95</v>
      </c>
      <c r="J178" s="279">
        <v>296</v>
      </c>
      <c r="K178" s="277">
        <v>265.89999999999998</v>
      </c>
      <c r="L178" s="277">
        <v>242.45</v>
      </c>
      <c r="M178" s="277">
        <v>16.996300000000002</v>
      </c>
    </row>
    <row r="179" spans="1:13">
      <c r="A179" s="301">
        <v>170</v>
      </c>
      <c r="B179" s="277" t="s">
        <v>278</v>
      </c>
      <c r="C179" s="277">
        <v>410.9</v>
      </c>
      <c r="D179" s="279">
        <v>399.8</v>
      </c>
      <c r="E179" s="279">
        <v>388.70000000000005</v>
      </c>
      <c r="F179" s="279">
        <v>366.50000000000006</v>
      </c>
      <c r="G179" s="279">
        <v>355.40000000000009</v>
      </c>
      <c r="H179" s="279">
        <v>422</v>
      </c>
      <c r="I179" s="279">
        <v>433.1</v>
      </c>
      <c r="J179" s="279">
        <v>455.29999999999995</v>
      </c>
      <c r="K179" s="277">
        <v>410.9</v>
      </c>
      <c r="L179" s="277">
        <v>377.6</v>
      </c>
      <c r="M179" s="277">
        <v>8.7541700000000002</v>
      </c>
    </row>
    <row r="180" spans="1:13">
      <c r="A180" s="301">
        <v>171</v>
      </c>
      <c r="B180" s="277" t="s">
        <v>279</v>
      </c>
      <c r="C180" s="277">
        <v>452.7</v>
      </c>
      <c r="D180" s="279">
        <v>454.56666666666666</v>
      </c>
      <c r="E180" s="279">
        <v>449.13333333333333</v>
      </c>
      <c r="F180" s="279">
        <v>445.56666666666666</v>
      </c>
      <c r="G180" s="279">
        <v>440.13333333333333</v>
      </c>
      <c r="H180" s="279">
        <v>458.13333333333333</v>
      </c>
      <c r="I180" s="279">
        <v>463.56666666666661</v>
      </c>
      <c r="J180" s="279">
        <v>467.13333333333333</v>
      </c>
      <c r="K180" s="277">
        <v>460</v>
      </c>
      <c r="L180" s="277">
        <v>451</v>
      </c>
      <c r="M180" s="277">
        <v>0.54666000000000003</v>
      </c>
    </row>
    <row r="181" spans="1:13">
      <c r="A181" s="301">
        <v>172</v>
      </c>
      <c r="B181" s="277" t="s">
        <v>167</v>
      </c>
      <c r="C181" s="277">
        <v>722.45</v>
      </c>
      <c r="D181" s="279">
        <v>717.94999999999993</v>
      </c>
      <c r="E181" s="279">
        <v>709.49999999999989</v>
      </c>
      <c r="F181" s="279">
        <v>696.55</v>
      </c>
      <c r="G181" s="279">
        <v>688.09999999999991</v>
      </c>
      <c r="H181" s="279">
        <v>730.89999999999986</v>
      </c>
      <c r="I181" s="279">
        <v>739.34999999999991</v>
      </c>
      <c r="J181" s="279">
        <v>752.29999999999984</v>
      </c>
      <c r="K181" s="277">
        <v>726.4</v>
      </c>
      <c r="L181" s="277">
        <v>705</v>
      </c>
      <c r="M181" s="277">
        <v>8.3833000000000002</v>
      </c>
    </row>
    <row r="182" spans="1:13">
      <c r="A182" s="301">
        <v>173</v>
      </c>
      <c r="B182" s="277" t="s">
        <v>168</v>
      </c>
      <c r="C182" s="277">
        <v>181.05</v>
      </c>
      <c r="D182" s="279">
        <v>182.85</v>
      </c>
      <c r="E182" s="279">
        <v>178.2</v>
      </c>
      <c r="F182" s="279">
        <v>175.35</v>
      </c>
      <c r="G182" s="279">
        <v>170.7</v>
      </c>
      <c r="H182" s="279">
        <v>185.7</v>
      </c>
      <c r="I182" s="279">
        <v>190.35000000000002</v>
      </c>
      <c r="J182" s="279">
        <v>193.2</v>
      </c>
      <c r="K182" s="277">
        <v>187.5</v>
      </c>
      <c r="L182" s="277">
        <v>180</v>
      </c>
      <c r="M182" s="277">
        <v>163.61599000000001</v>
      </c>
    </row>
    <row r="183" spans="1:13">
      <c r="A183" s="301">
        <v>174</v>
      </c>
      <c r="B183" s="277" t="s">
        <v>169</v>
      </c>
      <c r="C183" s="277">
        <v>107.25</v>
      </c>
      <c r="D183" s="279">
        <v>108.03333333333335</v>
      </c>
      <c r="E183" s="279">
        <v>106.01666666666669</v>
      </c>
      <c r="F183" s="279">
        <v>104.78333333333335</v>
      </c>
      <c r="G183" s="279">
        <v>102.76666666666669</v>
      </c>
      <c r="H183" s="279">
        <v>109.26666666666669</v>
      </c>
      <c r="I183" s="279">
        <v>111.28333333333335</v>
      </c>
      <c r="J183" s="279">
        <v>112.51666666666669</v>
      </c>
      <c r="K183" s="277">
        <v>110.05</v>
      </c>
      <c r="L183" s="277">
        <v>106.8</v>
      </c>
      <c r="M183" s="277">
        <v>65.953050000000005</v>
      </c>
    </row>
    <row r="184" spans="1:13">
      <c r="A184" s="301">
        <v>175</v>
      </c>
      <c r="B184" s="277" t="s">
        <v>170</v>
      </c>
      <c r="C184" s="277">
        <v>2302.5500000000002</v>
      </c>
      <c r="D184" s="279">
        <v>2314.85</v>
      </c>
      <c r="E184" s="279">
        <v>2269.6999999999998</v>
      </c>
      <c r="F184" s="279">
        <v>2236.85</v>
      </c>
      <c r="G184" s="279">
        <v>2191.6999999999998</v>
      </c>
      <c r="H184" s="279">
        <v>2347.6999999999998</v>
      </c>
      <c r="I184" s="279">
        <v>2392.8500000000004</v>
      </c>
      <c r="J184" s="279">
        <v>2425.6999999999998</v>
      </c>
      <c r="K184" s="277">
        <v>2360</v>
      </c>
      <c r="L184" s="277">
        <v>2282</v>
      </c>
      <c r="M184" s="277">
        <v>203.35480000000001</v>
      </c>
    </row>
    <row r="185" spans="1:13">
      <c r="A185" s="301">
        <v>176</v>
      </c>
      <c r="B185" s="277" t="s">
        <v>171</v>
      </c>
      <c r="C185" s="277">
        <v>39.549999999999997</v>
      </c>
      <c r="D185" s="279">
        <v>39.616666666666667</v>
      </c>
      <c r="E185" s="279">
        <v>39.033333333333331</v>
      </c>
      <c r="F185" s="279">
        <v>38.516666666666666</v>
      </c>
      <c r="G185" s="279">
        <v>37.93333333333333</v>
      </c>
      <c r="H185" s="279">
        <v>40.133333333333333</v>
      </c>
      <c r="I185" s="279">
        <v>40.716666666666661</v>
      </c>
      <c r="J185" s="279">
        <v>41.233333333333334</v>
      </c>
      <c r="K185" s="277">
        <v>40.200000000000003</v>
      </c>
      <c r="L185" s="277">
        <v>39.1</v>
      </c>
      <c r="M185" s="277">
        <v>192.41132999999999</v>
      </c>
    </row>
    <row r="186" spans="1:13">
      <c r="A186" s="301">
        <v>177</v>
      </c>
      <c r="B186" s="277" t="s">
        <v>3523</v>
      </c>
      <c r="C186" s="277">
        <v>855.85</v>
      </c>
      <c r="D186" s="279">
        <v>855.51666666666677</v>
      </c>
      <c r="E186" s="279">
        <v>843.03333333333353</v>
      </c>
      <c r="F186" s="279">
        <v>830.21666666666681</v>
      </c>
      <c r="G186" s="279">
        <v>817.73333333333358</v>
      </c>
      <c r="H186" s="279">
        <v>868.33333333333348</v>
      </c>
      <c r="I186" s="279">
        <v>880.81666666666683</v>
      </c>
      <c r="J186" s="279">
        <v>893.63333333333344</v>
      </c>
      <c r="K186" s="277">
        <v>868</v>
      </c>
      <c r="L186" s="277">
        <v>842.7</v>
      </c>
      <c r="M186" s="277">
        <v>23.067409999999999</v>
      </c>
    </row>
    <row r="187" spans="1:13">
      <c r="A187" s="301">
        <v>178</v>
      </c>
      <c r="B187" s="277" t="s">
        <v>280</v>
      </c>
      <c r="C187" s="277">
        <v>857.1</v>
      </c>
      <c r="D187" s="279">
        <v>861.0333333333333</v>
      </c>
      <c r="E187" s="279">
        <v>846.06666666666661</v>
      </c>
      <c r="F187" s="279">
        <v>835.0333333333333</v>
      </c>
      <c r="G187" s="279">
        <v>820.06666666666661</v>
      </c>
      <c r="H187" s="279">
        <v>872.06666666666661</v>
      </c>
      <c r="I187" s="279">
        <v>887.0333333333333</v>
      </c>
      <c r="J187" s="279">
        <v>898.06666666666661</v>
      </c>
      <c r="K187" s="277">
        <v>876</v>
      </c>
      <c r="L187" s="277">
        <v>850</v>
      </c>
      <c r="M187" s="277">
        <v>13.463010000000001</v>
      </c>
    </row>
    <row r="188" spans="1:13">
      <c r="A188" s="301">
        <v>179</v>
      </c>
      <c r="B188" s="277" t="s">
        <v>172</v>
      </c>
      <c r="C188" s="277">
        <v>198.5</v>
      </c>
      <c r="D188" s="279">
        <v>200.68333333333331</v>
      </c>
      <c r="E188" s="279">
        <v>195.16666666666663</v>
      </c>
      <c r="F188" s="279">
        <v>191.83333333333331</v>
      </c>
      <c r="G188" s="279">
        <v>186.31666666666663</v>
      </c>
      <c r="H188" s="279">
        <v>204.01666666666662</v>
      </c>
      <c r="I188" s="279">
        <v>209.53333333333333</v>
      </c>
      <c r="J188" s="279">
        <v>212.86666666666662</v>
      </c>
      <c r="K188" s="277">
        <v>206.2</v>
      </c>
      <c r="L188" s="277">
        <v>197.35</v>
      </c>
      <c r="M188" s="277">
        <v>636.06705999999997</v>
      </c>
    </row>
    <row r="189" spans="1:13">
      <c r="A189" s="301">
        <v>180</v>
      </c>
      <c r="B189" s="277" t="s">
        <v>173</v>
      </c>
      <c r="C189" s="277">
        <v>19789.5</v>
      </c>
      <c r="D189" s="279">
        <v>19758.166666666668</v>
      </c>
      <c r="E189" s="279">
        <v>19531.333333333336</v>
      </c>
      <c r="F189" s="279">
        <v>19273.166666666668</v>
      </c>
      <c r="G189" s="279">
        <v>19046.333333333336</v>
      </c>
      <c r="H189" s="279">
        <v>20016.333333333336</v>
      </c>
      <c r="I189" s="279">
        <v>20243.166666666672</v>
      </c>
      <c r="J189" s="279">
        <v>20501.333333333336</v>
      </c>
      <c r="K189" s="277">
        <v>19985</v>
      </c>
      <c r="L189" s="277">
        <v>19500</v>
      </c>
      <c r="M189" s="277">
        <v>0.60868</v>
      </c>
    </row>
    <row r="190" spans="1:13">
      <c r="A190" s="301">
        <v>181</v>
      </c>
      <c r="B190" s="277" t="s">
        <v>174</v>
      </c>
      <c r="C190" s="277">
        <v>1235.5</v>
      </c>
      <c r="D190" s="279">
        <v>1230.8999999999999</v>
      </c>
      <c r="E190" s="279">
        <v>1219.7999999999997</v>
      </c>
      <c r="F190" s="279">
        <v>1204.0999999999999</v>
      </c>
      <c r="G190" s="279">
        <v>1192.9999999999998</v>
      </c>
      <c r="H190" s="279">
        <v>1246.5999999999997</v>
      </c>
      <c r="I190" s="279">
        <v>1257.6999999999996</v>
      </c>
      <c r="J190" s="279">
        <v>1273.3999999999996</v>
      </c>
      <c r="K190" s="277">
        <v>1242</v>
      </c>
      <c r="L190" s="277">
        <v>1215.2</v>
      </c>
      <c r="M190" s="277">
        <v>6.0263799999999996</v>
      </c>
    </row>
    <row r="191" spans="1:13">
      <c r="A191" s="301">
        <v>182</v>
      </c>
      <c r="B191" s="277" t="s">
        <v>175</v>
      </c>
      <c r="C191" s="277">
        <v>4330.3</v>
      </c>
      <c r="D191" s="279">
        <v>4307.75</v>
      </c>
      <c r="E191" s="279">
        <v>4245.55</v>
      </c>
      <c r="F191" s="279">
        <v>4160.8</v>
      </c>
      <c r="G191" s="279">
        <v>4098.6000000000004</v>
      </c>
      <c r="H191" s="279">
        <v>4392.5</v>
      </c>
      <c r="I191" s="279">
        <v>4454.7000000000007</v>
      </c>
      <c r="J191" s="279">
        <v>4539.45</v>
      </c>
      <c r="K191" s="277">
        <v>4369.95</v>
      </c>
      <c r="L191" s="277">
        <v>4223</v>
      </c>
      <c r="M191" s="277">
        <v>3.8062399999999998</v>
      </c>
    </row>
    <row r="192" spans="1:13">
      <c r="A192" s="301">
        <v>183</v>
      </c>
      <c r="B192" s="277" t="s">
        <v>176</v>
      </c>
      <c r="C192" s="277">
        <v>636.45000000000005</v>
      </c>
      <c r="D192" s="279">
        <v>639.4666666666667</v>
      </c>
      <c r="E192" s="279">
        <v>628.43333333333339</v>
      </c>
      <c r="F192" s="279">
        <v>620.41666666666674</v>
      </c>
      <c r="G192" s="279">
        <v>609.38333333333344</v>
      </c>
      <c r="H192" s="279">
        <v>647.48333333333335</v>
      </c>
      <c r="I192" s="279">
        <v>658.51666666666665</v>
      </c>
      <c r="J192" s="279">
        <v>666.5333333333333</v>
      </c>
      <c r="K192" s="277">
        <v>650.5</v>
      </c>
      <c r="L192" s="277">
        <v>631.45000000000005</v>
      </c>
      <c r="M192" s="277">
        <v>36.905970000000003</v>
      </c>
    </row>
    <row r="193" spans="1:13">
      <c r="A193" s="301">
        <v>184</v>
      </c>
      <c r="B193" s="277" t="s">
        <v>178</v>
      </c>
      <c r="C193" s="277">
        <v>495.8</v>
      </c>
      <c r="D193" s="279">
        <v>499.59999999999997</v>
      </c>
      <c r="E193" s="279">
        <v>490.19999999999993</v>
      </c>
      <c r="F193" s="279">
        <v>484.59999999999997</v>
      </c>
      <c r="G193" s="279">
        <v>475.19999999999993</v>
      </c>
      <c r="H193" s="279">
        <v>505.19999999999993</v>
      </c>
      <c r="I193" s="279">
        <v>514.59999999999991</v>
      </c>
      <c r="J193" s="279">
        <v>520.19999999999993</v>
      </c>
      <c r="K193" s="277">
        <v>509</v>
      </c>
      <c r="L193" s="277">
        <v>494</v>
      </c>
      <c r="M193" s="277">
        <v>80.414450000000002</v>
      </c>
    </row>
    <row r="194" spans="1:13">
      <c r="A194" s="301">
        <v>185</v>
      </c>
      <c r="B194" s="277" t="s">
        <v>179</v>
      </c>
      <c r="C194" s="277">
        <v>499.35</v>
      </c>
      <c r="D194" s="279">
        <v>498.86666666666662</v>
      </c>
      <c r="E194" s="279">
        <v>489.48333333333323</v>
      </c>
      <c r="F194" s="279">
        <v>479.61666666666662</v>
      </c>
      <c r="G194" s="279">
        <v>470.23333333333323</v>
      </c>
      <c r="H194" s="279">
        <v>508.73333333333323</v>
      </c>
      <c r="I194" s="279">
        <v>518.11666666666656</v>
      </c>
      <c r="J194" s="279">
        <v>527.98333333333323</v>
      </c>
      <c r="K194" s="277">
        <v>508.25</v>
      </c>
      <c r="L194" s="277">
        <v>489</v>
      </c>
      <c r="M194" s="277">
        <v>26.793030000000002</v>
      </c>
    </row>
    <row r="195" spans="1:13">
      <c r="A195" s="301">
        <v>186</v>
      </c>
      <c r="B195" s="277" t="s">
        <v>282</v>
      </c>
      <c r="C195" s="277">
        <v>533.35</v>
      </c>
      <c r="D195" s="279">
        <v>541.1</v>
      </c>
      <c r="E195" s="279">
        <v>512.30000000000007</v>
      </c>
      <c r="F195" s="279">
        <v>491.25</v>
      </c>
      <c r="G195" s="279">
        <v>462.45000000000005</v>
      </c>
      <c r="H195" s="279">
        <v>562.15000000000009</v>
      </c>
      <c r="I195" s="279">
        <v>590.95000000000005</v>
      </c>
      <c r="J195" s="279">
        <v>612.00000000000011</v>
      </c>
      <c r="K195" s="277">
        <v>569.9</v>
      </c>
      <c r="L195" s="277">
        <v>520.04999999999995</v>
      </c>
      <c r="M195" s="277">
        <v>70.348050000000001</v>
      </c>
    </row>
    <row r="196" spans="1:13">
      <c r="A196" s="301">
        <v>187</v>
      </c>
      <c r="B196" s="277" t="s">
        <v>3464</v>
      </c>
      <c r="C196" s="277">
        <v>546.5</v>
      </c>
      <c r="D196" s="279">
        <v>548.36666666666667</v>
      </c>
      <c r="E196" s="279">
        <v>541.5333333333333</v>
      </c>
      <c r="F196" s="279">
        <v>536.56666666666661</v>
      </c>
      <c r="G196" s="279">
        <v>529.73333333333323</v>
      </c>
      <c r="H196" s="279">
        <v>553.33333333333337</v>
      </c>
      <c r="I196" s="279">
        <v>560.16666666666663</v>
      </c>
      <c r="J196" s="279">
        <v>565.13333333333344</v>
      </c>
      <c r="K196" s="277">
        <v>555.20000000000005</v>
      </c>
      <c r="L196" s="277">
        <v>543.4</v>
      </c>
      <c r="M196" s="277">
        <v>28.093330000000002</v>
      </c>
    </row>
    <row r="197" spans="1:13">
      <c r="A197" s="301">
        <v>188</v>
      </c>
      <c r="B197" s="268" t="s">
        <v>183</v>
      </c>
      <c r="C197" s="268">
        <v>148.55000000000001</v>
      </c>
      <c r="D197" s="308">
        <v>148.38333333333333</v>
      </c>
      <c r="E197" s="308">
        <v>145.66666666666666</v>
      </c>
      <c r="F197" s="308">
        <v>142.78333333333333</v>
      </c>
      <c r="G197" s="308">
        <v>140.06666666666666</v>
      </c>
      <c r="H197" s="308">
        <v>151.26666666666665</v>
      </c>
      <c r="I197" s="308">
        <v>153.98333333333335</v>
      </c>
      <c r="J197" s="308">
        <v>156.86666666666665</v>
      </c>
      <c r="K197" s="268">
        <v>151.1</v>
      </c>
      <c r="L197" s="268">
        <v>145.5</v>
      </c>
      <c r="M197" s="268">
        <v>845.06253000000004</v>
      </c>
    </row>
    <row r="198" spans="1:13">
      <c r="A198" s="301">
        <v>189</v>
      </c>
      <c r="B198" s="268" t="s">
        <v>185</v>
      </c>
      <c r="C198" s="268">
        <v>57.1</v>
      </c>
      <c r="D198" s="308">
        <v>57.316666666666663</v>
      </c>
      <c r="E198" s="308">
        <v>56.233333333333327</v>
      </c>
      <c r="F198" s="308">
        <v>55.366666666666667</v>
      </c>
      <c r="G198" s="308">
        <v>54.283333333333331</v>
      </c>
      <c r="H198" s="308">
        <v>58.183333333333323</v>
      </c>
      <c r="I198" s="308">
        <v>59.266666666666666</v>
      </c>
      <c r="J198" s="308">
        <v>60.133333333333319</v>
      </c>
      <c r="K198" s="268">
        <v>58.4</v>
      </c>
      <c r="L198" s="268">
        <v>56.45</v>
      </c>
      <c r="M198" s="268">
        <v>229.21766</v>
      </c>
    </row>
    <row r="199" spans="1:13">
      <c r="A199" s="301">
        <v>190</v>
      </c>
      <c r="B199" s="268" t="s">
        <v>186</v>
      </c>
      <c r="C199" s="268">
        <v>404.65</v>
      </c>
      <c r="D199" s="308">
        <v>406.9666666666667</v>
      </c>
      <c r="E199" s="308">
        <v>399.83333333333337</v>
      </c>
      <c r="F199" s="308">
        <v>395.01666666666665</v>
      </c>
      <c r="G199" s="308">
        <v>387.88333333333333</v>
      </c>
      <c r="H199" s="308">
        <v>411.78333333333342</v>
      </c>
      <c r="I199" s="308">
        <v>418.91666666666674</v>
      </c>
      <c r="J199" s="308">
        <v>423.73333333333346</v>
      </c>
      <c r="K199" s="268">
        <v>414.1</v>
      </c>
      <c r="L199" s="268">
        <v>402.15</v>
      </c>
      <c r="M199" s="268">
        <v>123.31121</v>
      </c>
    </row>
    <row r="200" spans="1:13">
      <c r="A200" s="301">
        <v>191</v>
      </c>
      <c r="B200" s="268" t="s">
        <v>187</v>
      </c>
      <c r="C200" s="268">
        <v>2491.4</v>
      </c>
      <c r="D200" s="308">
        <v>2459.6666666666665</v>
      </c>
      <c r="E200" s="308">
        <v>2413.583333333333</v>
      </c>
      <c r="F200" s="308">
        <v>2335.7666666666664</v>
      </c>
      <c r="G200" s="308">
        <v>2289.6833333333329</v>
      </c>
      <c r="H200" s="308">
        <v>2537.4833333333331</v>
      </c>
      <c r="I200" s="308">
        <v>2583.5666666666662</v>
      </c>
      <c r="J200" s="308">
        <v>2661.3833333333332</v>
      </c>
      <c r="K200" s="268">
        <v>2505.75</v>
      </c>
      <c r="L200" s="268">
        <v>2381.85</v>
      </c>
      <c r="M200" s="268">
        <v>75.122839999999997</v>
      </c>
    </row>
    <row r="201" spans="1:13">
      <c r="A201" s="301">
        <v>192</v>
      </c>
      <c r="B201" s="268" t="s">
        <v>188</v>
      </c>
      <c r="C201" s="268">
        <v>790.75</v>
      </c>
      <c r="D201" s="308">
        <v>785.7833333333333</v>
      </c>
      <c r="E201" s="308">
        <v>774.96666666666658</v>
      </c>
      <c r="F201" s="308">
        <v>759.18333333333328</v>
      </c>
      <c r="G201" s="308">
        <v>748.36666666666656</v>
      </c>
      <c r="H201" s="308">
        <v>801.56666666666661</v>
      </c>
      <c r="I201" s="308">
        <v>812.38333333333321</v>
      </c>
      <c r="J201" s="308">
        <v>828.16666666666663</v>
      </c>
      <c r="K201" s="268">
        <v>796.6</v>
      </c>
      <c r="L201" s="268">
        <v>770</v>
      </c>
      <c r="M201" s="268">
        <v>90.220870000000005</v>
      </c>
    </row>
    <row r="202" spans="1:13">
      <c r="A202" s="301">
        <v>193</v>
      </c>
      <c r="B202" s="268" t="s">
        <v>189</v>
      </c>
      <c r="C202" s="268">
        <v>1188</v>
      </c>
      <c r="D202" s="308">
        <v>1182.5166666666667</v>
      </c>
      <c r="E202" s="308">
        <v>1173.4333333333334</v>
      </c>
      <c r="F202" s="308">
        <v>1158.8666666666668</v>
      </c>
      <c r="G202" s="308">
        <v>1149.7833333333335</v>
      </c>
      <c r="H202" s="308">
        <v>1197.0833333333333</v>
      </c>
      <c r="I202" s="308">
        <v>1206.1666666666667</v>
      </c>
      <c r="J202" s="308">
        <v>1220.7333333333331</v>
      </c>
      <c r="K202" s="268">
        <v>1191.5999999999999</v>
      </c>
      <c r="L202" s="268">
        <v>1167.95</v>
      </c>
      <c r="M202" s="268">
        <v>20.193249999999999</v>
      </c>
    </row>
    <row r="203" spans="1:13">
      <c r="A203" s="301">
        <v>194</v>
      </c>
      <c r="B203" s="268" t="s">
        <v>190</v>
      </c>
      <c r="C203" s="268">
        <v>2797.55</v>
      </c>
      <c r="D203" s="308">
        <v>2812.5166666666664</v>
      </c>
      <c r="E203" s="308">
        <v>2766.1833333333329</v>
      </c>
      <c r="F203" s="308">
        <v>2734.8166666666666</v>
      </c>
      <c r="G203" s="308">
        <v>2688.4833333333331</v>
      </c>
      <c r="H203" s="308">
        <v>2843.8833333333328</v>
      </c>
      <c r="I203" s="308">
        <v>2890.2166666666667</v>
      </c>
      <c r="J203" s="308">
        <v>2921.5833333333326</v>
      </c>
      <c r="K203" s="268">
        <v>2858.85</v>
      </c>
      <c r="L203" s="268">
        <v>2781.15</v>
      </c>
      <c r="M203" s="268">
        <v>2.8853599999999999</v>
      </c>
    </row>
    <row r="204" spans="1:13">
      <c r="A204" s="301">
        <v>195</v>
      </c>
      <c r="B204" s="268" t="s">
        <v>191</v>
      </c>
      <c r="C204" s="268">
        <v>326.55</v>
      </c>
      <c r="D204" s="308">
        <v>327.10000000000002</v>
      </c>
      <c r="E204" s="308">
        <v>322.55000000000007</v>
      </c>
      <c r="F204" s="308">
        <v>318.55000000000007</v>
      </c>
      <c r="G204" s="308">
        <v>314.00000000000011</v>
      </c>
      <c r="H204" s="308">
        <v>331.1</v>
      </c>
      <c r="I204" s="308">
        <v>335.65</v>
      </c>
      <c r="J204" s="308">
        <v>339.65</v>
      </c>
      <c r="K204" s="268">
        <v>331.65</v>
      </c>
      <c r="L204" s="268">
        <v>323.10000000000002</v>
      </c>
      <c r="M204" s="268">
        <v>8.1790000000000003</v>
      </c>
    </row>
    <row r="205" spans="1:13">
      <c r="A205" s="301">
        <v>196</v>
      </c>
      <c r="B205" s="268" t="s">
        <v>550</v>
      </c>
      <c r="C205" s="268">
        <v>695.4</v>
      </c>
      <c r="D205" s="308">
        <v>711.65</v>
      </c>
      <c r="E205" s="308">
        <v>674.3</v>
      </c>
      <c r="F205" s="308">
        <v>653.19999999999993</v>
      </c>
      <c r="G205" s="308">
        <v>615.84999999999991</v>
      </c>
      <c r="H205" s="308">
        <v>732.75</v>
      </c>
      <c r="I205" s="308">
        <v>770.10000000000014</v>
      </c>
      <c r="J205" s="308">
        <v>791.2</v>
      </c>
      <c r="K205" s="268">
        <v>749</v>
      </c>
      <c r="L205" s="268">
        <v>690.55</v>
      </c>
      <c r="M205" s="268">
        <v>17.9178</v>
      </c>
    </row>
    <row r="206" spans="1:13">
      <c r="A206" s="301">
        <v>197</v>
      </c>
      <c r="B206" s="268" t="s">
        <v>192</v>
      </c>
      <c r="C206" s="268">
        <v>456.6</v>
      </c>
      <c r="D206" s="308">
        <v>453.91666666666669</v>
      </c>
      <c r="E206" s="308">
        <v>448.93333333333339</v>
      </c>
      <c r="F206" s="308">
        <v>441.26666666666671</v>
      </c>
      <c r="G206" s="308">
        <v>436.28333333333342</v>
      </c>
      <c r="H206" s="308">
        <v>461.58333333333337</v>
      </c>
      <c r="I206" s="308">
        <v>466.56666666666661</v>
      </c>
      <c r="J206" s="308">
        <v>474.23333333333335</v>
      </c>
      <c r="K206" s="268">
        <v>458.9</v>
      </c>
      <c r="L206" s="268">
        <v>446.25</v>
      </c>
      <c r="M206" s="268">
        <v>26.602360000000001</v>
      </c>
    </row>
    <row r="207" spans="1:13">
      <c r="A207" s="301">
        <v>198</v>
      </c>
      <c r="B207" s="268" t="s">
        <v>193</v>
      </c>
      <c r="C207" s="268">
        <v>1052.4000000000001</v>
      </c>
      <c r="D207" s="308">
        <v>1059.1333333333334</v>
      </c>
      <c r="E207" s="308">
        <v>1037.3166666666668</v>
      </c>
      <c r="F207" s="308">
        <v>1022.2333333333333</v>
      </c>
      <c r="G207" s="308">
        <v>1000.4166666666667</v>
      </c>
      <c r="H207" s="308">
        <v>1074.2166666666669</v>
      </c>
      <c r="I207" s="308">
        <v>1096.0333333333335</v>
      </c>
      <c r="J207" s="308">
        <v>1111.116666666667</v>
      </c>
      <c r="K207" s="268">
        <v>1080.95</v>
      </c>
      <c r="L207" s="268">
        <v>1044.05</v>
      </c>
      <c r="M207" s="268">
        <v>7.5623300000000002</v>
      </c>
    </row>
    <row r="208" spans="1:13">
      <c r="A208" s="301">
        <v>199</v>
      </c>
      <c r="B208" s="268" t="s">
        <v>195</v>
      </c>
      <c r="C208" s="268">
        <v>3914.1</v>
      </c>
      <c r="D208" s="308">
        <v>3924.6</v>
      </c>
      <c r="E208" s="308">
        <v>3879.5</v>
      </c>
      <c r="F208" s="308">
        <v>3844.9</v>
      </c>
      <c r="G208" s="308">
        <v>3799.8</v>
      </c>
      <c r="H208" s="308">
        <v>3959.2</v>
      </c>
      <c r="I208" s="308">
        <v>4004.2999999999993</v>
      </c>
      <c r="J208" s="308">
        <v>4038.8999999999996</v>
      </c>
      <c r="K208" s="268">
        <v>3969.7</v>
      </c>
      <c r="L208" s="268">
        <v>3890</v>
      </c>
      <c r="M208" s="268">
        <v>4.7261800000000003</v>
      </c>
    </row>
    <row r="209" spans="1:13">
      <c r="A209" s="301">
        <v>200</v>
      </c>
      <c r="B209" s="268" t="s">
        <v>196</v>
      </c>
      <c r="C209" s="268">
        <v>28.6</v>
      </c>
      <c r="D209" s="308">
        <v>28.683333333333334</v>
      </c>
      <c r="E209" s="308">
        <v>28.416666666666668</v>
      </c>
      <c r="F209" s="308">
        <v>28.233333333333334</v>
      </c>
      <c r="G209" s="308">
        <v>27.966666666666669</v>
      </c>
      <c r="H209" s="308">
        <v>28.866666666666667</v>
      </c>
      <c r="I209" s="308">
        <v>29.133333333333333</v>
      </c>
      <c r="J209" s="308">
        <v>29.316666666666666</v>
      </c>
      <c r="K209" s="268">
        <v>28.95</v>
      </c>
      <c r="L209" s="268">
        <v>28.5</v>
      </c>
      <c r="M209" s="268">
        <v>21.057079999999999</v>
      </c>
    </row>
    <row r="210" spans="1:13">
      <c r="A210" s="301">
        <v>201</v>
      </c>
      <c r="B210" s="268" t="s">
        <v>197</v>
      </c>
      <c r="C210" s="268">
        <v>515.9</v>
      </c>
      <c r="D210" s="308">
        <v>512.56666666666661</v>
      </c>
      <c r="E210" s="308">
        <v>505.33333333333326</v>
      </c>
      <c r="F210" s="308">
        <v>494.76666666666665</v>
      </c>
      <c r="G210" s="308">
        <v>487.5333333333333</v>
      </c>
      <c r="H210" s="308">
        <v>523.13333333333321</v>
      </c>
      <c r="I210" s="308">
        <v>530.36666666666656</v>
      </c>
      <c r="J210" s="308">
        <v>540.93333333333317</v>
      </c>
      <c r="K210" s="268">
        <v>519.79999999999995</v>
      </c>
      <c r="L210" s="268">
        <v>502</v>
      </c>
      <c r="M210" s="268">
        <v>58.619250000000001</v>
      </c>
    </row>
    <row r="211" spans="1:13">
      <c r="A211" s="301">
        <v>202</v>
      </c>
      <c r="B211" s="268" t="s">
        <v>563</v>
      </c>
      <c r="C211" s="268">
        <v>743.1</v>
      </c>
      <c r="D211" s="308">
        <v>740.06666666666661</v>
      </c>
      <c r="E211" s="308">
        <v>733.03333333333319</v>
      </c>
      <c r="F211" s="308">
        <v>722.96666666666658</v>
      </c>
      <c r="G211" s="308">
        <v>715.93333333333317</v>
      </c>
      <c r="H211" s="308">
        <v>750.13333333333321</v>
      </c>
      <c r="I211" s="308">
        <v>757.16666666666652</v>
      </c>
      <c r="J211" s="308">
        <v>767.23333333333323</v>
      </c>
      <c r="K211" s="268">
        <v>747.1</v>
      </c>
      <c r="L211" s="268">
        <v>730</v>
      </c>
      <c r="M211" s="268">
        <v>1.9400900000000001</v>
      </c>
    </row>
    <row r="212" spans="1:13">
      <c r="A212" s="301">
        <v>203</v>
      </c>
      <c r="B212" s="268" t="s">
        <v>284</v>
      </c>
      <c r="C212" s="268">
        <v>178.7</v>
      </c>
      <c r="D212" s="308">
        <v>175.79999999999998</v>
      </c>
      <c r="E212" s="308">
        <v>171.89999999999998</v>
      </c>
      <c r="F212" s="308">
        <v>165.1</v>
      </c>
      <c r="G212" s="308">
        <v>161.19999999999999</v>
      </c>
      <c r="H212" s="308">
        <v>182.59999999999997</v>
      </c>
      <c r="I212" s="308">
        <v>186.5</v>
      </c>
      <c r="J212" s="308">
        <v>193.29999999999995</v>
      </c>
      <c r="K212" s="268">
        <v>179.7</v>
      </c>
      <c r="L212" s="268">
        <v>169</v>
      </c>
      <c r="M212" s="268">
        <v>18.691960000000002</v>
      </c>
    </row>
    <row r="213" spans="1:13">
      <c r="A213" s="301">
        <v>204</v>
      </c>
      <c r="B213" s="268" t="s">
        <v>199</v>
      </c>
      <c r="C213" s="268">
        <v>685.6</v>
      </c>
      <c r="D213" s="308">
        <v>682.5333333333333</v>
      </c>
      <c r="E213" s="308">
        <v>665.46666666666658</v>
      </c>
      <c r="F213" s="308">
        <v>645.33333333333326</v>
      </c>
      <c r="G213" s="308">
        <v>628.26666666666654</v>
      </c>
      <c r="H213" s="308">
        <v>702.66666666666663</v>
      </c>
      <c r="I213" s="308">
        <v>719.73333333333323</v>
      </c>
      <c r="J213" s="308">
        <v>739.86666666666667</v>
      </c>
      <c r="K213" s="268">
        <v>699.6</v>
      </c>
      <c r="L213" s="268">
        <v>662.4</v>
      </c>
      <c r="M213" s="268">
        <v>73.282229999999998</v>
      </c>
    </row>
    <row r="214" spans="1:13">
      <c r="A214" s="301">
        <v>205</v>
      </c>
      <c r="B214" s="268" t="s">
        <v>569</v>
      </c>
      <c r="C214" s="268">
        <v>2223.4</v>
      </c>
      <c r="D214" s="308">
        <v>2201.1333333333332</v>
      </c>
      <c r="E214" s="308">
        <v>2172.2666666666664</v>
      </c>
      <c r="F214" s="308">
        <v>2121.1333333333332</v>
      </c>
      <c r="G214" s="308">
        <v>2092.2666666666664</v>
      </c>
      <c r="H214" s="308">
        <v>2252.2666666666664</v>
      </c>
      <c r="I214" s="308">
        <v>2281.1333333333332</v>
      </c>
      <c r="J214" s="308">
        <v>2332.2666666666664</v>
      </c>
      <c r="K214" s="268">
        <v>2230</v>
      </c>
      <c r="L214" s="268">
        <v>2150</v>
      </c>
      <c r="M214" s="268">
        <v>1.34992</v>
      </c>
    </row>
    <row r="215" spans="1:13">
      <c r="A215" s="301">
        <v>206</v>
      </c>
      <c r="B215" s="268" t="s">
        <v>200</v>
      </c>
      <c r="C215" s="308">
        <v>307.2</v>
      </c>
      <c r="D215" s="308">
        <v>302.96666666666664</v>
      </c>
      <c r="E215" s="308">
        <v>297.38333333333327</v>
      </c>
      <c r="F215" s="308">
        <v>287.56666666666661</v>
      </c>
      <c r="G215" s="308">
        <v>281.98333333333323</v>
      </c>
      <c r="H215" s="308">
        <v>312.7833333333333</v>
      </c>
      <c r="I215" s="308">
        <v>318.36666666666667</v>
      </c>
      <c r="J215" s="308">
        <v>328.18333333333334</v>
      </c>
      <c r="K215" s="308">
        <v>308.55</v>
      </c>
      <c r="L215" s="308">
        <v>293.14999999999998</v>
      </c>
      <c r="M215" s="308">
        <v>380.90114999999997</v>
      </c>
    </row>
    <row r="216" spans="1:13">
      <c r="A216" s="301">
        <v>207</v>
      </c>
      <c r="B216" s="268" t="s">
        <v>202</v>
      </c>
      <c r="C216" s="308">
        <v>216.2</v>
      </c>
      <c r="D216" s="308">
        <v>218.33333333333334</v>
      </c>
      <c r="E216" s="308">
        <v>211.9666666666667</v>
      </c>
      <c r="F216" s="308">
        <v>207.73333333333335</v>
      </c>
      <c r="G216" s="308">
        <v>201.3666666666667</v>
      </c>
      <c r="H216" s="308">
        <v>222.56666666666669</v>
      </c>
      <c r="I216" s="308">
        <v>228.93333333333331</v>
      </c>
      <c r="J216" s="308">
        <v>233.16666666666669</v>
      </c>
      <c r="K216" s="308">
        <v>224.7</v>
      </c>
      <c r="L216" s="308">
        <v>214.1</v>
      </c>
      <c r="M216" s="308">
        <v>230.05306999999999</v>
      </c>
    </row>
    <row r="217" spans="1:13">
      <c r="A217" s="301"/>
      <c r="B217" s="268"/>
      <c r="C217" s="308"/>
      <c r="D217" s="308"/>
      <c r="E217" s="308"/>
      <c r="F217" s="308"/>
      <c r="G217" s="308"/>
      <c r="H217" s="308"/>
      <c r="I217" s="308"/>
      <c r="J217" s="308"/>
      <c r="K217" s="308"/>
      <c r="L217" s="308"/>
      <c r="M217" s="308"/>
    </row>
    <row r="218" spans="1:13">
      <c r="A218" s="301"/>
      <c r="B218" s="26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</row>
    <row r="219" spans="1:13">
      <c r="A219" s="41"/>
      <c r="B219" s="292"/>
      <c r="C219" s="291"/>
      <c r="D219" s="291"/>
      <c r="E219" s="291"/>
      <c r="F219" s="291"/>
      <c r="G219" s="291"/>
      <c r="H219" s="291"/>
      <c r="I219" s="291"/>
      <c r="J219" s="291"/>
      <c r="K219" s="291"/>
      <c r="L219" s="312"/>
      <c r="M219" s="16"/>
    </row>
    <row r="220" spans="1:13">
      <c r="A220" s="41"/>
      <c r="B220" s="16"/>
      <c r="C220" s="291"/>
      <c r="D220" s="291"/>
      <c r="E220" s="291"/>
      <c r="F220" s="291"/>
      <c r="G220" s="291"/>
      <c r="H220" s="291"/>
      <c r="I220" s="291"/>
      <c r="J220" s="291"/>
      <c r="K220" s="291"/>
      <c r="L220" s="312"/>
      <c r="M220" s="16"/>
    </row>
    <row r="221" spans="1:13">
      <c r="A221" s="41"/>
      <c r="B221" s="16"/>
      <c r="C221" s="291"/>
      <c r="D221" s="291"/>
      <c r="E221" s="291"/>
      <c r="F221" s="291"/>
      <c r="G221" s="291"/>
      <c r="H221" s="291"/>
      <c r="I221" s="291"/>
      <c r="J221" s="291"/>
      <c r="K221" s="291"/>
      <c r="L221" s="312"/>
      <c r="M221" s="16"/>
    </row>
    <row r="222" spans="1:13">
      <c r="A222" s="309" t="s">
        <v>286</v>
      </c>
      <c r="B222" s="16"/>
      <c r="C222" s="291"/>
      <c r="D222" s="291"/>
      <c r="E222" s="291"/>
      <c r="F222" s="291"/>
      <c r="G222" s="291"/>
      <c r="H222" s="291"/>
      <c r="I222" s="291"/>
      <c r="J222" s="291"/>
      <c r="K222" s="291"/>
      <c r="L222" s="312"/>
      <c r="M222" s="16"/>
    </row>
    <row r="223" spans="1:13">
      <c r="B223" s="16"/>
      <c r="C223" s="291"/>
      <c r="D223" s="291"/>
      <c r="E223" s="291"/>
      <c r="F223" s="291"/>
      <c r="G223" s="291"/>
      <c r="H223" s="291"/>
      <c r="I223" s="291"/>
      <c r="J223" s="291"/>
      <c r="K223" s="291"/>
      <c r="L223" s="312"/>
      <c r="M223" s="16"/>
    </row>
    <row r="224" spans="1:13">
      <c r="B224" s="16"/>
      <c r="C224" s="291"/>
      <c r="D224" s="291"/>
      <c r="E224" s="291"/>
      <c r="F224" s="291"/>
      <c r="G224" s="291"/>
      <c r="H224" s="291"/>
      <c r="I224" s="291"/>
      <c r="J224" s="291"/>
      <c r="K224" s="291"/>
      <c r="L224" s="312"/>
      <c r="M224" s="16"/>
    </row>
    <row r="225" spans="1:15">
      <c r="A225" s="310" t="s">
        <v>287</v>
      </c>
      <c r="B225" s="16"/>
      <c r="C225" s="291"/>
      <c r="D225" s="291"/>
      <c r="E225" s="291"/>
      <c r="F225" s="291"/>
      <c r="G225" s="291"/>
      <c r="H225" s="291"/>
      <c r="I225" s="291"/>
      <c r="J225" s="291"/>
      <c r="K225" s="291"/>
      <c r="L225" s="312"/>
      <c r="M225" s="16"/>
    </row>
    <row r="226" spans="1:15">
      <c r="A226" s="311"/>
      <c r="B226" s="16"/>
      <c r="C226" s="291"/>
      <c r="D226" s="291"/>
      <c r="E226" s="291"/>
      <c r="F226" s="291"/>
      <c r="G226" s="291"/>
      <c r="H226" s="291"/>
      <c r="I226" s="291"/>
      <c r="J226" s="291"/>
      <c r="K226" s="291"/>
      <c r="L226" s="312"/>
      <c r="M226" s="16"/>
    </row>
    <row r="227" spans="1:15">
      <c r="A227" s="295" t="s">
        <v>288</v>
      </c>
      <c r="B227" s="16"/>
      <c r="C227" s="291"/>
      <c r="D227" s="291"/>
      <c r="E227" s="291"/>
      <c r="F227" s="291"/>
      <c r="G227" s="291"/>
      <c r="H227" s="291"/>
      <c r="I227" s="291"/>
      <c r="J227" s="291"/>
      <c r="K227" s="291"/>
      <c r="L227" s="312"/>
      <c r="M227" s="16"/>
    </row>
    <row r="228" spans="1:15">
      <c r="A228" s="296" t="s">
        <v>203</v>
      </c>
      <c r="B228" s="16"/>
      <c r="C228" s="291"/>
      <c r="D228" s="291"/>
      <c r="E228" s="291"/>
      <c r="F228" s="291"/>
      <c r="G228" s="291"/>
      <c r="H228" s="291"/>
      <c r="I228" s="291"/>
      <c r="J228" s="291"/>
      <c r="K228" s="291"/>
      <c r="L228" s="312"/>
      <c r="M228" s="16"/>
      <c r="N228" s="16"/>
      <c r="O228" s="16"/>
    </row>
    <row r="229" spans="1:15">
      <c r="A229" s="296" t="s">
        <v>204</v>
      </c>
      <c r="B229" s="16"/>
      <c r="C229" s="291"/>
      <c r="D229" s="291"/>
      <c r="E229" s="291"/>
      <c r="F229" s="291"/>
      <c r="G229" s="291"/>
      <c r="H229" s="291"/>
      <c r="I229" s="291"/>
      <c r="J229" s="291"/>
      <c r="K229" s="291"/>
      <c r="L229" s="312"/>
      <c r="M229" s="16"/>
      <c r="N229" s="16"/>
      <c r="O229" s="16"/>
    </row>
    <row r="230" spans="1:15">
      <c r="A230" s="296" t="s">
        <v>205</v>
      </c>
      <c r="B230" s="16"/>
      <c r="C230" s="293"/>
      <c r="D230" s="293"/>
      <c r="E230" s="293"/>
      <c r="F230" s="293"/>
      <c r="G230" s="293"/>
      <c r="H230" s="293"/>
      <c r="I230" s="293"/>
      <c r="J230" s="293"/>
      <c r="K230" s="293"/>
      <c r="L230" s="312"/>
      <c r="M230" s="16"/>
      <c r="N230" s="16"/>
      <c r="O230" s="16"/>
    </row>
    <row r="231" spans="1:15">
      <c r="A231" s="296" t="s">
        <v>206</v>
      </c>
      <c r="B231" s="16"/>
      <c r="C231" s="291"/>
      <c r="D231" s="291"/>
      <c r="E231" s="291"/>
      <c r="F231" s="291"/>
      <c r="G231" s="291"/>
      <c r="H231" s="291"/>
      <c r="I231" s="291"/>
      <c r="J231" s="291"/>
      <c r="K231" s="291"/>
      <c r="L231" s="312"/>
      <c r="M231" s="16"/>
      <c r="N231" s="16"/>
      <c r="O231" s="16"/>
    </row>
    <row r="232" spans="1:15">
      <c r="A232" s="296" t="s">
        <v>207</v>
      </c>
      <c r="B232" s="16"/>
      <c r="C232" s="291"/>
      <c r="D232" s="291"/>
      <c r="E232" s="291"/>
      <c r="F232" s="291"/>
      <c r="G232" s="291"/>
      <c r="H232" s="291"/>
      <c r="I232" s="291"/>
      <c r="J232" s="291"/>
      <c r="K232" s="291"/>
      <c r="L232" s="312"/>
      <c r="M232" s="16"/>
      <c r="N232" s="16"/>
      <c r="O232" s="16"/>
    </row>
    <row r="233" spans="1:15">
      <c r="A233" s="297"/>
      <c r="B233" s="16"/>
      <c r="C233" s="291"/>
      <c r="D233" s="291"/>
      <c r="E233" s="291"/>
      <c r="F233" s="291"/>
      <c r="G233" s="291"/>
      <c r="H233" s="291"/>
      <c r="I233" s="291"/>
      <c r="J233" s="291"/>
      <c r="K233" s="291"/>
      <c r="L233" s="312"/>
      <c r="M233" s="16"/>
      <c r="N233" s="16"/>
      <c r="O233" s="16"/>
    </row>
    <row r="234" spans="1:15">
      <c r="A234" s="16"/>
      <c r="B234" s="16"/>
      <c r="C234" s="291"/>
      <c r="D234" s="291"/>
      <c r="E234" s="291"/>
      <c r="F234" s="291"/>
      <c r="G234" s="291"/>
      <c r="H234" s="291"/>
      <c r="I234" s="291"/>
      <c r="J234" s="291"/>
      <c r="K234" s="291"/>
      <c r="L234" s="312"/>
      <c r="M234" s="16"/>
      <c r="N234" s="16"/>
      <c r="O234" s="16"/>
    </row>
    <row r="235" spans="1:15">
      <c r="A235" s="16"/>
      <c r="B235" s="16"/>
      <c r="C235" s="291"/>
      <c r="D235" s="291"/>
      <c r="E235" s="291"/>
      <c r="F235" s="291"/>
      <c r="G235" s="291"/>
      <c r="H235" s="291"/>
      <c r="I235" s="291"/>
      <c r="J235" s="291"/>
      <c r="K235" s="291"/>
      <c r="L235" s="312"/>
      <c r="M235" s="16"/>
      <c r="N235" s="16"/>
      <c r="O235" s="16"/>
    </row>
    <row r="236" spans="1:15">
      <c r="A236" s="16"/>
      <c r="B236" s="16"/>
      <c r="C236" s="291"/>
      <c r="D236" s="291"/>
      <c r="E236" s="291"/>
      <c r="F236" s="291"/>
      <c r="G236" s="291"/>
      <c r="H236" s="291"/>
      <c r="I236" s="291"/>
      <c r="J236" s="291"/>
      <c r="K236" s="291"/>
      <c r="L236" s="312"/>
      <c r="M236" s="16"/>
      <c r="N236" s="16"/>
      <c r="O236" s="16"/>
    </row>
    <row r="237" spans="1:15">
      <c r="A237" s="16"/>
      <c r="B237" s="16"/>
      <c r="C237" s="291"/>
      <c r="D237" s="291"/>
      <c r="E237" s="291"/>
      <c r="F237" s="291"/>
      <c r="G237" s="291"/>
      <c r="H237" s="291"/>
      <c r="I237" s="291"/>
      <c r="J237" s="291"/>
      <c r="K237" s="291"/>
      <c r="L237" s="312"/>
      <c r="M237" s="16"/>
      <c r="N237" s="16"/>
      <c r="O237" s="16"/>
    </row>
    <row r="238" spans="1:15">
      <c r="A238" s="271" t="s">
        <v>208</v>
      </c>
      <c r="B238" s="16"/>
      <c r="C238" s="291"/>
      <c r="D238" s="291"/>
      <c r="E238" s="291"/>
      <c r="F238" s="291"/>
      <c r="G238" s="291"/>
      <c r="H238" s="291"/>
      <c r="I238" s="291"/>
      <c r="J238" s="291"/>
      <c r="K238" s="291"/>
      <c r="L238" s="312"/>
      <c r="M238" s="16"/>
      <c r="N238" s="16"/>
      <c r="O238" s="16"/>
    </row>
    <row r="239" spans="1:15">
      <c r="A239" s="294" t="s">
        <v>209</v>
      </c>
      <c r="B239" s="16"/>
      <c r="C239" s="291"/>
      <c r="D239" s="291"/>
      <c r="E239" s="291"/>
      <c r="F239" s="291"/>
      <c r="G239" s="291"/>
      <c r="H239" s="291"/>
      <c r="I239" s="291"/>
      <c r="J239" s="291"/>
      <c r="K239" s="291"/>
      <c r="L239" s="312"/>
      <c r="M239" s="16"/>
    </row>
    <row r="240" spans="1:15">
      <c r="A240" s="294" t="s">
        <v>210</v>
      </c>
      <c r="B240" s="16"/>
      <c r="C240" s="291"/>
      <c r="D240" s="291"/>
      <c r="E240" s="291"/>
      <c r="F240" s="291"/>
      <c r="G240" s="291"/>
      <c r="H240" s="291"/>
      <c r="I240" s="291"/>
      <c r="J240" s="291"/>
      <c r="K240" s="291"/>
      <c r="L240" s="312"/>
      <c r="M240" s="16"/>
    </row>
    <row r="241" spans="1:13">
      <c r="A241" s="294" t="s">
        <v>211</v>
      </c>
      <c r="B241" s="16"/>
      <c r="C241" s="291"/>
      <c r="D241" s="291"/>
      <c r="E241" s="291"/>
      <c r="F241" s="291"/>
      <c r="G241" s="291"/>
      <c r="H241" s="291"/>
      <c r="I241" s="291"/>
      <c r="J241" s="291"/>
      <c r="K241" s="291"/>
      <c r="L241" s="312"/>
      <c r="M241" s="16"/>
    </row>
    <row r="242" spans="1:13">
      <c r="A242" s="298" t="s">
        <v>212</v>
      </c>
      <c r="B242" s="16"/>
      <c r="C242" s="291"/>
      <c r="D242" s="291"/>
      <c r="E242" s="291"/>
      <c r="F242" s="291"/>
      <c r="G242" s="291"/>
      <c r="H242" s="291"/>
      <c r="I242" s="291"/>
      <c r="J242" s="291"/>
      <c r="K242" s="291"/>
      <c r="L242" s="312"/>
      <c r="M242" s="16"/>
    </row>
    <row r="243" spans="1:13">
      <c r="A243" s="298" t="s">
        <v>213</v>
      </c>
      <c r="B243" s="16"/>
      <c r="C243" s="291"/>
      <c r="D243" s="291"/>
      <c r="E243" s="291"/>
      <c r="F243" s="291"/>
      <c r="G243" s="291"/>
      <c r="H243" s="291"/>
      <c r="I243" s="291"/>
      <c r="J243" s="291"/>
      <c r="K243" s="291"/>
      <c r="L243" s="312"/>
      <c r="M243" s="16"/>
    </row>
    <row r="244" spans="1:13">
      <c r="A244" s="298" t="s">
        <v>214</v>
      </c>
      <c r="B244" s="16"/>
      <c r="C244" s="291"/>
      <c r="D244" s="291"/>
      <c r="E244" s="291"/>
      <c r="F244" s="291"/>
      <c r="G244" s="291"/>
      <c r="H244" s="291"/>
      <c r="I244" s="291"/>
      <c r="J244" s="291"/>
      <c r="K244" s="291"/>
      <c r="L244" s="312"/>
      <c r="M244" s="16"/>
    </row>
    <row r="245" spans="1:13">
      <c r="A245" s="298" t="s">
        <v>215</v>
      </c>
      <c r="B245" s="16"/>
      <c r="C245" s="291"/>
      <c r="D245" s="291"/>
      <c r="E245" s="291"/>
      <c r="F245" s="291"/>
      <c r="G245" s="291"/>
      <c r="H245" s="291"/>
      <c r="I245" s="291"/>
      <c r="J245" s="291"/>
      <c r="K245" s="291"/>
      <c r="L245" s="312"/>
      <c r="M245" s="16"/>
    </row>
    <row r="246" spans="1:13">
      <c r="A246" s="298" t="s">
        <v>216</v>
      </c>
      <c r="B246" s="16"/>
      <c r="C246" s="291"/>
      <c r="D246" s="291"/>
      <c r="E246" s="291"/>
      <c r="F246" s="291"/>
      <c r="G246" s="291"/>
      <c r="H246" s="291"/>
      <c r="I246" s="291"/>
      <c r="J246" s="291"/>
      <c r="K246" s="291"/>
      <c r="L246" s="312"/>
      <c r="M246" s="16"/>
    </row>
    <row r="247" spans="1:13">
      <c r="A247" s="298" t="s">
        <v>217</v>
      </c>
      <c r="B247" s="16"/>
      <c r="C247" s="293"/>
      <c r="D247" s="293"/>
      <c r="E247" s="293"/>
      <c r="F247" s="293"/>
      <c r="G247" s="293"/>
      <c r="H247" s="293"/>
      <c r="I247" s="293"/>
      <c r="J247" s="293"/>
      <c r="K247" s="293"/>
      <c r="L247" s="312"/>
      <c r="M247" s="16"/>
    </row>
    <row r="248" spans="1:13">
      <c r="B248" s="16"/>
      <c r="C248" s="291"/>
      <c r="D248" s="291"/>
      <c r="E248" s="291"/>
      <c r="F248" s="291"/>
      <c r="G248" s="291"/>
      <c r="H248" s="291"/>
      <c r="I248" s="291"/>
      <c r="J248" s="291"/>
      <c r="K248" s="291"/>
      <c r="L248" s="312"/>
      <c r="M248" s="16"/>
    </row>
    <row r="249" spans="1:13">
      <c r="B249" s="16"/>
      <c r="C249" s="291"/>
      <c r="D249" s="291"/>
      <c r="E249" s="291"/>
      <c r="F249" s="291"/>
      <c r="G249" s="291"/>
      <c r="H249" s="291"/>
      <c r="I249" s="291"/>
      <c r="J249" s="291"/>
      <c r="K249" s="291"/>
      <c r="L249" s="312"/>
      <c r="M249" s="16"/>
    </row>
    <row r="250" spans="1:13">
      <c r="B250" s="16"/>
      <c r="C250" s="291"/>
      <c r="D250" s="291"/>
      <c r="E250" s="291"/>
      <c r="F250" s="291"/>
      <c r="G250" s="291"/>
      <c r="H250" s="291"/>
      <c r="I250" s="291"/>
      <c r="J250" s="291"/>
      <c r="K250" s="291"/>
      <c r="L250" s="312"/>
      <c r="M250" s="16"/>
    </row>
    <row r="251" spans="1:13">
      <c r="B251" s="16"/>
      <c r="C251" s="291"/>
      <c r="D251" s="291"/>
      <c r="E251" s="291"/>
      <c r="F251" s="291"/>
      <c r="G251" s="291"/>
      <c r="H251" s="291"/>
      <c r="I251" s="291"/>
      <c r="J251" s="291"/>
      <c r="K251" s="291"/>
      <c r="L251" s="312"/>
      <c r="M251" s="16"/>
    </row>
    <row r="252" spans="1:13">
      <c r="B252" s="16"/>
      <c r="C252" s="291"/>
      <c r="D252" s="291"/>
      <c r="E252" s="291"/>
      <c r="F252" s="291"/>
      <c r="G252" s="291"/>
      <c r="H252" s="291"/>
      <c r="I252" s="291"/>
      <c r="J252" s="291"/>
      <c r="K252" s="291"/>
      <c r="L252" s="312"/>
      <c r="M252" s="16"/>
    </row>
    <row r="253" spans="1:13">
      <c r="B253" s="16"/>
      <c r="C253" s="291"/>
      <c r="D253" s="291"/>
      <c r="E253" s="291"/>
      <c r="F253" s="291"/>
      <c r="G253" s="291"/>
      <c r="H253" s="291"/>
      <c r="I253" s="291"/>
      <c r="J253" s="291"/>
      <c r="K253" s="291"/>
      <c r="L253" s="312"/>
      <c r="M253" s="16"/>
    </row>
    <row r="254" spans="1:13">
      <c r="B254" s="16"/>
      <c r="C254" s="291"/>
      <c r="D254" s="291"/>
      <c r="E254" s="291"/>
      <c r="F254" s="291"/>
      <c r="G254" s="291"/>
      <c r="H254" s="291"/>
      <c r="I254" s="291"/>
      <c r="J254" s="291"/>
      <c r="K254" s="291"/>
      <c r="L254" s="312"/>
      <c r="M254" s="16"/>
    </row>
    <row r="255" spans="1:13">
      <c r="B255" s="16"/>
      <c r="C255" s="291"/>
      <c r="D255" s="291"/>
      <c r="E255" s="291"/>
      <c r="F255" s="291"/>
      <c r="G255" s="291"/>
      <c r="H255" s="291"/>
      <c r="I255" s="291"/>
      <c r="J255" s="291"/>
      <c r="K255" s="291"/>
      <c r="L255" s="312"/>
      <c r="M255" s="16"/>
    </row>
    <row r="256" spans="1:13">
      <c r="B256" s="16"/>
      <c r="C256" s="291"/>
      <c r="D256" s="291"/>
      <c r="E256" s="291"/>
      <c r="F256" s="291"/>
      <c r="G256" s="291"/>
      <c r="H256" s="291"/>
      <c r="I256" s="291"/>
      <c r="J256" s="291"/>
      <c r="K256" s="291"/>
      <c r="L256" s="312"/>
      <c r="M256" s="16"/>
    </row>
    <row r="257" spans="2:13">
      <c r="B257" s="16"/>
      <c r="C257" s="291"/>
      <c r="D257" s="291"/>
      <c r="E257" s="291"/>
      <c r="F257" s="291"/>
      <c r="G257" s="291"/>
      <c r="H257" s="291"/>
      <c r="I257" s="291"/>
      <c r="J257" s="291"/>
      <c r="K257" s="291"/>
      <c r="L257" s="312"/>
      <c r="M257" s="16"/>
    </row>
    <row r="258" spans="2:13">
      <c r="B258" s="16"/>
      <c r="C258" s="291"/>
      <c r="D258" s="291"/>
      <c r="E258" s="291"/>
      <c r="F258" s="291"/>
      <c r="G258" s="291"/>
      <c r="H258" s="291"/>
      <c r="I258" s="291"/>
      <c r="J258" s="291"/>
      <c r="K258" s="291"/>
      <c r="L258" s="312"/>
      <c r="M258" s="16"/>
    </row>
    <row r="259" spans="2:13">
      <c r="B259" s="16"/>
      <c r="C259" s="291"/>
      <c r="D259" s="291"/>
      <c r="E259" s="291"/>
      <c r="F259" s="291"/>
      <c r="G259" s="291"/>
      <c r="H259" s="291"/>
      <c r="I259" s="291"/>
      <c r="J259" s="291"/>
      <c r="K259" s="291"/>
      <c r="L259" s="312"/>
      <c r="M259" s="16"/>
    </row>
    <row r="260" spans="2:13">
      <c r="B260" s="16"/>
      <c r="C260" s="291"/>
      <c r="D260" s="291"/>
      <c r="E260" s="291"/>
      <c r="F260" s="291"/>
      <c r="G260" s="291"/>
      <c r="H260" s="291"/>
      <c r="I260" s="291"/>
      <c r="J260" s="291"/>
      <c r="K260" s="291"/>
      <c r="L260" s="312"/>
      <c r="M260" s="16"/>
    </row>
    <row r="261" spans="2:13">
      <c r="B261" s="16"/>
      <c r="C261" s="291"/>
      <c r="D261" s="291"/>
      <c r="E261" s="291"/>
      <c r="F261" s="291"/>
      <c r="G261" s="291"/>
      <c r="H261" s="291"/>
      <c r="I261" s="291"/>
      <c r="J261" s="291"/>
      <c r="K261" s="291"/>
      <c r="L261" s="312"/>
      <c r="M261" s="16"/>
    </row>
    <row r="262" spans="2:13">
      <c r="B262" s="16"/>
      <c r="C262" s="291"/>
      <c r="D262" s="291"/>
      <c r="E262" s="291"/>
      <c r="F262" s="291"/>
      <c r="G262" s="291"/>
      <c r="H262" s="291"/>
      <c r="I262" s="291"/>
      <c r="J262" s="291"/>
      <c r="K262" s="291"/>
      <c r="L262" s="312"/>
      <c r="M262" s="16"/>
    </row>
    <row r="263" spans="2:13">
      <c r="B263" s="16"/>
      <c r="C263" s="291"/>
      <c r="D263" s="291"/>
      <c r="E263" s="291"/>
      <c r="F263" s="291"/>
      <c r="G263" s="291"/>
      <c r="H263" s="291"/>
      <c r="I263" s="291"/>
      <c r="J263" s="291"/>
      <c r="K263" s="291"/>
      <c r="L263" s="312"/>
      <c r="M263" s="16"/>
    </row>
    <row r="264" spans="2:13">
      <c r="B264" s="16"/>
      <c r="C264" s="291"/>
      <c r="D264" s="291"/>
      <c r="E264" s="291"/>
      <c r="F264" s="291"/>
      <c r="G264" s="291"/>
      <c r="H264" s="291"/>
      <c r="I264" s="291"/>
      <c r="J264" s="291"/>
      <c r="K264" s="291"/>
      <c r="L264" s="312"/>
      <c r="M264" s="16"/>
    </row>
    <row r="265" spans="2:13">
      <c r="B265" s="16"/>
      <c r="C265" s="291"/>
      <c r="D265" s="291"/>
      <c r="E265" s="291"/>
      <c r="F265" s="291"/>
      <c r="G265" s="291"/>
      <c r="H265" s="291"/>
      <c r="I265" s="291"/>
      <c r="J265" s="291"/>
      <c r="K265" s="291"/>
      <c r="L265" s="312"/>
      <c r="M265" s="16"/>
    </row>
    <row r="266" spans="2:13">
      <c r="B266" s="16"/>
      <c r="C266" s="291"/>
      <c r="D266" s="291"/>
      <c r="E266" s="291"/>
      <c r="F266" s="291"/>
      <c r="G266" s="291"/>
      <c r="H266" s="291"/>
      <c r="I266" s="291"/>
      <c r="J266" s="291"/>
      <c r="K266" s="291"/>
      <c r="L266" s="312"/>
      <c r="M266" s="16"/>
    </row>
    <row r="267" spans="2:13">
      <c r="B267" s="16"/>
      <c r="C267" s="291"/>
      <c r="D267" s="291"/>
      <c r="E267" s="291"/>
      <c r="F267" s="291"/>
      <c r="G267" s="291"/>
      <c r="H267" s="291"/>
      <c r="I267" s="291"/>
      <c r="J267" s="291"/>
      <c r="K267" s="291"/>
      <c r="L267" s="312"/>
      <c r="M267" s="16"/>
    </row>
    <row r="268" spans="2:13">
      <c r="B268" s="16"/>
      <c r="C268" s="291"/>
      <c r="D268" s="291"/>
      <c r="E268" s="291"/>
      <c r="F268" s="291"/>
      <c r="G268" s="291"/>
      <c r="H268" s="291"/>
      <c r="I268" s="291"/>
      <c r="J268" s="291"/>
      <c r="K268" s="291"/>
      <c r="L268" s="312"/>
      <c r="M268" s="16"/>
    </row>
    <row r="269" spans="2:13">
      <c r="B269" s="16"/>
      <c r="C269" s="291"/>
      <c r="D269" s="291"/>
      <c r="E269" s="291"/>
      <c r="F269" s="291"/>
      <c r="G269" s="291"/>
      <c r="H269" s="291"/>
      <c r="I269" s="291"/>
      <c r="J269" s="291"/>
      <c r="K269" s="291"/>
      <c r="L269" s="312"/>
      <c r="M269" s="16"/>
    </row>
    <row r="270" spans="2:13">
      <c r="B270" s="16"/>
      <c r="C270" s="291"/>
      <c r="D270" s="291"/>
      <c r="E270" s="291"/>
      <c r="F270" s="291"/>
      <c r="G270" s="291"/>
      <c r="H270" s="291"/>
      <c r="I270" s="291"/>
      <c r="J270" s="291"/>
      <c r="K270" s="291"/>
      <c r="L270" s="312"/>
      <c r="M270" s="16"/>
    </row>
    <row r="271" spans="2:13">
      <c r="B271" s="16"/>
      <c r="C271" s="291"/>
      <c r="D271" s="291"/>
      <c r="E271" s="291"/>
      <c r="F271" s="291"/>
      <c r="G271" s="291"/>
      <c r="H271" s="291"/>
      <c r="I271" s="291"/>
      <c r="J271" s="291"/>
      <c r="K271" s="291"/>
      <c r="L271" s="312"/>
      <c r="M271" s="16"/>
    </row>
    <row r="272" spans="2:13">
      <c r="B272" s="16"/>
      <c r="C272" s="291"/>
      <c r="D272" s="291"/>
      <c r="E272" s="291"/>
      <c r="F272" s="291"/>
      <c r="G272" s="291"/>
      <c r="H272" s="291"/>
      <c r="I272" s="291"/>
      <c r="J272" s="291"/>
      <c r="K272" s="291"/>
      <c r="L272" s="312"/>
      <c r="M272" s="16"/>
    </row>
    <row r="273" spans="2:13">
      <c r="B273" s="16"/>
      <c r="C273" s="291"/>
      <c r="D273" s="291"/>
      <c r="E273" s="291"/>
      <c r="F273" s="291"/>
      <c r="G273" s="291"/>
      <c r="H273" s="291"/>
      <c r="I273" s="291"/>
      <c r="J273" s="291"/>
      <c r="K273" s="291"/>
      <c r="L273" s="312"/>
      <c r="M273" s="16"/>
    </row>
    <row r="274" spans="2:13">
      <c r="B274" s="16"/>
      <c r="C274" s="291"/>
      <c r="D274" s="291"/>
      <c r="E274" s="291"/>
      <c r="F274" s="291"/>
      <c r="G274" s="291"/>
      <c r="H274" s="291"/>
      <c r="I274" s="291"/>
      <c r="J274" s="291"/>
      <c r="K274" s="291"/>
      <c r="L274" s="312"/>
      <c r="M274" s="16"/>
    </row>
    <row r="275" spans="2:13">
      <c r="B275" s="16"/>
      <c r="C275" s="291"/>
      <c r="D275" s="291"/>
      <c r="E275" s="291"/>
      <c r="F275" s="291"/>
      <c r="G275" s="291"/>
      <c r="H275" s="291"/>
      <c r="I275" s="291"/>
      <c r="J275" s="291"/>
      <c r="K275" s="291"/>
      <c r="L275" s="312"/>
      <c r="M275" s="16"/>
    </row>
    <row r="276" spans="2:13">
      <c r="B276" s="16"/>
      <c r="C276" s="291"/>
      <c r="D276" s="291"/>
      <c r="E276" s="291"/>
      <c r="F276" s="291"/>
      <c r="G276" s="291"/>
      <c r="H276" s="291"/>
      <c r="I276" s="291"/>
      <c r="J276" s="291"/>
      <c r="K276" s="291"/>
      <c r="L276" s="312"/>
      <c r="M276" s="16"/>
    </row>
    <row r="277" spans="2:13">
      <c r="B277" s="16"/>
      <c r="C277" s="291"/>
      <c r="D277" s="291"/>
      <c r="E277" s="291"/>
      <c r="F277" s="291"/>
      <c r="G277" s="291"/>
      <c r="H277" s="291"/>
      <c r="I277" s="291"/>
      <c r="J277" s="291"/>
      <c r="K277" s="291"/>
      <c r="L277" s="312"/>
      <c r="M277" s="16"/>
    </row>
    <row r="278" spans="2:13">
      <c r="B278" s="16"/>
      <c r="C278" s="291"/>
      <c r="D278" s="291"/>
      <c r="E278" s="291"/>
      <c r="F278" s="291"/>
      <c r="G278" s="291"/>
      <c r="H278" s="291"/>
      <c r="I278" s="291"/>
      <c r="J278" s="291"/>
      <c r="K278" s="291"/>
      <c r="L278" s="312"/>
      <c r="M278" s="16"/>
    </row>
    <row r="279" spans="2:13">
      <c r="B279" s="16"/>
      <c r="C279" s="291"/>
      <c r="D279" s="291"/>
      <c r="E279" s="291"/>
      <c r="F279" s="291"/>
      <c r="G279" s="291"/>
      <c r="H279" s="291"/>
      <c r="I279" s="291"/>
      <c r="J279" s="291"/>
      <c r="K279" s="291"/>
      <c r="L279" s="312"/>
      <c r="M279" s="16"/>
    </row>
    <row r="280" spans="2:13">
      <c r="B280" s="16"/>
      <c r="C280" s="291"/>
      <c r="D280" s="291"/>
      <c r="E280" s="291"/>
      <c r="F280" s="291"/>
      <c r="G280" s="291"/>
      <c r="H280" s="291"/>
      <c r="I280" s="291"/>
      <c r="J280" s="291"/>
      <c r="K280" s="291"/>
      <c r="L280" s="312"/>
      <c r="M280" s="16"/>
    </row>
    <row r="281" spans="2:13">
      <c r="B281" s="16"/>
      <c r="C281" s="291"/>
      <c r="D281" s="291"/>
      <c r="E281" s="291"/>
      <c r="F281" s="291"/>
      <c r="G281" s="291"/>
      <c r="H281" s="291"/>
      <c r="I281" s="291"/>
      <c r="J281" s="291"/>
      <c r="K281" s="291"/>
      <c r="L281" s="312"/>
      <c r="M281" s="16"/>
    </row>
    <row r="282" spans="2:13">
      <c r="B282" s="16"/>
      <c r="C282" s="291"/>
      <c r="D282" s="291"/>
      <c r="E282" s="291"/>
      <c r="F282" s="291"/>
      <c r="G282" s="291"/>
      <c r="H282" s="291"/>
      <c r="I282" s="291"/>
      <c r="J282" s="291"/>
      <c r="K282" s="291"/>
      <c r="L282" s="312"/>
      <c r="M282" s="16"/>
    </row>
    <row r="283" spans="2:13">
      <c r="B283" s="16"/>
      <c r="C283" s="291"/>
      <c r="D283" s="291"/>
      <c r="E283" s="291"/>
      <c r="F283" s="291"/>
      <c r="G283" s="291"/>
      <c r="H283" s="291"/>
      <c r="I283" s="291"/>
      <c r="J283" s="291"/>
      <c r="K283" s="291"/>
      <c r="L283" s="312"/>
      <c r="M283" s="16"/>
    </row>
    <row r="284" spans="2:13">
      <c r="B284" s="16"/>
      <c r="C284" s="291"/>
      <c r="D284" s="291"/>
      <c r="E284" s="291"/>
      <c r="F284" s="291"/>
      <c r="G284" s="291"/>
      <c r="H284" s="291"/>
      <c r="I284" s="291"/>
      <c r="J284" s="291"/>
      <c r="K284" s="291"/>
      <c r="L284" s="312"/>
      <c r="M284" s="16"/>
    </row>
    <row r="285" spans="2:13">
      <c r="B285" s="16"/>
      <c r="C285" s="291"/>
      <c r="D285" s="291"/>
      <c r="E285" s="291"/>
      <c r="F285" s="291"/>
      <c r="G285" s="291"/>
      <c r="H285" s="291"/>
      <c r="I285" s="291"/>
      <c r="J285" s="291"/>
      <c r="K285" s="291"/>
      <c r="L285" s="312"/>
      <c r="M285" s="16"/>
    </row>
    <row r="286" spans="2:13">
      <c r="B286" s="16"/>
      <c r="C286" s="291"/>
      <c r="D286" s="291"/>
      <c r="E286" s="291"/>
      <c r="F286" s="291"/>
      <c r="G286" s="291"/>
      <c r="H286" s="291"/>
      <c r="I286" s="291"/>
      <c r="J286" s="291"/>
      <c r="K286" s="291"/>
      <c r="L286" s="312"/>
      <c r="M286" s="16"/>
    </row>
    <row r="287" spans="2:13">
      <c r="B287" s="16"/>
      <c r="C287" s="291"/>
      <c r="D287" s="291"/>
      <c r="E287" s="291"/>
      <c r="F287" s="291"/>
      <c r="G287" s="291"/>
      <c r="H287" s="291"/>
      <c r="I287" s="291"/>
      <c r="J287" s="291"/>
      <c r="K287" s="291"/>
      <c r="L287" s="312"/>
      <c r="M287" s="16"/>
    </row>
    <row r="288" spans="2:13">
      <c r="B288" s="16"/>
      <c r="C288" s="291"/>
      <c r="D288" s="291"/>
      <c r="E288" s="291"/>
      <c r="F288" s="291"/>
      <c r="G288" s="291"/>
      <c r="H288" s="291"/>
      <c r="I288" s="291"/>
      <c r="J288" s="291"/>
      <c r="K288" s="291"/>
      <c r="L288" s="312"/>
      <c r="M288" s="16"/>
    </row>
    <row r="289" spans="2:13">
      <c r="B289" s="16"/>
      <c r="C289" s="291"/>
      <c r="D289" s="291"/>
      <c r="E289" s="291"/>
      <c r="F289" s="291"/>
      <c r="G289" s="291"/>
      <c r="H289" s="291"/>
      <c r="I289" s="291"/>
      <c r="J289" s="291"/>
      <c r="K289" s="291"/>
      <c r="L289" s="312"/>
      <c r="M289" s="16"/>
    </row>
    <row r="290" spans="2:13">
      <c r="B290" s="16"/>
      <c r="C290" s="291"/>
      <c r="D290" s="291"/>
      <c r="E290" s="291"/>
      <c r="F290" s="291"/>
      <c r="G290" s="291"/>
      <c r="H290" s="291"/>
      <c r="I290" s="291"/>
      <c r="J290" s="291"/>
      <c r="K290" s="291"/>
      <c r="L290" s="312"/>
      <c r="M290" s="16"/>
    </row>
    <row r="291" spans="2:13">
      <c r="B291" s="16"/>
      <c r="C291" s="291"/>
      <c r="D291" s="291"/>
      <c r="E291" s="291"/>
      <c r="F291" s="291"/>
      <c r="G291" s="291"/>
      <c r="H291" s="291"/>
      <c r="I291" s="291"/>
      <c r="J291" s="291"/>
      <c r="K291" s="291"/>
      <c r="L291" s="312"/>
      <c r="M291" s="16"/>
    </row>
    <row r="292" spans="2:13">
      <c r="B292" s="16"/>
      <c r="C292" s="291"/>
      <c r="D292" s="291"/>
      <c r="E292" s="291"/>
      <c r="F292" s="291"/>
      <c r="G292" s="291"/>
      <c r="H292" s="291"/>
      <c r="I292" s="291"/>
      <c r="J292" s="291"/>
      <c r="K292" s="291"/>
      <c r="L292" s="312"/>
      <c r="M292" s="16"/>
    </row>
    <row r="293" spans="2:13">
      <c r="B293" s="16"/>
      <c r="C293" s="291"/>
      <c r="D293" s="291"/>
      <c r="E293" s="291"/>
      <c r="F293" s="291"/>
      <c r="G293" s="291"/>
      <c r="H293" s="291"/>
      <c r="I293" s="291"/>
      <c r="J293" s="291"/>
      <c r="K293" s="291"/>
      <c r="L293" s="312"/>
      <c r="M293" s="16"/>
    </row>
    <row r="294" spans="2:13">
      <c r="B294" s="16"/>
      <c r="C294" s="291"/>
      <c r="D294" s="291"/>
      <c r="E294" s="291"/>
      <c r="F294" s="291"/>
      <c r="G294" s="291"/>
      <c r="H294" s="291"/>
      <c r="I294" s="291"/>
      <c r="J294" s="291"/>
      <c r="K294" s="291"/>
      <c r="L294" s="312"/>
      <c r="M294" s="16"/>
    </row>
    <row r="295" spans="2:13">
      <c r="B295" s="16"/>
      <c r="C295" s="293"/>
      <c r="D295" s="293"/>
      <c r="E295" s="293"/>
      <c r="F295" s="293"/>
      <c r="G295" s="293"/>
      <c r="H295" s="293"/>
      <c r="I295" s="293"/>
      <c r="J295" s="293"/>
      <c r="K295" s="293"/>
      <c r="L295" s="312"/>
      <c r="M295" s="16"/>
    </row>
    <row r="296" spans="2:13">
      <c r="B296" s="16"/>
      <c r="C296" s="291"/>
      <c r="D296" s="291"/>
      <c r="E296" s="291"/>
      <c r="F296" s="291"/>
      <c r="G296" s="291"/>
      <c r="H296" s="291"/>
      <c r="I296" s="291"/>
      <c r="J296" s="291"/>
      <c r="K296" s="291"/>
      <c r="L296" s="312"/>
      <c r="M296" s="16"/>
    </row>
    <row r="297" spans="2:13">
      <c r="B297" s="16"/>
      <c r="C297" s="291"/>
      <c r="D297" s="291"/>
      <c r="E297" s="291"/>
      <c r="F297" s="291"/>
      <c r="G297" s="291"/>
      <c r="H297" s="291"/>
      <c r="I297" s="291"/>
      <c r="J297" s="291"/>
      <c r="K297" s="291"/>
      <c r="L297" s="312"/>
      <c r="M297" s="16"/>
    </row>
    <row r="298" spans="2:13">
      <c r="B298" s="16"/>
      <c r="C298" s="291"/>
      <c r="D298" s="291"/>
      <c r="E298" s="291"/>
      <c r="F298" s="291"/>
      <c r="G298" s="291"/>
      <c r="H298" s="291"/>
      <c r="I298" s="291"/>
      <c r="J298" s="291"/>
      <c r="K298" s="291"/>
      <c r="L298" s="312"/>
      <c r="M298" s="16"/>
    </row>
    <row r="299" spans="2:13">
      <c r="B299" s="16"/>
      <c r="C299" s="291"/>
      <c r="D299" s="291"/>
      <c r="E299" s="291"/>
      <c r="F299" s="291"/>
      <c r="G299" s="291"/>
      <c r="H299" s="291"/>
      <c r="I299" s="291"/>
      <c r="J299" s="291"/>
      <c r="K299" s="291"/>
      <c r="L299" s="312"/>
      <c r="M299" s="16"/>
    </row>
    <row r="300" spans="2:13">
      <c r="B300" s="16"/>
      <c r="C300" s="291"/>
      <c r="D300" s="291"/>
      <c r="E300" s="291"/>
      <c r="F300" s="291"/>
      <c r="G300" s="291"/>
      <c r="H300" s="291"/>
      <c r="I300" s="291"/>
      <c r="J300" s="291"/>
      <c r="K300" s="291"/>
      <c r="L300" s="312"/>
      <c r="M300" s="16"/>
    </row>
    <row r="301" spans="2:13">
      <c r="B301" s="16"/>
      <c r="C301" s="291"/>
      <c r="D301" s="291"/>
      <c r="E301" s="291"/>
      <c r="F301" s="291"/>
      <c r="G301" s="291"/>
      <c r="H301" s="291"/>
      <c r="I301" s="291"/>
      <c r="J301" s="291"/>
      <c r="K301" s="291"/>
      <c r="L301" s="312"/>
      <c r="M301" s="16"/>
    </row>
    <row r="302" spans="2:13">
      <c r="B302" s="16"/>
      <c r="C302" s="291"/>
      <c r="D302" s="291"/>
      <c r="E302" s="291"/>
      <c r="F302" s="291"/>
      <c r="G302" s="291"/>
      <c r="H302" s="291"/>
      <c r="I302" s="291"/>
      <c r="J302" s="291"/>
      <c r="K302" s="291"/>
      <c r="L302" s="312"/>
      <c r="M302" s="16"/>
    </row>
    <row r="303" spans="2:13">
      <c r="B303" s="16"/>
      <c r="C303" s="291"/>
      <c r="D303" s="291"/>
      <c r="E303" s="291"/>
      <c r="F303" s="291"/>
      <c r="G303" s="291"/>
      <c r="H303" s="291"/>
      <c r="I303" s="291"/>
      <c r="J303" s="291"/>
      <c r="K303" s="291"/>
      <c r="L303" s="312"/>
      <c r="M303" s="16"/>
    </row>
    <row r="304" spans="2:13">
      <c r="B304" s="16"/>
      <c r="C304" s="291"/>
      <c r="D304" s="291"/>
      <c r="E304" s="291"/>
      <c r="F304" s="291"/>
      <c r="G304" s="291"/>
      <c r="H304" s="291"/>
      <c r="I304" s="291"/>
      <c r="J304" s="291"/>
      <c r="K304" s="291"/>
      <c r="L304" s="312"/>
      <c r="M304" s="16"/>
    </row>
    <row r="305" spans="2:13">
      <c r="B305" s="16"/>
      <c r="C305" s="291"/>
      <c r="D305" s="291"/>
      <c r="E305" s="291"/>
      <c r="F305" s="291"/>
      <c r="G305" s="291"/>
      <c r="H305" s="291"/>
      <c r="I305" s="291"/>
      <c r="J305" s="291"/>
      <c r="K305" s="291"/>
      <c r="L305" s="312"/>
      <c r="M305" s="16"/>
    </row>
    <row r="306" spans="2:13">
      <c r="B306" s="16"/>
      <c r="C306" s="291"/>
      <c r="D306" s="291"/>
      <c r="E306" s="291"/>
      <c r="F306" s="291"/>
      <c r="G306" s="291"/>
      <c r="H306" s="291"/>
      <c r="I306" s="291"/>
      <c r="J306" s="291"/>
      <c r="K306" s="291"/>
      <c r="L306" s="312"/>
      <c r="M306" s="16"/>
    </row>
    <row r="307" spans="2:13">
      <c r="B307" s="16"/>
      <c r="C307" s="291"/>
      <c r="D307" s="291"/>
      <c r="E307" s="291"/>
      <c r="F307" s="291"/>
      <c r="G307" s="291"/>
      <c r="H307" s="291"/>
      <c r="I307" s="291"/>
      <c r="J307" s="291"/>
      <c r="K307" s="291"/>
      <c r="L307" s="312"/>
      <c r="M307" s="16"/>
    </row>
    <row r="308" spans="2:13">
      <c r="B308" s="16"/>
      <c r="C308" s="291"/>
      <c r="D308" s="291"/>
      <c r="E308" s="291"/>
      <c r="F308" s="291"/>
      <c r="G308" s="291"/>
      <c r="H308" s="291"/>
      <c r="I308" s="291"/>
      <c r="J308" s="291"/>
      <c r="K308" s="291"/>
      <c r="L308" s="312"/>
      <c r="M308" s="16"/>
    </row>
    <row r="309" spans="2:13">
      <c r="B309" s="16"/>
      <c r="C309" s="291"/>
      <c r="D309" s="291"/>
      <c r="E309" s="291"/>
      <c r="F309" s="291"/>
      <c r="G309" s="291"/>
      <c r="H309" s="291"/>
      <c r="I309" s="291"/>
      <c r="J309" s="291"/>
      <c r="K309" s="291"/>
      <c r="L309" s="312"/>
      <c r="M309" s="16"/>
    </row>
    <row r="310" spans="2:13">
      <c r="B310" s="16"/>
      <c r="C310" s="291"/>
      <c r="D310" s="291"/>
      <c r="E310" s="291"/>
      <c r="F310" s="291"/>
      <c r="G310" s="291"/>
      <c r="H310" s="291"/>
      <c r="I310" s="291"/>
      <c r="J310" s="291"/>
      <c r="K310" s="291"/>
      <c r="L310" s="312"/>
      <c r="M310" s="16"/>
    </row>
    <row r="311" spans="2:13">
      <c r="B311" s="16"/>
      <c r="C311" s="291"/>
      <c r="D311" s="291"/>
      <c r="E311" s="291"/>
      <c r="F311" s="291"/>
      <c r="G311" s="291"/>
      <c r="H311" s="291"/>
      <c r="I311" s="291"/>
      <c r="J311" s="291"/>
      <c r="K311" s="291"/>
      <c r="L311" s="312"/>
      <c r="M311" s="16"/>
    </row>
    <row r="312" spans="2:13">
      <c r="B312" s="16"/>
      <c r="C312" s="291"/>
      <c r="D312" s="291"/>
      <c r="E312" s="291"/>
      <c r="F312" s="291"/>
      <c r="G312" s="291"/>
      <c r="H312" s="291"/>
      <c r="I312" s="291"/>
      <c r="J312" s="291"/>
      <c r="K312" s="291"/>
      <c r="L312" s="312"/>
      <c r="M312" s="16"/>
    </row>
    <row r="313" spans="2:13">
      <c r="B313" s="16"/>
      <c r="C313" s="291"/>
      <c r="D313" s="291"/>
      <c r="E313" s="291"/>
      <c r="F313" s="291"/>
      <c r="G313" s="291"/>
      <c r="H313" s="291"/>
      <c r="I313" s="291"/>
      <c r="J313" s="291"/>
      <c r="K313" s="291"/>
      <c r="L313" s="312"/>
      <c r="M313" s="16"/>
    </row>
    <row r="314" spans="2:13">
      <c r="B314" s="16"/>
      <c r="C314" s="291"/>
      <c r="D314" s="291"/>
      <c r="E314" s="291"/>
      <c r="F314" s="291"/>
      <c r="G314" s="291"/>
      <c r="H314" s="291"/>
      <c r="I314" s="291"/>
      <c r="J314" s="291"/>
      <c r="K314" s="291"/>
      <c r="L314" s="312"/>
      <c r="M314" s="16"/>
    </row>
    <row r="315" spans="2:13">
      <c r="B315" s="16"/>
      <c r="C315" s="291"/>
      <c r="D315" s="291"/>
      <c r="E315" s="291"/>
      <c r="F315" s="291"/>
      <c r="G315" s="291"/>
      <c r="H315" s="291"/>
      <c r="I315" s="291"/>
      <c r="J315" s="291"/>
      <c r="K315" s="291"/>
      <c r="L315" s="312"/>
      <c r="M315" s="16"/>
    </row>
    <row r="316" spans="2:13">
      <c r="B316" s="16"/>
      <c r="C316" s="291"/>
      <c r="D316" s="291"/>
      <c r="E316" s="291"/>
      <c r="F316" s="291"/>
      <c r="G316" s="291"/>
      <c r="H316" s="291"/>
      <c r="I316" s="291"/>
      <c r="J316" s="291"/>
      <c r="K316" s="291"/>
      <c r="L316" s="312"/>
      <c r="M316" s="16"/>
    </row>
    <row r="317" spans="2:13">
      <c r="B317" s="16"/>
      <c r="C317" s="291"/>
      <c r="D317" s="291"/>
      <c r="E317" s="291"/>
      <c r="F317" s="291"/>
      <c r="G317" s="291"/>
      <c r="H317" s="291"/>
      <c r="I317" s="291"/>
      <c r="J317" s="291"/>
      <c r="K317" s="291"/>
      <c r="L317" s="312"/>
      <c r="M317" s="16"/>
    </row>
    <row r="318" spans="2:13">
      <c r="B318" s="16"/>
      <c r="C318" s="291"/>
      <c r="D318" s="291"/>
      <c r="E318" s="291"/>
      <c r="F318" s="291"/>
      <c r="G318" s="291"/>
      <c r="H318" s="291"/>
      <c r="I318" s="291"/>
      <c r="J318" s="291"/>
      <c r="K318" s="291"/>
      <c r="L318" s="312"/>
      <c r="M318" s="16"/>
    </row>
    <row r="319" spans="2:13">
      <c r="B319" s="16"/>
      <c r="C319" s="291"/>
      <c r="D319" s="291"/>
      <c r="E319" s="291"/>
      <c r="F319" s="291"/>
      <c r="G319" s="291"/>
      <c r="H319" s="291"/>
      <c r="I319" s="291"/>
      <c r="J319" s="291"/>
      <c r="K319" s="291"/>
      <c r="L319" s="312"/>
      <c r="M319" s="16"/>
    </row>
    <row r="320" spans="2:13">
      <c r="B320" s="16"/>
      <c r="C320" s="291"/>
      <c r="D320" s="291"/>
      <c r="E320" s="291"/>
      <c r="F320" s="291"/>
      <c r="G320" s="291"/>
      <c r="H320" s="291"/>
      <c r="I320" s="291"/>
      <c r="J320" s="291"/>
      <c r="K320" s="291"/>
      <c r="L320" s="312"/>
      <c r="M320" s="16"/>
    </row>
    <row r="321" spans="2:13">
      <c r="B321" s="16"/>
      <c r="C321" s="291"/>
      <c r="D321" s="291"/>
      <c r="E321" s="291"/>
      <c r="F321" s="291"/>
      <c r="G321" s="291"/>
      <c r="H321" s="291"/>
      <c r="I321" s="291"/>
      <c r="J321" s="291"/>
      <c r="K321" s="291"/>
      <c r="L321" s="312"/>
      <c r="M321" s="16"/>
    </row>
    <row r="322" spans="2:13">
      <c r="B322" s="16"/>
      <c r="C322" s="291"/>
      <c r="D322" s="291"/>
      <c r="E322" s="291"/>
      <c r="F322" s="291"/>
      <c r="G322" s="291"/>
      <c r="H322" s="291"/>
      <c r="I322" s="291"/>
      <c r="J322" s="291"/>
      <c r="K322" s="291"/>
      <c r="L322" s="312"/>
      <c r="M322" s="16"/>
    </row>
    <row r="323" spans="2:13">
      <c r="B323" s="16"/>
      <c r="C323" s="291"/>
      <c r="D323" s="291"/>
      <c r="E323" s="291"/>
      <c r="F323" s="291"/>
      <c r="G323" s="291"/>
      <c r="H323" s="291"/>
      <c r="I323" s="291"/>
      <c r="J323" s="291"/>
      <c r="K323" s="291"/>
      <c r="L323" s="312"/>
      <c r="M323" s="16"/>
    </row>
    <row r="324" spans="2:13">
      <c r="B324" s="16"/>
      <c r="C324" s="291"/>
      <c r="D324" s="291"/>
      <c r="E324" s="291"/>
      <c r="F324" s="291"/>
      <c r="G324" s="291"/>
      <c r="H324" s="291"/>
      <c r="I324" s="291"/>
      <c r="J324" s="291"/>
      <c r="K324" s="291"/>
      <c r="L324" s="312"/>
      <c r="M324" s="16"/>
    </row>
    <row r="325" spans="2:13">
      <c r="B325" s="16"/>
      <c r="C325" s="291"/>
      <c r="D325" s="291"/>
      <c r="E325" s="291"/>
      <c r="F325" s="291"/>
      <c r="G325" s="291"/>
      <c r="H325" s="291"/>
      <c r="I325" s="291"/>
      <c r="J325" s="291"/>
      <c r="K325" s="291"/>
      <c r="L325" s="312"/>
      <c r="M325" s="16"/>
    </row>
    <row r="326" spans="2:13">
      <c r="B326" s="16"/>
      <c r="C326" s="291"/>
      <c r="D326" s="291"/>
      <c r="E326" s="291"/>
      <c r="F326" s="291"/>
      <c r="G326" s="291"/>
      <c r="H326" s="291"/>
      <c r="I326" s="291"/>
      <c r="J326" s="291"/>
      <c r="K326" s="291"/>
      <c r="L326" s="312"/>
      <c r="M326" s="16"/>
    </row>
    <row r="327" spans="2:13">
      <c r="B327" s="16"/>
      <c r="C327" s="291"/>
      <c r="D327" s="291"/>
      <c r="E327" s="291"/>
      <c r="F327" s="291"/>
      <c r="G327" s="291"/>
      <c r="H327" s="291"/>
      <c r="I327" s="291"/>
      <c r="J327" s="291"/>
      <c r="K327" s="291"/>
      <c r="L327" s="312"/>
      <c r="M327" s="16"/>
    </row>
    <row r="328" spans="2:13">
      <c r="B328" s="16"/>
      <c r="C328" s="291"/>
      <c r="D328" s="291"/>
      <c r="E328" s="291"/>
      <c r="F328" s="291"/>
      <c r="G328" s="291"/>
      <c r="H328" s="291"/>
      <c r="I328" s="291"/>
      <c r="J328" s="291"/>
      <c r="K328" s="291"/>
      <c r="L328" s="312"/>
      <c r="M328" s="16"/>
    </row>
    <row r="329" spans="2:13">
      <c r="B329" s="16"/>
      <c r="C329" s="291"/>
      <c r="D329" s="291"/>
      <c r="E329" s="291"/>
      <c r="F329" s="291"/>
      <c r="G329" s="291"/>
      <c r="H329" s="291"/>
      <c r="I329" s="291"/>
      <c r="J329" s="291"/>
      <c r="K329" s="291"/>
      <c r="L329" s="312"/>
      <c r="M329" s="16"/>
    </row>
    <row r="330" spans="2:13">
      <c r="B330" s="16"/>
      <c r="C330" s="291"/>
      <c r="D330" s="291"/>
      <c r="E330" s="291"/>
      <c r="F330" s="291"/>
      <c r="G330" s="291"/>
      <c r="H330" s="291"/>
      <c r="I330" s="291"/>
      <c r="J330" s="291"/>
      <c r="K330" s="291"/>
      <c r="L330" s="312"/>
      <c r="M330" s="16"/>
    </row>
    <row r="331" spans="2:13">
      <c r="B331" s="16"/>
      <c r="C331" s="291"/>
      <c r="D331" s="291"/>
      <c r="E331" s="291"/>
      <c r="F331" s="291"/>
      <c r="G331" s="291"/>
      <c r="H331" s="291"/>
      <c r="I331" s="291"/>
      <c r="J331" s="291"/>
      <c r="K331" s="291"/>
      <c r="L331" s="312"/>
      <c r="M331" s="16"/>
    </row>
    <row r="332" spans="2:13">
      <c r="B332" s="16"/>
      <c r="C332" s="291"/>
      <c r="D332" s="291"/>
      <c r="E332" s="291"/>
      <c r="F332" s="291"/>
      <c r="G332" s="291"/>
      <c r="H332" s="291"/>
      <c r="I332" s="291"/>
      <c r="J332" s="291"/>
      <c r="K332" s="291"/>
      <c r="L332" s="312"/>
      <c r="M332" s="16"/>
    </row>
    <row r="333" spans="2:13">
      <c r="B333" s="16"/>
      <c r="C333" s="291"/>
      <c r="D333" s="291"/>
      <c r="E333" s="291"/>
      <c r="F333" s="291"/>
      <c r="G333" s="291"/>
      <c r="H333" s="291"/>
      <c r="I333" s="291"/>
      <c r="J333" s="291"/>
      <c r="K333" s="291"/>
      <c r="L333" s="312"/>
      <c r="M333" s="16"/>
    </row>
    <row r="334" spans="2:13">
      <c r="B334" s="16"/>
      <c r="C334" s="291"/>
      <c r="D334" s="291"/>
      <c r="E334" s="291"/>
      <c r="F334" s="291"/>
      <c r="G334" s="291"/>
      <c r="H334" s="291"/>
      <c r="I334" s="291"/>
      <c r="J334" s="291"/>
      <c r="K334" s="291"/>
      <c r="L334" s="312"/>
      <c r="M334" s="16"/>
    </row>
    <row r="335" spans="2:13">
      <c r="B335" s="16"/>
      <c r="C335" s="291"/>
      <c r="D335" s="291"/>
      <c r="E335" s="291"/>
      <c r="F335" s="291"/>
      <c r="G335" s="291"/>
      <c r="H335" s="291"/>
      <c r="I335" s="291"/>
      <c r="J335" s="291"/>
      <c r="K335" s="291"/>
      <c r="L335" s="312"/>
      <c r="M335" s="16"/>
    </row>
    <row r="336" spans="2:13">
      <c r="B336" s="16"/>
      <c r="C336" s="293"/>
      <c r="D336" s="293"/>
      <c r="E336" s="291"/>
      <c r="F336" s="291"/>
      <c r="G336" s="291"/>
      <c r="H336" s="293"/>
      <c r="I336" s="293"/>
      <c r="J336" s="293"/>
      <c r="K336" s="293"/>
      <c r="L336" s="312"/>
      <c r="M336" s="16"/>
    </row>
    <row r="337" spans="2:13">
      <c r="B337" s="16"/>
      <c r="C337" s="291"/>
      <c r="D337" s="291"/>
      <c r="E337" s="291"/>
      <c r="F337" s="291"/>
      <c r="G337" s="291"/>
      <c r="H337" s="291"/>
      <c r="I337" s="291"/>
      <c r="J337" s="291"/>
      <c r="K337" s="291"/>
      <c r="L337" s="312"/>
      <c r="M337" s="16"/>
    </row>
    <row r="338" spans="2:13">
      <c r="B338" s="16"/>
      <c r="C338" s="291"/>
      <c r="D338" s="291"/>
      <c r="E338" s="291"/>
      <c r="F338" s="291"/>
      <c r="G338" s="291"/>
      <c r="H338" s="291"/>
      <c r="I338" s="291"/>
      <c r="J338" s="291"/>
      <c r="K338" s="291"/>
      <c r="L338" s="312"/>
      <c r="M338" s="16"/>
    </row>
    <row r="339" spans="2:13">
      <c r="B339" s="16"/>
      <c r="C339" s="291"/>
      <c r="D339" s="291"/>
      <c r="E339" s="291"/>
      <c r="F339" s="291"/>
      <c r="G339" s="291"/>
      <c r="H339" s="291"/>
      <c r="I339" s="291"/>
      <c r="J339" s="291"/>
      <c r="K339" s="291"/>
      <c r="L339" s="312"/>
      <c r="M339" s="16"/>
    </row>
    <row r="340" spans="2:13">
      <c r="B340" s="16"/>
      <c r="C340" s="291"/>
      <c r="D340" s="291"/>
      <c r="E340" s="291"/>
      <c r="F340" s="291"/>
      <c r="G340" s="291"/>
      <c r="H340" s="291"/>
      <c r="I340" s="291"/>
      <c r="J340" s="291"/>
      <c r="K340" s="291"/>
      <c r="L340" s="312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D21" sqref="D21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46"/>
      <c r="B1" s="546"/>
      <c r="C1" s="257"/>
      <c r="D1" s="257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26.25" customHeight="1">
      <c r="L5" s="260" t="s">
        <v>289</v>
      </c>
    </row>
    <row r="6" spans="1:15">
      <c r="A6" s="270" t="s">
        <v>15</v>
      </c>
      <c r="K6" s="280">
        <f>Main!B10</f>
        <v>44089</v>
      </c>
    </row>
    <row r="7" spans="1:15">
      <c r="A7"/>
      <c r="C7" s="11" t="s">
        <v>290</v>
      </c>
    </row>
    <row r="8" spans="1:15">
      <c r="A8" s="271"/>
      <c r="B8" s="272"/>
      <c r="C8" s="272"/>
      <c r="D8" s="272"/>
      <c r="E8" s="272"/>
      <c r="F8" s="272"/>
      <c r="G8" s="273"/>
      <c r="H8" s="272"/>
      <c r="I8" s="272"/>
      <c r="J8" s="272"/>
      <c r="K8" s="272"/>
      <c r="L8" s="272"/>
      <c r="M8" s="272"/>
    </row>
    <row r="9" spans="1:15" ht="13.5" customHeight="1">
      <c r="A9" s="543" t="s">
        <v>16</v>
      </c>
      <c r="B9" s="544" t="s">
        <v>18</v>
      </c>
      <c r="C9" s="542" t="s">
        <v>19</v>
      </c>
      <c r="D9" s="542" t="s">
        <v>20</v>
      </c>
      <c r="E9" s="542" t="s">
        <v>21</v>
      </c>
      <c r="F9" s="542"/>
      <c r="G9" s="542"/>
      <c r="H9" s="542" t="s">
        <v>22</v>
      </c>
      <c r="I9" s="542"/>
      <c r="J9" s="542"/>
      <c r="K9" s="274"/>
      <c r="L9" s="281"/>
      <c r="M9" s="282"/>
    </row>
    <row r="10" spans="1:15" ht="42.75" customHeight="1">
      <c r="A10" s="538"/>
      <c r="B10" s="540"/>
      <c r="C10" s="545" t="s">
        <v>23</v>
      </c>
      <c r="D10" s="545"/>
      <c r="E10" s="276" t="s">
        <v>24</v>
      </c>
      <c r="F10" s="276" t="s">
        <v>25</v>
      </c>
      <c r="G10" s="276" t="s">
        <v>26</v>
      </c>
      <c r="H10" s="276" t="s">
        <v>27</v>
      </c>
      <c r="I10" s="276" t="s">
        <v>28</v>
      </c>
      <c r="J10" s="276" t="s">
        <v>29</v>
      </c>
      <c r="K10" s="276" t="s">
        <v>30</v>
      </c>
      <c r="L10" s="283" t="s">
        <v>31</v>
      </c>
      <c r="M10" s="284" t="s">
        <v>218</v>
      </c>
    </row>
    <row r="11" spans="1:15" ht="12" customHeight="1">
      <c r="A11" s="268">
        <v>1</v>
      </c>
      <c r="B11" s="277" t="s">
        <v>291</v>
      </c>
      <c r="C11" s="278">
        <v>18922.5</v>
      </c>
      <c r="D11" s="279">
        <v>18842.666666666668</v>
      </c>
      <c r="E11" s="279">
        <v>18605.333333333336</v>
      </c>
      <c r="F11" s="279">
        <v>18288.166666666668</v>
      </c>
      <c r="G11" s="279">
        <v>18050.833333333336</v>
      </c>
      <c r="H11" s="279">
        <v>19159.833333333336</v>
      </c>
      <c r="I11" s="279">
        <v>19397.166666666672</v>
      </c>
      <c r="J11" s="279">
        <v>19714.333333333336</v>
      </c>
      <c r="K11" s="277">
        <v>19080</v>
      </c>
      <c r="L11" s="277">
        <v>18525.5</v>
      </c>
      <c r="M11" s="277">
        <v>0.12383</v>
      </c>
    </row>
    <row r="12" spans="1:15" ht="12" customHeight="1">
      <c r="A12" s="268">
        <v>2</v>
      </c>
      <c r="B12" s="277" t="s">
        <v>802</v>
      </c>
      <c r="C12" s="278">
        <v>1057.05</v>
      </c>
      <c r="D12" s="279">
        <v>1062</v>
      </c>
      <c r="E12" s="279">
        <v>1026.05</v>
      </c>
      <c r="F12" s="279">
        <v>995.05</v>
      </c>
      <c r="G12" s="279">
        <v>959.09999999999991</v>
      </c>
      <c r="H12" s="279">
        <v>1093</v>
      </c>
      <c r="I12" s="279">
        <v>1128.9499999999998</v>
      </c>
      <c r="J12" s="279">
        <v>1159.95</v>
      </c>
      <c r="K12" s="277">
        <v>1097.95</v>
      </c>
      <c r="L12" s="277">
        <v>1031</v>
      </c>
      <c r="M12" s="277">
        <v>5.4849300000000003</v>
      </c>
    </row>
    <row r="13" spans="1:15" ht="12" customHeight="1">
      <c r="A13" s="268">
        <v>3</v>
      </c>
      <c r="B13" s="277" t="s">
        <v>294</v>
      </c>
      <c r="C13" s="278">
        <v>1382.05</v>
      </c>
      <c r="D13" s="279">
        <v>1372.3500000000001</v>
      </c>
      <c r="E13" s="279">
        <v>1349.7000000000003</v>
      </c>
      <c r="F13" s="279">
        <v>1317.3500000000001</v>
      </c>
      <c r="G13" s="279">
        <v>1294.7000000000003</v>
      </c>
      <c r="H13" s="279">
        <v>1404.7000000000003</v>
      </c>
      <c r="I13" s="279">
        <v>1427.3500000000004</v>
      </c>
      <c r="J13" s="279">
        <v>1459.7000000000003</v>
      </c>
      <c r="K13" s="277">
        <v>1395</v>
      </c>
      <c r="L13" s="277">
        <v>1340</v>
      </c>
      <c r="M13" s="277">
        <v>1.0984799999999999</v>
      </c>
    </row>
    <row r="14" spans="1:15" ht="12" customHeight="1">
      <c r="A14" s="268">
        <v>4</v>
      </c>
      <c r="B14" s="277" t="s">
        <v>3119</v>
      </c>
      <c r="C14" s="278">
        <v>907.55</v>
      </c>
      <c r="D14" s="279">
        <v>907.51666666666677</v>
      </c>
      <c r="E14" s="279">
        <v>902.03333333333353</v>
      </c>
      <c r="F14" s="279">
        <v>896.51666666666677</v>
      </c>
      <c r="G14" s="279">
        <v>891.03333333333353</v>
      </c>
      <c r="H14" s="279">
        <v>913.03333333333353</v>
      </c>
      <c r="I14" s="279">
        <v>918.51666666666688</v>
      </c>
      <c r="J14" s="279">
        <v>924.03333333333353</v>
      </c>
      <c r="K14" s="277">
        <v>913</v>
      </c>
      <c r="L14" s="277">
        <v>902</v>
      </c>
      <c r="M14" s="277">
        <v>3.5745100000000001</v>
      </c>
    </row>
    <row r="15" spans="1:15" ht="12" customHeight="1">
      <c r="A15" s="268">
        <v>5</v>
      </c>
      <c r="B15" s="277" t="s">
        <v>295</v>
      </c>
      <c r="C15" s="278">
        <v>16516.150000000001</v>
      </c>
      <c r="D15" s="279">
        <v>16629.716666666667</v>
      </c>
      <c r="E15" s="279">
        <v>16361.433333333334</v>
      </c>
      <c r="F15" s="279">
        <v>16206.716666666667</v>
      </c>
      <c r="G15" s="279">
        <v>15938.433333333334</v>
      </c>
      <c r="H15" s="279">
        <v>16784.433333333334</v>
      </c>
      <c r="I15" s="279">
        <v>17052.716666666667</v>
      </c>
      <c r="J15" s="279">
        <v>17207.433333333334</v>
      </c>
      <c r="K15" s="277">
        <v>16898</v>
      </c>
      <c r="L15" s="277">
        <v>16475</v>
      </c>
      <c r="M15" s="277">
        <v>0.11509</v>
      </c>
    </row>
    <row r="16" spans="1:15" ht="12" customHeight="1">
      <c r="A16" s="268">
        <v>6</v>
      </c>
      <c r="B16" s="277" t="s">
        <v>227</v>
      </c>
      <c r="C16" s="278">
        <v>70.8</v>
      </c>
      <c r="D16" s="279">
        <v>71.149999999999991</v>
      </c>
      <c r="E16" s="279">
        <v>69.899999999999977</v>
      </c>
      <c r="F16" s="279">
        <v>68.999999999999986</v>
      </c>
      <c r="G16" s="279">
        <v>67.749999999999972</v>
      </c>
      <c r="H16" s="279">
        <v>72.049999999999983</v>
      </c>
      <c r="I16" s="279">
        <v>73.300000000000011</v>
      </c>
      <c r="J16" s="279">
        <v>74.199999999999989</v>
      </c>
      <c r="K16" s="277">
        <v>72.400000000000006</v>
      </c>
      <c r="L16" s="277">
        <v>70.25</v>
      </c>
      <c r="M16" s="277">
        <v>30.67286</v>
      </c>
    </row>
    <row r="17" spans="1:13" ht="12" customHeight="1">
      <c r="A17" s="268">
        <v>7</v>
      </c>
      <c r="B17" s="277" t="s">
        <v>228</v>
      </c>
      <c r="C17" s="278">
        <v>136</v>
      </c>
      <c r="D17" s="279">
        <v>136.96666666666667</v>
      </c>
      <c r="E17" s="279">
        <v>132.53333333333333</v>
      </c>
      <c r="F17" s="279">
        <v>129.06666666666666</v>
      </c>
      <c r="G17" s="279">
        <v>124.63333333333333</v>
      </c>
      <c r="H17" s="279">
        <v>140.43333333333334</v>
      </c>
      <c r="I17" s="279">
        <v>144.86666666666667</v>
      </c>
      <c r="J17" s="279">
        <v>148.33333333333334</v>
      </c>
      <c r="K17" s="277">
        <v>141.4</v>
      </c>
      <c r="L17" s="277">
        <v>133.5</v>
      </c>
      <c r="M17" s="277">
        <v>39.582090000000001</v>
      </c>
    </row>
    <row r="18" spans="1:13" ht="12" customHeight="1">
      <c r="A18" s="268">
        <v>8</v>
      </c>
      <c r="B18" s="277" t="s">
        <v>38</v>
      </c>
      <c r="C18" s="278">
        <v>1367.35</v>
      </c>
      <c r="D18" s="279">
        <v>1364.6333333333332</v>
      </c>
      <c r="E18" s="279">
        <v>1346.0166666666664</v>
      </c>
      <c r="F18" s="279">
        <v>1324.6833333333332</v>
      </c>
      <c r="G18" s="279">
        <v>1306.0666666666664</v>
      </c>
      <c r="H18" s="279">
        <v>1385.9666666666665</v>
      </c>
      <c r="I18" s="279">
        <v>1404.5833333333333</v>
      </c>
      <c r="J18" s="279">
        <v>1425.9166666666665</v>
      </c>
      <c r="K18" s="277">
        <v>1383.25</v>
      </c>
      <c r="L18" s="277">
        <v>1343.3</v>
      </c>
      <c r="M18" s="277">
        <v>17.176929999999999</v>
      </c>
    </row>
    <row r="19" spans="1:13" ht="12" customHeight="1">
      <c r="A19" s="268">
        <v>9</v>
      </c>
      <c r="B19" s="277" t="s">
        <v>296</v>
      </c>
      <c r="C19" s="278">
        <v>204.25</v>
      </c>
      <c r="D19" s="279">
        <v>207.11666666666667</v>
      </c>
      <c r="E19" s="279">
        <v>199.23333333333335</v>
      </c>
      <c r="F19" s="279">
        <v>194.21666666666667</v>
      </c>
      <c r="G19" s="279">
        <v>186.33333333333334</v>
      </c>
      <c r="H19" s="279">
        <v>212.13333333333335</v>
      </c>
      <c r="I19" s="279">
        <v>220.01666666666668</v>
      </c>
      <c r="J19" s="279">
        <v>225.03333333333336</v>
      </c>
      <c r="K19" s="277">
        <v>215</v>
      </c>
      <c r="L19" s="277">
        <v>202.1</v>
      </c>
      <c r="M19" s="277">
        <v>45.845080000000003</v>
      </c>
    </row>
    <row r="20" spans="1:13" ht="12" customHeight="1">
      <c r="A20" s="268">
        <v>10</v>
      </c>
      <c r="B20" s="277" t="s">
        <v>297</v>
      </c>
      <c r="C20" s="278">
        <v>638.9</v>
      </c>
      <c r="D20" s="279">
        <v>631.98333333333323</v>
      </c>
      <c r="E20" s="279">
        <v>624.91666666666652</v>
      </c>
      <c r="F20" s="279">
        <v>610.93333333333328</v>
      </c>
      <c r="G20" s="279">
        <v>603.86666666666656</v>
      </c>
      <c r="H20" s="279">
        <v>645.96666666666647</v>
      </c>
      <c r="I20" s="279">
        <v>653.0333333333333</v>
      </c>
      <c r="J20" s="279">
        <v>667.01666666666642</v>
      </c>
      <c r="K20" s="277">
        <v>639.04999999999995</v>
      </c>
      <c r="L20" s="277">
        <v>618</v>
      </c>
      <c r="M20" s="277">
        <v>38.116129999999998</v>
      </c>
    </row>
    <row r="21" spans="1:13" ht="12" customHeight="1">
      <c r="A21" s="268">
        <v>11</v>
      </c>
      <c r="B21" s="277" t="s">
        <v>41</v>
      </c>
      <c r="C21" s="278">
        <v>351.65</v>
      </c>
      <c r="D21" s="279">
        <v>349.56666666666666</v>
      </c>
      <c r="E21" s="279">
        <v>345.5333333333333</v>
      </c>
      <c r="F21" s="279">
        <v>339.41666666666663</v>
      </c>
      <c r="G21" s="279">
        <v>335.38333333333327</v>
      </c>
      <c r="H21" s="279">
        <v>355.68333333333334</v>
      </c>
      <c r="I21" s="279">
        <v>359.71666666666675</v>
      </c>
      <c r="J21" s="279">
        <v>365.83333333333337</v>
      </c>
      <c r="K21" s="277">
        <v>353.6</v>
      </c>
      <c r="L21" s="277">
        <v>343.45</v>
      </c>
      <c r="M21" s="277">
        <v>42.218640000000001</v>
      </c>
    </row>
    <row r="22" spans="1:13" ht="12" customHeight="1">
      <c r="A22" s="268">
        <v>12</v>
      </c>
      <c r="B22" s="277" t="s">
        <v>43</v>
      </c>
      <c r="C22" s="278">
        <v>37.25</v>
      </c>
      <c r="D22" s="279">
        <v>37.383333333333333</v>
      </c>
      <c r="E22" s="279">
        <v>36.966666666666669</v>
      </c>
      <c r="F22" s="279">
        <v>36.683333333333337</v>
      </c>
      <c r="G22" s="279">
        <v>36.266666666666673</v>
      </c>
      <c r="H22" s="279">
        <v>37.666666666666664</v>
      </c>
      <c r="I22" s="279">
        <v>38.083333333333336</v>
      </c>
      <c r="J22" s="279">
        <v>38.36666666666666</v>
      </c>
      <c r="K22" s="277">
        <v>37.799999999999997</v>
      </c>
      <c r="L22" s="277">
        <v>37.1</v>
      </c>
      <c r="M22" s="277">
        <v>14.19964</v>
      </c>
    </row>
    <row r="23" spans="1:13">
      <c r="A23" s="268">
        <v>13</v>
      </c>
      <c r="B23" s="277" t="s">
        <v>298</v>
      </c>
      <c r="C23" s="278">
        <v>268.10000000000002</v>
      </c>
      <c r="D23" s="279">
        <v>270.33333333333337</v>
      </c>
      <c r="E23" s="279">
        <v>262.86666666666673</v>
      </c>
      <c r="F23" s="279">
        <v>257.63333333333338</v>
      </c>
      <c r="G23" s="279">
        <v>250.16666666666674</v>
      </c>
      <c r="H23" s="279">
        <v>275.56666666666672</v>
      </c>
      <c r="I23" s="279">
        <v>283.03333333333342</v>
      </c>
      <c r="J23" s="279">
        <v>288.26666666666671</v>
      </c>
      <c r="K23" s="277">
        <v>277.8</v>
      </c>
      <c r="L23" s="277">
        <v>265.10000000000002</v>
      </c>
      <c r="M23" s="277">
        <v>4.5804200000000002</v>
      </c>
    </row>
    <row r="24" spans="1:13">
      <c r="A24" s="268">
        <v>14</v>
      </c>
      <c r="B24" s="277" t="s">
        <v>299</v>
      </c>
      <c r="C24" s="278">
        <v>235.7</v>
      </c>
      <c r="D24" s="279">
        <v>236.56666666666669</v>
      </c>
      <c r="E24" s="279">
        <v>231.13333333333338</v>
      </c>
      <c r="F24" s="279">
        <v>226.56666666666669</v>
      </c>
      <c r="G24" s="279">
        <v>221.13333333333338</v>
      </c>
      <c r="H24" s="279">
        <v>241.13333333333338</v>
      </c>
      <c r="I24" s="279">
        <v>246.56666666666672</v>
      </c>
      <c r="J24" s="279">
        <v>251.13333333333338</v>
      </c>
      <c r="K24" s="277">
        <v>242</v>
      </c>
      <c r="L24" s="277">
        <v>232</v>
      </c>
      <c r="M24" s="277">
        <v>5.2799199999999997</v>
      </c>
    </row>
    <row r="25" spans="1:13">
      <c r="A25" s="268">
        <v>15</v>
      </c>
      <c r="B25" s="277" t="s">
        <v>300</v>
      </c>
      <c r="C25" s="278">
        <v>224.4</v>
      </c>
      <c r="D25" s="279">
        <v>219.46666666666667</v>
      </c>
      <c r="E25" s="279">
        <v>209.93333333333334</v>
      </c>
      <c r="F25" s="279">
        <v>195.46666666666667</v>
      </c>
      <c r="G25" s="279">
        <v>185.93333333333334</v>
      </c>
      <c r="H25" s="279">
        <v>233.93333333333334</v>
      </c>
      <c r="I25" s="279">
        <v>243.4666666666667</v>
      </c>
      <c r="J25" s="279">
        <v>257.93333333333334</v>
      </c>
      <c r="K25" s="277">
        <v>229</v>
      </c>
      <c r="L25" s="277">
        <v>205</v>
      </c>
      <c r="M25" s="277">
        <v>11.284269999999999</v>
      </c>
    </row>
    <row r="26" spans="1:13">
      <c r="A26" s="268">
        <v>16</v>
      </c>
      <c r="B26" s="277" t="s">
        <v>832</v>
      </c>
      <c r="C26" s="278">
        <v>3053.3</v>
      </c>
      <c r="D26" s="279">
        <v>3025.6333333333337</v>
      </c>
      <c r="E26" s="279">
        <v>2997.9666666666672</v>
      </c>
      <c r="F26" s="279">
        <v>2942.6333333333337</v>
      </c>
      <c r="G26" s="279">
        <v>2914.9666666666672</v>
      </c>
      <c r="H26" s="279">
        <v>3080.9666666666672</v>
      </c>
      <c r="I26" s="279">
        <v>3108.6333333333341</v>
      </c>
      <c r="J26" s="279">
        <v>3163.9666666666672</v>
      </c>
      <c r="K26" s="277">
        <v>3053.3</v>
      </c>
      <c r="L26" s="277">
        <v>2970.3</v>
      </c>
      <c r="M26" s="277">
        <v>1.21069</v>
      </c>
    </row>
    <row r="27" spans="1:13">
      <c r="A27" s="268">
        <v>17</v>
      </c>
      <c r="B27" s="277" t="s">
        <v>292</v>
      </c>
      <c r="C27" s="278">
        <v>1861.8</v>
      </c>
      <c r="D27" s="279">
        <v>1850.3</v>
      </c>
      <c r="E27" s="279">
        <v>1772.85</v>
      </c>
      <c r="F27" s="279">
        <v>1683.8999999999999</v>
      </c>
      <c r="G27" s="279">
        <v>1606.4499999999998</v>
      </c>
      <c r="H27" s="279">
        <v>1939.25</v>
      </c>
      <c r="I27" s="279">
        <v>2016.7000000000003</v>
      </c>
      <c r="J27" s="279">
        <v>2105.65</v>
      </c>
      <c r="K27" s="277">
        <v>1927.75</v>
      </c>
      <c r="L27" s="277">
        <v>1761.35</v>
      </c>
      <c r="M27" s="277">
        <v>0.30998999999999999</v>
      </c>
    </row>
    <row r="28" spans="1:13">
      <c r="A28" s="268">
        <v>18</v>
      </c>
      <c r="B28" s="277" t="s">
        <v>229</v>
      </c>
      <c r="C28" s="278">
        <v>1524.9</v>
      </c>
      <c r="D28" s="279">
        <v>1532.05</v>
      </c>
      <c r="E28" s="279">
        <v>1500.1</v>
      </c>
      <c r="F28" s="279">
        <v>1475.3</v>
      </c>
      <c r="G28" s="279">
        <v>1443.35</v>
      </c>
      <c r="H28" s="279">
        <v>1556.85</v>
      </c>
      <c r="I28" s="279">
        <v>1588.8000000000002</v>
      </c>
      <c r="J28" s="279">
        <v>1613.6</v>
      </c>
      <c r="K28" s="277">
        <v>1564</v>
      </c>
      <c r="L28" s="277">
        <v>1507.25</v>
      </c>
      <c r="M28" s="277">
        <v>1.5527500000000001</v>
      </c>
    </row>
    <row r="29" spans="1:13">
      <c r="A29" s="268">
        <v>19</v>
      </c>
      <c r="B29" s="277" t="s">
        <v>301</v>
      </c>
      <c r="C29" s="278">
        <v>2091.65</v>
      </c>
      <c r="D29" s="279">
        <v>2074.25</v>
      </c>
      <c r="E29" s="279">
        <v>2037.5</v>
      </c>
      <c r="F29" s="279">
        <v>1983.35</v>
      </c>
      <c r="G29" s="279">
        <v>1946.6</v>
      </c>
      <c r="H29" s="279">
        <v>2128.4</v>
      </c>
      <c r="I29" s="279">
        <v>2165.15</v>
      </c>
      <c r="J29" s="279">
        <v>2219.3000000000002</v>
      </c>
      <c r="K29" s="277">
        <v>2111</v>
      </c>
      <c r="L29" s="277">
        <v>2020.1</v>
      </c>
      <c r="M29" s="277">
        <v>0.23555000000000001</v>
      </c>
    </row>
    <row r="30" spans="1:13">
      <c r="A30" s="268">
        <v>20</v>
      </c>
      <c r="B30" s="277" t="s">
        <v>230</v>
      </c>
      <c r="C30" s="278">
        <v>2909.2</v>
      </c>
      <c r="D30" s="279">
        <v>2913.4833333333336</v>
      </c>
      <c r="E30" s="279">
        <v>2886.9666666666672</v>
      </c>
      <c r="F30" s="279">
        <v>2864.7333333333336</v>
      </c>
      <c r="G30" s="279">
        <v>2838.2166666666672</v>
      </c>
      <c r="H30" s="279">
        <v>2935.7166666666672</v>
      </c>
      <c r="I30" s="279">
        <v>2962.2333333333336</v>
      </c>
      <c r="J30" s="279">
        <v>2984.4666666666672</v>
      </c>
      <c r="K30" s="277">
        <v>2940</v>
      </c>
      <c r="L30" s="277">
        <v>2891.25</v>
      </c>
      <c r="M30" s="277">
        <v>1.8581000000000001</v>
      </c>
    </row>
    <row r="31" spans="1:13">
      <c r="A31" s="268">
        <v>21</v>
      </c>
      <c r="B31" s="277" t="s">
        <v>870</v>
      </c>
      <c r="C31" s="278">
        <v>3342.65</v>
      </c>
      <c r="D31" s="279">
        <v>3319.1999999999994</v>
      </c>
      <c r="E31" s="279">
        <v>3240.3999999999987</v>
      </c>
      <c r="F31" s="279">
        <v>3138.1499999999992</v>
      </c>
      <c r="G31" s="279">
        <v>3059.3499999999985</v>
      </c>
      <c r="H31" s="279">
        <v>3421.4499999999989</v>
      </c>
      <c r="I31" s="279">
        <v>3500.2499999999991</v>
      </c>
      <c r="J31" s="279">
        <v>3602.4999999999991</v>
      </c>
      <c r="K31" s="277">
        <v>3398</v>
      </c>
      <c r="L31" s="277">
        <v>3216.95</v>
      </c>
      <c r="M31" s="277">
        <v>0.73099999999999998</v>
      </c>
    </row>
    <row r="32" spans="1:13">
      <c r="A32" s="268">
        <v>22</v>
      </c>
      <c r="B32" s="277" t="s">
        <v>303</v>
      </c>
      <c r="C32" s="278">
        <v>121.85</v>
      </c>
      <c r="D32" s="279">
        <v>122.51666666666667</v>
      </c>
      <c r="E32" s="279">
        <v>120.13333333333333</v>
      </c>
      <c r="F32" s="279">
        <v>118.41666666666666</v>
      </c>
      <c r="G32" s="279">
        <v>116.03333333333332</v>
      </c>
      <c r="H32" s="279">
        <v>124.23333333333333</v>
      </c>
      <c r="I32" s="279">
        <v>126.61666666666669</v>
      </c>
      <c r="J32" s="279">
        <v>128.33333333333334</v>
      </c>
      <c r="K32" s="277">
        <v>124.9</v>
      </c>
      <c r="L32" s="277">
        <v>120.8</v>
      </c>
      <c r="M32" s="277">
        <v>4.5097800000000001</v>
      </c>
    </row>
    <row r="33" spans="1:13">
      <c r="A33" s="268">
        <v>23</v>
      </c>
      <c r="B33" s="277" t="s">
        <v>45</v>
      </c>
      <c r="C33" s="278">
        <v>761.5</v>
      </c>
      <c r="D33" s="279">
        <v>764.68333333333339</v>
      </c>
      <c r="E33" s="279">
        <v>746.36666666666679</v>
      </c>
      <c r="F33" s="279">
        <v>731.23333333333335</v>
      </c>
      <c r="G33" s="279">
        <v>712.91666666666674</v>
      </c>
      <c r="H33" s="279">
        <v>779.81666666666683</v>
      </c>
      <c r="I33" s="279">
        <v>798.13333333333344</v>
      </c>
      <c r="J33" s="279">
        <v>813.26666666666688</v>
      </c>
      <c r="K33" s="277">
        <v>783</v>
      </c>
      <c r="L33" s="277">
        <v>749.55</v>
      </c>
      <c r="M33" s="277">
        <v>23.48582</v>
      </c>
    </row>
    <row r="34" spans="1:13">
      <c r="A34" s="268">
        <v>24</v>
      </c>
      <c r="B34" s="277" t="s">
        <v>304</v>
      </c>
      <c r="C34" s="278">
        <v>1953</v>
      </c>
      <c r="D34" s="279">
        <v>1907.3</v>
      </c>
      <c r="E34" s="279">
        <v>1830.6</v>
      </c>
      <c r="F34" s="279">
        <v>1708.2</v>
      </c>
      <c r="G34" s="279">
        <v>1631.5</v>
      </c>
      <c r="H34" s="279">
        <v>2029.6999999999998</v>
      </c>
      <c r="I34" s="279">
        <v>2106.4</v>
      </c>
      <c r="J34" s="279">
        <v>2228.7999999999997</v>
      </c>
      <c r="K34" s="277">
        <v>1984</v>
      </c>
      <c r="L34" s="277">
        <v>1784.9</v>
      </c>
      <c r="M34" s="277">
        <v>13.753159999999999</v>
      </c>
    </row>
    <row r="35" spans="1:13">
      <c r="A35" s="268">
        <v>25</v>
      </c>
      <c r="B35" s="277" t="s">
        <v>46</v>
      </c>
      <c r="C35" s="278">
        <v>211.1</v>
      </c>
      <c r="D35" s="279">
        <v>212.63333333333335</v>
      </c>
      <c r="E35" s="279">
        <v>208.26666666666671</v>
      </c>
      <c r="F35" s="279">
        <v>205.43333333333337</v>
      </c>
      <c r="G35" s="279">
        <v>201.06666666666672</v>
      </c>
      <c r="H35" s="279">
        <v>215.4666666666667</v>
      </c>
      <c r="I35" s="279">
        <v>219.83333333333331</v>
      </c>
      <c r="J35" s="279">
        <v>222.66666666666669</v>
      </c>
      <c r="K35" s="277">
        <v>217</v>
      </c>
      <c r="L35" s="277">
        <v>209.8</v>
      </c>
      <c r="M35" s="277">
        <v>45.942639999999997</v>
      </c>
    </row>
    <row r="36" spans="1:13">
      <c r="A36" s="268">
        <v>26</v>
      </c>
      <c r="B36" s="277" t="s">
        <v>293</v>
      </c>
      <c r="C36" s="278">
        <v>2675.25</v>
      </c>
      <c r="D36" s="279">
        <v>2634.2333333333331</v>
      </c>
      <c r="E36" s="279">
        <v>2468.5666666666662</v>
      </c>
      <c r="F36" s="279">
        <v>2261.8833333333332</v>
      </c>
      <c r="G36" s="279">
        <v>2096.2166666666662</v>
      </c>
      <c r="H36" s="279">
        <v>2840.9166666666661</v>
      </c>
      <c r="I36" s="279">
        <v>3006.583333333333</v>
      </c>
      <c r="J36" s="279">
        <v>3213.266666666666</v>
      </c>
      <c r="K36" s="277">
        <v>2799.9</v>
      </c>
      <c r="L36" s="277">
        <v>2427.5500000000002</v>
      </c>
      <c r="M36" s="277">
        <v>4.1684799999999997</v>
      </c>
    </row>
    <row r="37" spans="1:13">
      <c r="A37" s="268">
        <v>27</v>
      </c>
      <c r="B37" s="277" t="s">
        <v>302</v>
      </c>
      <c r="C37" s="278">
        <v>911.8</v>
      </c>
      <c r="D37" s="279">
        <v>914.48333333333323</v>
      </c>
      <c r="E37" s="279">
        <v>902.36666666666645</v>
      </c>
      <c r="F37" s="279">
        <v>892.93333333333317</v>
      </c>
      <c r="G37" s="279">
        <v>880.81666666666638</v>
      </c>
      <c r="H37" s="279">
        <v>923.91666666666652</v>
      </c>
      <c r="I37" s="279">
        <v>936.0333333333333</v>
      </c>
      <c r="J37" s="279">
        <v>945.46666666666658</v>
      </c>
      <c r="K37" s="277">
        <v>926.6</v>
      </c>
      <c r="L37" s="277">
        <v>905.05</v>
      </c>
      <c r="M37" s="277">
        <v>4.2508499999999998</v>
      </c>
    </row>
    <row r="38" spans="1:13">
      <c r="A38" s="268">
        <v>28</v>
      </c>
      <c r="B38" s="277" t="s">
        <v>47</v>
      </c>
      <c r="C38" s="278">
        <v>1623.7</v>
      </c>
      <c r="D38" s="279">
        <v>1622.3500000000001</v>
      </c>
      <c r="E38" s="279">
        <v>1591.5000000000002</v>
      </c>
      <c r="F38" s="279">
        <v>1559.3000000000002</v>
      </c>
      <c r="G38" s="279">
        <v>1528.4500000000003</v>
      </c>
      <c r="H38" s="279">
        <v>1654.5500000000002</v>
      </c>
      <c r="I38" s="279">
        <v>1685.4</v>
      </c>
      <c r="J38" s="279">
        <v>1717.6000000000001</v>
      </c>
      <c r="K38" s="277">
        <v>1653.2</v>
      </c>
      <c r="L38" s="277">
        <v>1590.15</v>
      </c>
      <c r="M38" s="277">
        <v>10.94575</v>
      </c>
    </row>
    <row r="39" spans="1:13">
      <c r="A39" s="268">
        <v>29</v>
      </c>
      <c r="B39" s="277" t="s">
        <v>48</v>
      </c>
      <c r="C39" s="278">
        <v>125.55</v>
      </c>
      <c r="D39" s="279">
        <v>122.95</v>
      </c>
      <c r="E39" s="279">
        <v>119.4</v>
      </c>
      <c r="F39" s="279">
        <v>113.25</v>
      </c>
      <c r="G39" s="279">
        <v>109.7</v>
      </c>
      <c r="H39" s="279">
        <v>129.10000000000002</v>
      </c>
      <c r="I39" s="279">
        <v>132.64999999999998</v>
      </c>
      <c r="J39" s="279">
        <v>138.80000000000001</v>
      </c>
      <c r="K39" s="277">
        <v>126.5</v>
      </c>
      <c r="L39" s="277">
        <v>116.8</v>
      </c>
      <c r="M39" s="277">
        <v>152.12649999999999</v>
      </c>
    </row>
    <row r="40" spans="1:13">
      <c r="A40" s="268">
        <v>30</v>
      </c>
      <c r="B40" s="277" t="s">
        <v>305</v>
      </c>
      <c r="C40" s="278">
        <v>140.80000000000001</v>
      </c>
      <c r="D40" s="279">
        <v>138.98333333333332</v>
      </c>
      <c r="E40" s="279">
        <v>136.86666666666665</v>
      </c>
      <c r="F40" s="279">
        <v>132.93333333333334</v>
      </c>
      <c r="G40" s="279">
        <v>130.81666666666666</v>
      </c>
      <c r="H40" s="279">
        <v>142.91666666666663</v>
      </c>
      <c r="I40" s="279">
        <v>145.0333333333333</v>
      </c>
      <c r="J40" s="279">
        <v>148.96666666666661</v>
      </c>
      <c r="K40" s="277">
        <v>141.1</v>
      </c>
      <c r="L40" s="277">
        <v>135.05000000000001</v>
      </c>
      <c r="M40" s="277">
        <v>3.7956699999999999</v>
      </c>
    </row>
    <row r="41" spans="1:13">
      <c r="A41" s="268">
        <v>31</v>
      </c>
      <c r="B41" s="277" t="s">
        <v>937</v>
      </c>
      <c r="C41" s="278">
        <v>225.4</v>
      </c>
      <c r="D41" s="279">
        <v>224.01666666666665</v>
      </c>
      <c r="E41" s="279">
        <v>220.0333333333333</v>
      </c>
      <c r="F41" s="279">
        <v>214.66666666666666</v>
      </c>
      <c r="G41" s="279">
        <v>210.68333333333331</v>
      </c>
      <c r="H41" s="279">
        <v>229.3833333333333</v>
      </c>
      <c r="I41" s="279">
        <v>233.36666666666665</v>
      </c>
      <c r="J41" s="279">
        <v>238.73333333333329</v>
      </c>
      <c r="K41" s="277">
        <v>228</v>
      </c>
      <c r="L41" s="277">
        <v>218.65</v>
      </c>
      <c r="M41" s="277">
        <v>0.38577</v>
      </c>
    </row>
    <row r="42" spans="1:13">
      <c r="A42" s="268">
        <v>32</v>
      </c>
      <c r="B42" s="277" t="s">
        <v>306</v>
      </c>
      <c r="C42" s="278">
        <v>70.45</v>
      </c>
      <c r="D42" s="279">
        <v>70.349999999999994</v>
      </c>
      <c r="E42" s="279">
        <v>69.199999999999989</v>
      </c>
      <c r="F42" s="279">
        <v>67.949999999999989</v>
      </c>
      <c r="G42" s="279">
        <v>66.799999999999983</v>
      </c>
      <c r="H42" s="279">
        <v>71.599999999999994</v>
      </c>
      <c r="I42" s="279">
        <v>72.75</v>
      </c>
      <c r="J42" s="279">
        <v>74</v>
      </c>
      <c r="K42" s="277">
        <v>71.5</v>
      </c>
      <c r="L42" s="277">
        <v>69.099999999999994</v>
      </c>
      <c r="M42" s="277">
        <v>17.19933</v>
      </c>
    </row>
    <row r="43" spans="1:13">
      <c r="A43" s="268">
        <v>33</v>
      </c>
      <c r="B43" s="277" t="s">
        <v>49</v>
      </c>
      <c r="C43" s="278">
        <v>74.8</v>
      </c>
      <c r="D43" s="279">
        <v>73.11666666666666</v>
      </c>
      <c r="E43" s="279">
        <v>70.783333333333317</v>
      </c>
      <c r="F43" s="279">
        <v>66.766666666666652</v>
      </c>
      <c r="G43" s="279">
        <v>64.433333333333309</v>
      </c>
      <c r="H43" s="279">
        <v>77.133333333333326</v>
      </c>
      <c r="I43" s="279">
        <v>79.466666666666669</v>
      </c>
      <c r="J43" s="279">
        <v>83.483333333333334</v>
      </c>
      <c r="K43" s="277">
        <v>75.45</v>
      </c>
      <c r="L43" s="277">
        <v>69.099999999999994</v>
      </c>
      <c r="M43" s="277">
        <v>918.62696000000005</v>
      </c>
    </row>
    <row r="44" spans="1:13">
      <c r="A44" s="268">
        <v>34</v>
      </c>
      <c r="B44" s="277" t="s">
        <v>51</v>
      </c>
      <c r="C44" s="278">
        <v>2031.2</v>
      </c>
      <c r="D44" s="279">
        <v>2030.0666666666666</v>
      </c>
      <c r="E44" s="279">
        <v>2006.1333333333332</v>
      </c>
      <c r="F44" s="279">
        <v>1981.0666666666666</v>
      </c>
      <c r="G44" s="279">
        <v>1957.1333333333332</v>
      </c>
      <c r="H44" s="279">
        <v>2055.1333333333332</v>
      </c>
      <c r="I44" s="279">
        <v>2079.0666666666666</v>
      </c>
      <c r="J44" s="279">
        <v>2104.1333333333332</v>
      </c>
      <c r="K44" s="277">
        <v>2054</v>
      </c>
      <c r="L44" s="277">
        <v>2005</v>
      </c>
      <c r="M44" s="277">
        <v>21.424579999999999</v>
      </c>
    </row>
    <row r="45" spans="1:13">
      <c r="A45" s="268">
        <v>35</v>
      </c>
      <c r="B45" s="277" t="s">
        <v>307</v>
      </c>
      <c r="C45" s="278">
        <v>132.5</v>
      </c>
      <c r="D45" s="279">
        <v>129.76666666666668</v>
      </c>
      <c r="E45" s="279">
        <v>125.03333333333336</v>
      </c>
      <c r="F45" s="279">
        <v>117.56666666666668</v>
      </c>
      <c r="G45" s="279">
        <v>112.83333333333336</v>
      </c>
      <c r="H45" s="279">
        <v>137.23333333333335</v>
      </c>
      <c r="I45" s="279">
        <v>141.96666666666664</v>
      </c>
      <c r="J45" s="279">
        <v>149.43333333333337</v>
      </c>
      <c r="K45" s="277">
        <v>134.5</v>
      </c>
      <c r="L45" s="277">
        <v>122.3</v>
      </c>
      <c r="M45" s="277">
        <v>6.9882600000000004</v>
      </c>
    </row>
    <row r="46" spans="1:13">
      <c r="A46" s="268">
        <v>36</v>
      </c>
      <c r="B46" s="277" t="s">
        <v>309</v>
      </c>
      <c r="C46" s="278">
        <v>1215.5999999999999</v>
      </c>
      <c r="D46" s="279">
        <v>1226.55</v>
      </c>
      <c r="E46" s="279">
        <v>1179.0999999999999</v>
      </c>
      <c r="F46" s="279">
        <v>1142.5999999999999</v>
      </c>
      <c r="G46" s="279">
        <v>1095.1499999999999</v>
      </c>
      <c r="H46" s="279">
        <v>1263.05</v>
      </c>
      <c r="I46" s="279">
        <v>1310.5000000000002</v>
      </c>
      <c r="J46" s="279">
        <v>1347</v>
      </c>
      <c r="K46" s="277">
        <v>1274</v>
      </c>
      <c r="L46" s="277">
        <v>1190.05</v>
      </c>
      <c r="M46" s="277">
        <v>1.81968</v>
      </c>
    </row>
    <row r="47" spans="1:13">
      <c r="A47" s="268">
        <v>37</v>
      </c>
      <c r="B47" s="277" t="s">
        <v>308</v>
      </c>
      <c r="C47" s="278">
        <v>4302.3</v>
      </c>
      <c r="D47" s="279">
        <v>4357.083333333333</v>
      </c>
      <c r="E47" s="279">
        <v>4195.2166666666662</v>
      </c>
      <c r="F47" s="279">
        <v>4088.1333333333332</v>
      </c>
      <c r="G47" s="279">
        <v>3926.2666666666664</v>
      </c>
      <c r="H47" s="279">
        <v>4464.1666666666661</v>
      </c>
      <c r="I47" s="279">
        <v>4626.0333333333328</v>
      </c>
      <c r="J47" s="279">
        <v>4733.1166666666659</v>
      </c>
      <c r="K47" s="277">
        <v>4518.95</v>
      </c>
      <c r="L47" s="277">
        <v>4250</v>
      </c>
      <c r="M47" s="277">
        <v>2.4483100000000002</v>
      </c>
    </row>
    <row r="48" spans="1:13">
      <c r="A48" s="268">
        <v>38</v>
      </c>
      <c r="B48" s="277" t="s">
        <v>310</v>
      </c>
      <c r="C48" s="278">
        <v>6473.75</v>
      </c>
      <c r="D48" s="279">
        <v>6457.583333333333</v>
      </c>
      <c r="E48" s="279">
        <v>6316.1666666666661</v>
      </c>
      <c r="F48" s="279">
        <v>6158.583333333333</v>
      </c>
      <c r="G48" s="279">
        <v>6017.1666666666661</v>
      </c>
      <c r="H48" s="279">
        <v>6615.1666666666661</v>
      </c>
      <c r="I48" s="279">
        <v>6756.5833333333321</v>
      </c>
      <c r="J48" s="279">
        <v>6914.1666666666661</v>
      </c>
      <c r="K48" s="277">
        <v>6599</v>
      </c>
      <c r="L48" s="277">
        <v>6300</v>
      </c>
      <c r="M48" s="277">
        <v>0.84704999999999997</v>
      </c>
    </row>
    <row r="49" spans="1:13">
      <c r="A49" s="268">
        <v>39</v>
      </c>
      <c r="B49" s="277" t="s">
        <v>226</v>
      </c>
      <c r="C49" s="278">
        <v>700.9</v>
      </c>
      <c r="D49" s="279">
        <v>703.66666666666663</v>
      </c>
      <c r="E49" s="279">
        <v>688.63333333333321</v>
      </c>
      <c r="F49" s="279">
        <v>676.36666666666656</v>
      </c>
      <c r="G49" s="279">
        <v>661.33333333333314</v>
      </c>
      <c r="H49" s="279">
        <v>715.93333333333328</v>
      </c>
      <c r="I49" s="279">
        <v>730.96666666666681</v>
      </c>
      <c r="J49" s="279">
        <v>743.23333333333335</v>
      </c>
      <c r="K49" s="277">
        <v>718.7</v>
      </c>
      <c r="L49" s="277">
        <v>691.4</v>
      </c>
      <c r="M49" s="277">
        <v>9.1660599999999999</v>
      </c>
    </row>
    <row r="50" spans="1:13">
      <c r="A50" s="268">
        <v>40</v>
      </c>
      <c r="B50" s="277" t="s">
        <v>53</v>
      </c>
      <c r="C50" s="278">
        <v>796.15</v>
      </c>
      <c r="D50" s="279">
        <v>800.80000000000007</v>
      </c>
      <c r="E50" s="279">
        <v>786.60000000000014</v>
      </c>
      <c r="F50" s="279">
        <v>777.05000000000007</v>
      </c>
      <c r="G50" s="279">
        <v>762.85000000000014</v>
      </c>
      <c r="H50" s="279">
        <v>810.35000000000014</v>
      </c>
      <c r="I50" s="279">
        <v>824.55000000000018</v>
      </c>
      <c r="J50" s="279">
        <v>834.10000000000014</v>
      </c>
      <c r="K50" s="277">
        <v>815</v>
      </c>
      <c r="L50" s="277">
        <v>791.25</v>
      </c>
      <c r="M50" s="277">
        <v>24.382280000000002</v>
      </c>
    </row>
    <row r="51" spans="1:13">
      <c r="A51" s="268">
        <v>41</v>
      </c>
      <c r="B51" s="277" t="s">
        <v>311</v>
      </c>
      <c r="C51" s="278">
        <v>535.35</v>
      </c>
      <c r="D51" s="279">
        <v>521.61666666666667</v>
      </c>
      <c r="E51" s="279">
        <v>498.73333333333335</v>
      </c>
      <c r="F51" s="279">
        <v>462.11666666666667</v>
      </c>
      <c r="G51" s="279">
        <v>439.23333333333335</v>
      </c>
      <c r="H51" s="279">
        <v>558.23333333333335</v>
      </c>
      <c r="I51" s="279">
        <v>581.11666666666679</v>
      </c>
      <c r="J51" s="279">
        <v>617.73333333333335</v>
      </c>
      <c r="K51" s="277">
        <v>544.5</v>
      </c>
      <c r="L51" s="277">
        <v>485</v>
      </c>
      <c r="M51" s="277">
        <v>20.900569999999998</v>
      </c>
    </row>
    <row r="52" spans="1:13">
      <c r="A52" s="268">
        <v>42</v>
      </c>
      <c r="B52" s="277" t="s">
        <v>55</v>
      </c>
      <c r="C52" s="278">
        <v>440.55</v>
      </c>
      <c r="D52" s="279">
        <v>444.51666666666665</v>
      </c>
      <c r="E52" s="279">
        <v>434.0333333333333</v>
      </c>
      <c r="F52" s="279">
        <v>427.51666666666665</v>
      </c>
      <c r="G52" s="279">
        <v>417.0333333333333</v>
      </c>
      <c r="H52" s="279">
        <v>451.0333333333333</v>
      </c>
      <c r="I52" s="279">
        <v>461.51666666666665</v>
      </c>
      <c r="J52" s="279">
        <v>468.0333333333333</v>
      </c>
      <c r="K52" s="277">
        <v>455</v>
      </c>
      <c r="L52" s="277">
        <v>438</v>
      </c>
      <c r="M52" s="277">
        <v>176.24795</v>
      </c>
    </row>
    <row r="53" spans="1:13">
      <c r="A53" s="268">
        <v>43</v>
      </c>
      <c r="B53" s="277" t="s">
        <v>56</v>
      </c>
      <c r="C53" s="278">
        <v>2957.7</v>
      </c>
      <c r="D53" s="279">
        <v>2946.9</v>
      </c>
      <c r="E53" s="279">
        <v>2905.8</v>
      </c>
      <c r="F53" s="279">
        <v>2853.9</v>
      </c>
      <c r="G53" s="279">
        <v>2812.8</v>
      </c>
      <c r="H53" s="279">
        <v>2998.8</v>
      </c>
      <c r="I53" s="279">
        <v>3039.8999999999996</v>
      </c>
      <c r="J53" s="279">
        <v>3091.8</v>
      </c>
      <c r="K53" s="277">
        <v>2988</v>
      </c>
      <c r="L53" s="277">
        <v>2895</v>
      </c>
      <c r="M53" s="277">
        <v>11.85693</v>
      </c>
    </row>
    <row r="54" spans="1:13">
      <c r="A54" s="268">
        <v>44</v>
      </c>
      <c r="B54" s="277" t="s">
        <v>315</v>
      </c>
      <c r="C54" s="278">
        <v>185.25</v>
      </c>
      <c r="D54" s="279">
        <v>181.13333333333333</v>
      </c>
      <c r="E54" s="279">
        <v>174.46666666666664</v>
      </c>
      <c r="F54" s="279">
        <v>163.68333333333331</v>
      </c>
      <c r="G54" s="279">
        <v>157.01666666666662</v>
      </c>
      <c r="H54" s="279">
        <v>191.91666666666666</v>
      </c>
      <c r="I54" s="279">
        <v>198.58333333333334</v>
      </c>
      <c r="J54" s="279">
        <v>209.36666666666667</v>
      </c>
      <c r="K54" s="277">
        <v>187.8</v>
      </c>
      <c r="L54" s="277">
        <v>170.35</v>
      </c>
      <c r="M54" s="277">
        <v>27.858830000000001</v>
      </c>
    </row>
    <row r="55" spans="1:13">
      <c r="A55" s="268">
        <v>45</v>
      </c>
      <c r="B55" s="277" t="s">
        <v>316</v>
      </c>
      <c r="C55" s="278">
        <v>499.75</v>
      </c>
      <c r="D55" s="279">
        <v>488.55</v>
      </c>
      <c r="E55" s="279">
        <v>473.70000000000005</v>
      </c>
      <c r="F55" s="279">
        <v>447.65000000000003</v>
      </c>
      <c r="G55" s="279">
        <v>432.80000000000007</v>
      </c>
      <c r="H55" s="279">
        <v>514.6</v>
      </c>
      <c r="I55" s="279">
        <v>529.45000000000005</v>
      </c>
      <c r="J55" s="279">
        <v>555.5</v>
      </c>
      <c r="K55" s="277">
        <v>503.4</v>
      </c>
      <c r="L55" s="277">
        <v>462.5</v>
      </c>
      <c r="M55" s="277">
        <v>6.4591500000000002</v>
      </c>
    </row>
    <row r="56" spans="1:13">
      <c r="A56" s="268">
        <v>46</v>
      </c>
      <c r="B56" s="277" t="s">
        <v>58</v>
      </c>
      <c r="C56" s="278">
        <v>6112.15</v>
      </c>
      <c r="D56" s="279">
        <v>6132.3833333333341</v>
      </c>
      <c r="E56" s="279">
        <v>6070.7666666666682</v>
      </c>
      <c r="F56" s="279">
        <v>6029.3833333333341</v>
      </c>
      <c r="G56" s="279">
        <v>5967.7666666666682</v>
      </c>
      <c r="H56" s="279">
        <v>6173.7666666666682</v>
      </c>
      <c r="I56" s="279">
        <v>6235.383333333335</v>
      </c>
      <c r="J56" s="279">
        <v>6276.7666666666682</v>
      </c>
      <c r="K56" s="277">
        <v>6194</v>
      </c>
      <c r="L56" s="277">
        <v>6091</v>
      </c>
      <c r="M56" s="277">
        <v>4.1614199999999997</v>
      </c>
    </row>
    <row r="57" spans="1:13">
      <c r="A57" s="268">
        <v>47</v>
      </c>
      <c r="B57" s="277" t="s">
        <v>232</v>
      </c>
      <c r="C57" s="278">
        <v>2470.6</v>
      </c>
      <c r="D57" s="279">
        <v>2475.2833333333333</v>
      </c>
      <c r="E57" s="279">
        <v>2452.2666666666664</v>
      </c>
      <c r="F57" s="279">
        <v>2433.9333333333329</v>
      </c>
      <c r="G57" s="279">
        <v>2410.9166666666661</v>
      </c>
      <c r="H57" s="279">
        <v>2493.6166666666668</v>
      </c>
      <c r="I57" s="279">
        <v>2516.6333333333341</v>
      </c>
      <c r="J57" s="279">
        <v>2534.9666666666672</v>
      </c>
      <c r="K57" s="277">
        <v>2498.3000000000002</v>
      </c>
      <c r="L57" s="277">
        <v>2456.9499999999998</v>
      </c>
      <c r="M57" s="277">
        <v>0.1706</v>
      </c>
    </row>
    <row r="58" spans="1:13">
      <c r="A58" s="268">
        <v>48</v>
      </c>
      <c r="B58" s="277" t="s">
        <v>59</v>
      </c>
      <c r="C58" s="278">
        <v>3440.7</v>
      </c>
      <c r="D58" s="279">
        <v>3478.5833333333335</v>
      </c>
      <c r="E58" s="279">
        <v>3382.1166666666668</v>
      </c>
      <c r="F58" s="279">
        <v>3323.5333333333333</v>
      </c>
      <c r="G58" s="279">
        <v>3227.0666666666666</v>
      </c>
      <c r="H58" s="279">
        <v>3537.166666666667</v>
      </c>
      <c r="I58" s="279">
        <v>3633.6333333333332</v>
      </c>
      <c r="J58" s="279">
        <v>3692.2166666666672</v>
      </c>
      <c r="K58" s="277">
        <v>3575.05</v>
      </c>
      <c r="L58" s="277">
        <v>3420</v>
      </c>
      <c r="M58" s="277">
        <v>45.316110000000002</v>
      </c>
    </row>
    <row r="59" spans="1:13">
      <c r="A59" s="268">
        <v>49</v>
      </c>
      <c r="B59" s="277" t="s">
        <v>60</v>
      </c>
      <c r="C59" s="278">
        <v>1370.75</v>
      </c>
      <c r="D59" s="279">
        <v>1351.1333333333332</v>
      </c>
      <c r="E59" s="279">
        <v>1323.8166666666664</v>
      </c>
      <c r="F59" s="279">
        <v>1276.8833333333332</v>
      </c>
      <c r="G59" s="279">
        <v>1249.5666666666664</v>
      </c>
      <c r="H59" s="279">
        <v>1398.0666666666664</v>
      </c>
      <c r="I59" s="279">
        <v>1425.383333333333</v>
      </c>
      <c r="J59" s="279">
        <v>1472.3166666666664</v>
      </c>
      <c r="K59" s="277">
        <v>1378.45</v>
      </c>
      <c r="L59" s="277">
        <v>1304.2</v>
      </c>
      <c r="M59" s="277">
        <v>13.1753</v>
      </c>
    </row>
    <row r="60" spans="1:13" ht="12" customHeight="1">
      <c r="A60" s="268">
        <v>50</v>
      </c>
      <c r="B60" s="277" t="s">
        <v>317</v>
      </c>
      <c r="C60" s="278">
        <v>120.4</v>
      </c>
      <c r="D60" s="279">
        <v>120.48333333333333</v>
      </c>
      <c r="E60" s="279">
        <v>119.16666666666667</v>
      </c>
      <c r="F60" s="279">
        <v>117.93333333333334</v>
      </c>
      <c r="G60" s="279">
        <v>116.61666666666667</v>
      </c>
      <c r="H60" s="279">
        <v>121.71666666666667</v>
      </c>
      <c r="I60" s="279">
        <v>123.03333333333333</v>
      </c>
      <c r="J60" s="279">
        <v>124.26666666666667</v>
      </c>
      <c r="K60" s="277">
        <v>121.8</v>
      </c>
      <c r="L60" s="277">
        <v>119.25</v>
      </c>
      <c r="M60" s="277">
        <v>6.0253800000000002</v>
      </c>
    </row>
    <row r="61" spans="1:13">
      <c r="A61" s="268">
        <v>51</v>
      </c>
      <c r="B61" s="277" t="s">
        <v>318</v>
      </c>
      <c r="C61" s="278">
        <v>150.35</v>
      </c>
      <c r="D61" s="279">
        <v>150.68333333333334</v>
      </c>
      <c r="E61" s="279">
        <v>147.86666666666667</v>
      </c>
      <c r="F61" s="279">
        <v>145.38333333333333</v>
      </c>
      <c r="G61" s="279">
        <v>142.56666666666666</v>
      </c>
      <c r="H61" s="279">
        <v>153.16666666666669</v>
      </c>
      <c r="I61" s="279">
        <v>155.98333333333335</v>
      </c>
      <c r="J61" s="279">
        <v>158.4666666666667</v>
      </c>
      <c r="K61" s="277">
        <v>153.5</v>
      </c>
      <c r="L61" s="277">
        <v>148.19999999999999</v>
      </c>
      <c r="M61" s="277">
        <v>14.45486</v>
      </c>
    </row>
    <row r="62" spans="1:13">
      <c r="A62" s="268">
        <v>52</v>
      </c>
      <c r="B62" s="277" t="s">
        <v>233</v>
      </c>
      <c r="C62" s="278">
        <v>301.39999999999998</v>
      </c>
      <c r="D62" s="279">
        <v>305.8</v>
      </c>
      <c r="E62" s="279">
        <v>293.20000000000005</v>
      </c>
      <c r="F62" s="279">
        <v>285.00000000000006</v>
      </c>
      <c r="G62" s="279">
        <v>272.40000000000009</v>
      </c>
      <c r="H62" s="279">
        <v>314</v>
      </c>
      <c r="I62" s="279">
        <v>326.60000000000002</v>
      </c>
      <c r="J62" s="279">
        <v>334.79999999999995</v>
      </c>
      <c r="K62" s="277">
        <v>318.39999999999998</v>
      </c>
      <c r="L62" s="277">
        <v>297.60000000000002</v>
      </c>
      <c r="M62" s="277">
        <v>143.94767999999999</v>
      </c>
    </row>
    <row r="63" spans="1:13">
      <c r="A63" s="268">
        <v>53</v>
      </c>
      <c r="B63" s="277" t="s">
        <v>61</v>
      </c>
      <c r="C63" s="278">
        <v>46.15</v>
      </c>
      <c r="D63" s="279">
        <v>46.266666666666673</v>
      </c>
      <c r="E63" s="279">
        <v>45.883333333333347</v>
      </c>
      <c r="F63" s="279">
        <v>45.616666666666674</v>
      </c>
      <c r="G63" s="279">
        <v>45.233333333333348</v>
      </c>
      <c r="H63" s="279">
        <v>46.533333333333346</v>
      </c>
      <c r="I63" s="279">
        <v>46.916666666666671</v>
      </c>
      <c r="J63" s="279">
        <v>47.183333333333344</v>
      </c>
      <c r="K63" s="277">
        <v>46.65</v>
      </c>
      <c r="L63" s="277">
        <v>46</v>
      </c>
      <c r="M63" s="277">
        <v>155.48159000000001</v>
      </c>
    </row>
    <row r="64" spans="1:13">
      <c r="A64" s="268">
        <v>54</v>
      </c>
      <c r="B64" s="277" t="s">
        <v>62</v>
      </c>
      <c r="C64" s="278">
        <v>47.25</v>
      </c>
      <c r="D64" s="279">
        <v>47.416666666666664</v>
      </c>
      <c r="E64" s="279">
        <v>46.533333333333331</v>
      </c>
      <c r="F64" s="279">
        <v>45.81666666666667</v>
      </c>
      <c r="G64" s="279">
        <v>44.933333333333337</v>
      </c>
      <c r="H64" s="279">
        <v>48.133333333333326</v>
      </c>
      <c r="I64" s="279">
        <v>49.016666666666666</v>
      </c>
      <c r="J64" s="279">
        <v>49.73333333333332</v>
      </c>
      <c r="K64" s="277">
        <v>48.3</v>
      </c>
      <c r="L64" s="277">
        <v>46.7</v>
      </c>
      <c r="M64" s="277">
        <v>25.491980000000002</v>
      </c>
    </row>
    <row r="65" spans="1:13">
      <c r="A65" s="268">
        <v>55</v>
      </c>
      <c r="B65" s="277" t="s">
        <v>312</v>
      </c>
      <c r="C65" s="278">
        <v>1543.1</v>
      </c>
      <c r="D65" s="279">
        <v>1529.25</v>
      </c>
      <c r="E65" s="279">
        <v>1473.5</v>
      </c>
      <c r="F65" s="279">
        <v>1403.9</v>
      </c>
      <c r="G65" s="279">
        <v>1348.15</v>
      </c>
      <c r="H65" s="279">
        <v>1598.85</v>
      </c>
      <c r="I65" s="279">
        <v>1654.6</v>
      </c>
      <c r="J65" s="279">
        <v>1724.1999999999998</v>
      </c>
      <c r="K65" s="277">
        <v>1585</v>
      </c>
      <c r="L65" s="277">
        <v>1459.65</v>
      </c>
      <c r="M65" s="277">
        <v>5.1938599999999999</v>
      </c>
    </row>
    <row r="66" spans="1:13">
      <c r="A66" s="268">
        <v>56</v>
      </c>
      <c r="B66" s="277" t="s">
        <v>63</v>
      </c>
      <c r="C66" s="278">
        <v>1330.65</v>
      </c>
      <c r="D66" s="279">
        <v>1314.5</v>
      </c>
      <c r="E66" s="279">
        <v>1286.2</v>
      </c>
      <c r="F66" s="279">
        <v>1241.75</v>
      </c>
      <c r="G66" s="279">
        <v>1213.45</v>
      </c>
      <c r="H66" s="279">
        <v>1358.95</v>
      </c>
      <c r="I66" s="279">
        <v>1387.2500000000002</v>
      </c>
      <c r="J66" s="279">
        <v>1431.7</v>
      </c>
      <c r="K66" s="277">
        <v>1342.8</v>
      </c>
      <c r="L66" s="277">
        <v>1270.05</v>
      </c>
      <c r="M66" s="277">
        <v>12.395099999999999</v>
      </c>
    </row>
    <row r="67" spans="1:13">
      <c r="A67" s="268">
        <v>57</v>
      </c>
      <c r="B67" s="277" t="s">
        <v>320</v>
      </c>
      <c r="C67" s="278">
        <v>6065.4</v>
      </c>
      <c r="D67" s="279">
        <v>6038.7833333333328</v>
      </c>
      <c r="E67" s="279">
        <v>5977.5666666666657</v>
      </c>
      <c r="F67" s="279">
        <v>5889.7333333333327</v>
      </c>
      <c r="G67" s="279">
        <v>5828.5166666666655</v>
      </c>
      <c r="H67" s="279">
        <v>6126.6166666666659</v>
      </c>
      <c r="I67" s="279">
        <v>6187.833333333333</v>
      </c>
      <c r="J67" s="279">
        <v>6275.6666666666661</v>
      </c>
      <c r="K67" s="277">
        <v>6100</v>
      </c>
      <c r="L67" s="277">
        <v>5950.95</v>
      </c>
      <c r="M67" s="277">
        <v>0.74939</v>
      </c>
    </row>
    <row r="68" spans="1:13">
      <c r="A68" s="268">
        <v>58</v>
      </c>
      <c r="B68" s="277" t="s">
        <v>234</v>
      </c>
      <c r="C68" s="278">
        <v>1397.9</v>
      </c>
      <c r="D68" s="279">
        <v>1398.6500000000003</v>
      </c>
      <c r="E68" s="279">
        <v>1371.6500000000005</v>
      </c>
      <c r="F68" s="279">
        <v>1345.4000000000003</v>
      </c>
      <c r="G68" s="279">
        <v>1318.4000000000005</v>
      </c>
      <c r="H68" s="279">
        <v>1424.9000000000005</v>
      </c>
      <c r="I68" s="279">
        <v>1451.9</v>
      </c>
      <c r="J68" s="279">
        <v>1478.1500000000005</v>
      </c>
      <c r="K68" s="277">
        <v>1425.65</v>
      </c>
      <c r="L68" s="277">
        <v>1372.4</v>
      </c>
      <c r="M68" s="277">
        <v>1.87087</v>
      </c>
    </row>
    <row r="69" spans="1:13">
      <c r="A69" s="268">
        <v>59</v>
      </c>
      <c r="B69" s="277" t="s">
        <v>321</v>
      </c>
      <c r="C69" s="278">
        <v>314.85000000000002</v>
      </c>
      <c r="D69" s="279">
        <v>316.4666666666667</v>
      </c>
      <c r="E69" s="279">
        <v>309.93333333333339</v>
      </c>
      <c r="F69" s="279">
        <v>305.01666666666671</v>
      </c>
      <c r="G69" s="279">
        <v>298.48333333333341</v>
      </c>
      <c r="H69" s="279">
        <v>321.38333333333338</v>
      </c>
      <c r="I69" s="279">
        <v>327.91666666666669</v>
      </c>
      <c r="J69" s="279">
        <v>332.83333333333337</v>
      </c>
      <c r="K69" s="277">
        <v>323</v>
      </c>
      <c r="L69" s="277">
        <v>311.55</v>
      </c>
      <c r="M69" s="277">
        <v>10.73305</v>
      </c>
    </row>
    <row r="70" spans="1:13">
      <c r="A70" s="268">
        <v>60</v>
      </c>
      <c r="B70" s="277" t="s">
        <v>65</v>
      </c>
      <c r="C70" s="278">
        <v>107.05</v>
      </c>
      <c r="D70" s="279">
        <v>107.03333333333335</v>
      </c>
      <c r="E70" s="279">
        <v>104.41666666666669</v>
      </c>
      <c r="F70" s="279">
        <v>101.78333333333335</v>
      </c>
      <c r="G70" s="279">
        <v>99.166666666666686</v>
      </c>
      <c r="H70" s="279">
        <v>109.66666666666669</v>
      </c>
      <c r="I70" s="279">
        <v>112.28333333333333</v>
      </c>
      <c r="J70" s="279">
        <v>114.91666666666669</v>
      </c>
      <c r="K70" s="277">
        <v>109.65</v>
      </c>
      <c r="L70" s="277">
        <v>104.4</v>
      </c>
      <c r="M70" s="277">
        <v>178.50819000000001</v>
      </c>
    </row>
    <row r="71" spans="1:13">
      <c r="A71" s="268">
        <v>61</v>
      </c>
      <c r="B71" s="277" t="s">
        <v>313</v>
      </c>
      <c r="C71" s="278">
        <v>632.04999999999995</v>
      </c>
      <c r="D71" s="279">
        <v>637.25</v>
      </c>
      <c r="E71" s="279">
        <v>621.79999999999995</v>
      </c>
      <c r="F71" s="279">
        <v>611.54999999999995</v>
      </c>
      <c r="G71" s="279">
        <v>596.09999999999991</v>
      </c>
      <c r="H71" s="279">
        <v>647.5</v>
      </c>
      <c r="I71" s="279">
        <v>662.95</v>
      </c>
      <c r="J71" s="279">
        <v>673.2</v>
      </c>
      <c r="K71" s="277">
        <v>652.70000000000005</v>
      </c>
      <c r="L71" s="277">
        <v>627</v>
      </c>
      <c r="M71" s="277">
        <v>5.9902800000000003</v>
      </c>
    </row>
    <row r="72" spans="1:13">
      <c r="A72" s="268">
        <v>62</v>
      </c>
      <c r="B72" s="277" t="s">
        <v>66</v>
      </c>
      <c r="C72" s="278">
        <v>577.85</v>
      </c>
      <c r="D72" s="279">
        <v>575.65</v>
      </c>
      <c r="E72" s="279">
        <v>568.19999999999993</v>
      </c>
      <c r="F72" s="279">
        <v>558.54999999999995</v>
      </c>
      <c r="G72" s="279">
        <v>551.09999999999991</v>
      </c>
      <c r="H72" s="279">
        <v>585.29999999999995</v>
      </c>
      <c r="I72" s="279">
        <v>592.75</v>
      </c>
      <c r="J72" s="279">
        <v>602.4</v>
      </c>
      <c r="K72" s="277">
        <v>583.1</v>
      </c>
      <c r="L72" s="277">
        <v>566</v>
      </c>
      <c r="M72" s="277">
        <v>18.430309999999999</v>
      </c>
    </row>
    <row r="73" spans="1:13">
      <c r="A73" s="268">
        <v>63</v>
      </c>
      <c r="B73" s="277" t="s">
        <v>67</v>
      </c>
      <c r="C73" s="278">
        <v>475.6</v>
      </c>
      <c r="D73" s="279">
        <v>474.15000000000003</v>
      </c>
      <c r="E73" s="279">
        <v>466.45000000000005</v>
      </c>
      <c r="F73" s="279">
        <v>457.3</v>
      </c>
      <c r="G73" s="279">
        <v>449.6</v>
      </c>
      <c r="H73" s="279">
        <v>483.30000000000007</v>
      </c>
      <c r="I73" s="279">
        <v>491</v>
      </c>
      <c r="J73" s="279">
        <v>500.15000000000009</v>
      </c>
      <c r="K73" s="277">
        <v>481.85</v>
      </c>
      <c r="L73" s="277">
        <v>465</v>
      </c>
      <c r="M73" s="277">
        <v>41.73115</v>
      </c>
    </row>
    <row r="74" spans="1:13">
      <c r="A74" s="268">
        <v>64</v>
      </c>
      <c r="B74" s="277" t="s">
        <v>1045</v>
      </c>
      <c r="C74" s="278">
        <v>9479.6</v>
      </c>
      <c r="D74" s="279">
        <v>9480.9166666666679</v>
      </c>
      <c r="E74" s="279">
        <v>9387.633333333335</v>
      </c>
      <c r="F74" s="279">
        <v>9295.6666666666679</v>
      </c>
      <c r="G74" s="279">
        <v>9202.383333333335</v>
      </c>
      <c r="H74" s="279">
        <v>9572.883333333335</v>
      </c>
      <c r="I74" s="279">
        <v>9666.1666666666679</v>
      </c>
      <c r="J74" s="279">
        <v>9758.133333333335</v>
      </c>
      <c r="K74" s="277">
        <v>9574.2000000000007</v>
      </c>
      <c r="L74" s="277">
        <v>9388.9500000000007</v>
      </c>
      <c r="M74" s="277">
        <v>5.6520000000000001E-2</v>
      </c>
    </row>
    <row r="75" spans="1:13">
      <c r="A75" s="268">
        <v>65</v>
      </c>
      <c r="B75" s="277" t="s">
        <v>69</v>
      </c>
      <c r="C75" s="278">
        <v>474.1</v>
      </c>
      <c r="D75" s="279">
        <v>479.88333333333338</v>
      </c>
      <c r="E75" s="279">
        <v>462.51666666666677</v>
      </c>
      <c r="F75" s="279">
        <v>450.93333333333339</v>
      </c>
      <c r="G75" s="279">
        <v>433.56666666666678</v>
      </c>
      <c r="H75" s="279">
        <v>491.46666666666675</v>
      </c>
      <c r="I75" s="279">
        <v>508.83333333333343</v>
      </c>
      <c r="J75" s="279">
        <v>520.41666666666674</v>
      </c>
      <c r="K75" s="277">
        <v>497.25</v>
      </c>
      <c r="L75" s="277">
        <v>468.3</v>
      </c>
      <c r="M75" s="277">
        <v>520.56003999999996</v>
      </c>
    </row>
    <row r="76" spans="1:13" s="16" customFormat="1">
      <c r="A76" s="268">
        <v>66</v>
      </c>
      <c r="B76" s="277" t="s">
        <v>70</v>
      </c>
      <c r="C76" s="278">
        <v>36.25</v>
      </c>
      <c r="D76" s="279">
        <v>36.56666666666667</v>
      </c>
      <c r="E76" s="279">
        <v>35.683333333333337</v>
      </c>
      <c r="F76" s="279">
        <v>35.116666666666667</v>
      </c>
      <c r="G76" s="279">
        <v>34.233333333333334</v>
      </c>
      <c r="H76" s="279">
        <v>37.13333333333334</v>
      </c>
      <c r="I76" s="279">
        <v>38.01666666666668</v>
      </c>
      <c r="J76" s="279">
        <v>38.583333333333343</v>
      </c>
      <c r="K76" s="277">
        <v>37.450000000000003</v>
      </c>
      <c r="L76" s="277">
        <v>36</v>
      </c>
      <c r="M76" s="277">
        <v>377.83076</v>
      </c>
    </row>
    <row r="77" spans="1:13" s="16" customFormat="1">
      <c r="A77" s="268">
        <v>67</v>
      </c>
      <c r="B77" s="277" t="s">
        <v>71</v>
      </c>
      <c r="C77" s="278">
        <v>430</v>
      </c>
      <c r="D77" s="279">
        <v>432.11666666666662</v>
      </c>
      <c r="E77" s="279">
        <v>424.23333333333323</v>
      </c>
      <c r="F77" s="279">
        <v>418.46666666666664</v>
      </c>
      <c r="G77" s="279">
        <v>410.58333333333326</v>
      </c>
      <c r="H77" s="279">
        <v>437.88333333333321</v>
      </c>
      <c r="I77" s="279">
        <v>445.76666666666654</v>
      </c>
      <c r="J77" s="279">
        <v>451.53333333333319</v>
      </c>
      <c r="K77" s="277">
        <v>440</v>
      </c>
      <c r="L77" s="277">
        <v>426.35</v>
      </c>
      <c r="M77" s="277">
        <v>29.12856</v>
      </c>
    </row>
    <row r="78" spans="1:13" s="16" customFormat="1">
      <c r="A78" s="268">
        <v>68</v>
      </c>
      <c r="B78" s="277" t="s">
        <v>322</v>
      </c>
      <c r="C78" s="278">
        <v>671.6</v>
      </c>
      <c r="D78" s="279">
        <v>654.26666666666677</v>
      </c>
      <c r="E78" s="279">
        <v>626.48333333333358</v>
      </c>
      <c r="F78" s="279">
        <v>581.36666666666679</v>
      </c>
      <c r="G78" s="279">
        <v>553.5833333333336</v>
      </c>
      <c r="H78" s="279">
        <v>699.38333333333355</v>
      </c>
      <c r="I78" s="279">
        <v>727.16666666666663</v>
      </c>
      <c r="J78" s="279">
        <v>772.28333333333353</v>
      </c>
      <c r="K78" s="277">
        <v>682.05</v>
      </c>
      <c r="L78" s="277">
        <v>609.15</v>
      </c>
      <c r="M78" s="277">
        <v>8.6600400000000004</v>
      </c>
    </row>
    <row r="79" spans="1:13" s="16" customFormat="1">
      <c r="A79" s="268">
        <v>69</v>
      </c>
      <c r="B79" s="277" t="s">
        <v>324</v>
      </c>
      <c r="C79" s="278">
        <v>153.9</v>
      </c>
      <c r="D79" s="279">
        <v>153.88333333333333</v>
      </c>
      <c r="E79" s="279">
        <v>151.61666666666665</v>
      </c>
      <c r="F79" s="279">
        <v>149.33333333333331</v>
      </c>
      <c r="G79" s="279">
        <v>147.06666666666663</v>
      </c>
      <c r="H79" s="279">
        <v>156.16666666666666</v>
      </c>
      <c r="I79" s="279">
        <v>158.43333333333331</v>
      </c>
      <c r="J79" s="279">
        <v>160.71666666666667</v>
      </c>
      <c r="K79" s="277">
        <v>156.15</v>
      </c>
      <c r="L79" s="277">
        <v>151.6</v>
      </c>
      <c r="M79" s="277">
        <v>8.2355400000000003</v>
      </c>
    </row>
    <row r="80" spans="1:13" s="16" customFormat="1">
      <c r="A80" s="268">
        <v>70</v>
      </c>
      <c r="B80" s="277" t="s">
        <v>325</v>
      </c>
      <c r="C80" s="278">
        <v>3000.95</v>
      </c>
      <c r="D80" s="279">
        <v>2973.1833333333329</v>
      </c>
      <c r="E80" s="279">
        <v>2907.766666666666</v>
      </c>
      <c r="F80" s="279">
        <v>2814.583333333333</v>
      </c>
      <c r="G80" s="279">
        <v>2749.1666666666661</v>
      </c>
      <c r="H80" s="279">
        <v>3066.3666666666659</v>
      </c>
      <c r="I80" s="279">
        <v>3131.7833333333328</v>
      </c>
      <c r="J80" s="279">
        <v>3224.9666666666658</v>
      </c>
      <c r="K80" s="277">
        <v>3038.6</v>
      </c>
      <c r="L80" s="277">
        <v>2880</v>
      </c>
      <c r="M80" s="277">
        <v>1.59907</v>
      </c>
    </row>
    <row r="81" spans="1:13" s="16" customFormat="1">
      <c r="A81" s="268">
        <v>71</v>
      </c>
      <c r="B81" s="277" t="s">
        <v>326</v>
      </c>
      <c r="C81" s="278">
        <v>664.45</v>
      </c>
      <c r="D81" s="279">
        <v>662.44999999999993</v>
      </c>
      <c r="E81" s="279">
        <v>614.89999999999986</v>
      </c>
      <c r="F81" s="279">
        <v>565.34999999999991</v>
      </c>
      <c r="G81" s="279">
        <v>517.79999999999984</v>
      </c>
      <c r="H81" s="279">
        <v>711.99999999999989</v>
      </c>
      <c r="I81" s="279">
        <v>759.54999999999984</v>
      </c>
      <c r="J81" s="279">
        <v>809.09999999999991</v>
      </c>
      <c r="K81" s="277">
        <v>710</v>
      </c>
      <c r="L81" s="277">
        <v>612.9</v>
      </c>
      <c r="M81" s="277">
        <v>7.6438300000000003</v>
      </c>
    </row>
    <row r="82" spans="1:13" s="16" customFormat="1">
      <c r="A82" s="268">
        <v>72</v>
      </c>
      <c r="B82" s="277" t="s">
        <v>327</v>
      </c>
      <c r="C82" s="278">
        <v>67.5</v>
      </c>
      <c r="D82" s="279">
        <v>67.2</v>
      </c>
      <c r="E82" s="279">
        <v>65.900000000000006</v>
      </c>
      <c r="F82" s="279">
        <v>64.3</v>
      </c>
      <c r="G82" s="279">
        <v>63</v>
      </c>
      <c r="H82" s="279">
        <v>68.800000000000011</v>
      </c>
      <c r="I82" s="279">
        <v>70.099999999999994</v>
      </c>
      <c r="J82" s="279">
        <v>71.700000000000017</v>
      </c>
      <c r="K82" s="277">
        <v>68.5</v>
      </c>
      <c r="L82" s="277">
        <v>65.599999999999994</v>
      </c>
      <c r="M82" s="277">
        <v>22.771730000000002</v>
      </c>
    </row>
    <row r="83" spans="1:13" s="16" customFormat="1">
      <c r="A83" s="268">
        <v>73</v>
      </c>
      <c r="B83" s="277" t="s">
        <v>72</v>
      </c>
      <c r="C83" s="278">
        <v>12853.55</v>
      </c>
      <c r="D83" s="279">
        <v>12970.466666666667</v>
      </c>
      <c r="E83" s="279">
        <v>12642.933333333334</v>
      </c>
      <c r="F83" s="279">
        <v>12432.316666666668</v>
      </c>
      <c r="G83" s="279">
        <v>12104.783333333335</v>
      </c>
      <c r="H83" s="279">
        <v>13181.083333333334</v>
      </c>
      <c r="I83" s="279">
        <v>13508.616666666667</v>
      </c>
      <c r="J83" s="279">
        <v>13719.233333333334</v>
      </c>
      <c r="K83" s="277">
        <v>13298</v>
      </c>
      <c r="L83" s="277">
        <v>12759.85</v>
      </c>
      <c r="M83" s="277">
        <v>0.76632999999999996</v>
      </c>
    </row>
    <row r="84" spans="1:13" s="16" customFormat="1">
      <c r="A84" s="268">
        <v>74</v>
      </c>
      <c r="B84" s="277" t="s">
        <v>74</v>
      </c>
      <c r="C84" s="278">
        <v>417.15</v>
      </c>
      <c r="D84" s="279">
        <v>420.26666666666665</v>
      </c>
      <c r="E84" s="279">
        <v>411.0333333333333</v>
      </c>
      <c r="F84" s="279">
        <v>404.91666666666663</v>
      </c>
      <c r="G84" s="279">
        <v>395.68333333333328</v>
      </c>
      <c r="H84" s="279">
        <v>426.38333333333333</v>
      </c>
      <c r="I84" s="279">
        <v>435.61666666666667</v>
      </c>
      <c r="J84" s="279">
        <v>441.73333333333335</v>
      </c>
      <c r="K84" s="277">
        <v>429.5</v>
      </c>
      <c r="L84" s="277">
        <v>414.15</v>
      </c>
      <c r="M84" s="277">
        <v>60.254309999999997</v>
      </c>
    </row>
    <row r="85" spans="1:13" s="16" customFormat="1">
      <c r="A85" s="268">
        <v>75</v>
      </c>
      <c r="B85" s="277" t="s">
        <v>328</v>
      </c>
      <c r="C85" s="278">
        <v>173.2</v>
      </c>
      <c r="D85" s="279">
        <v>170.21666666666667</v>
      </c>
      <c r="E85" s="279">
        <v>165.63333333333333</v>
      </c>
      <c r="F85" s="279">
        <v>158.06666666666666</v>
      </c>
      <c r="G85" s="279">
        <v>153.48333333333332</v>
      </c>
      <c r="H85" s="279">
        <v>177.78333333333333</v>
      </c>
      <c r="I85" s="279">
        <v>182.36666666666665</v>
      </c>
      <c r="J85" s="279">
        <v>189.93333333333334</v>
      </c>
      <c r="K85" s="277">
        <v>174.8</v>
      </c>
      <c r="L85" s="277">
        <v>162.65</v>
      </c>
      <c r="M85" s="277">
        <v>4.6007400000000001</v>
      </c>
    </row>
    <row r="86" spans="1:13" s="16" customFormat="1">
      <c r="A86" s="268">
        <v>76</v>
      </c>
      <c r="B86" s="277" t="s">
        <v>75</v>
      </c>
      <c r="C86" s="278">
        <v>3719.5</v>
      </c>
      <c r="D86" s="279">
        <v>3742.1666666666665</v>
      </c>
      <c r="E86" s="279">
        <v>3688.333333333333</v>
      </c>
      <c r="F86" s="279">
        <v>3657.1666666666665</v>
      </c>
      <c r="G86" s="279">
        <v>3603.333333333333</v>
      </c>
      <c r="H86" s="279">
        <v>3773.333333333333</v>
      </c>
      <c r="I86" s="279">
        <v>3827.1666666666661</v>
      </c>
      <c r="J86" s="279">
        <v>3858.333333333333</v>
      </c>
      <c r="K86" s="277">
        <v>3796</v>
      </c>
      <c r="L86" s="277">
        <v>3711</v>
      </c>
      <c r="M86" s="277">
        <v>3.9774099999999999</v>
      </c>
    </row>
    <row r="87" spans="1:13" s="16" customFormat="1">
      <c r="A87" s="268">
        <v>77</v>
      </c>
      <c r="B87" s="277" t="s">
        <v>314</v>
      </c>
      <c r="C87" s="278">
        <v>553.85</v>
      </c>
      <c r="D87" s="279">
        <v>547.75</v>
      </c>
      <c r="E87" s="279">
        <v>537.1</v>
      </c>
      <c r="F87" s="279">
        <v>520.35</v>
      </c>
      <c r="G87" s="279">
        <v>509.70000000000005</v>
      </c>
      <c r="H87" s="279">
        <v>564.5</v>
      </c>
      <c r="I87" s="279">
        <v>575.15000000000009</v>
      </c>
      <c r="J87" s="279">
        <v>591.9</v>
      </c>
      <c r="K87" s="277">
        <v>558.4</v>
      </c>
      <c r="L87" s="277">
        <v>531</v>
      </c>
      <c r="M87" s="277">
        <v>9.7072000000000003</v>
      </c>
    </row>
    <row r="88" spans="1:13" s="16" customFormat="1">
      <c r="A88" s="268">
        <v>78</v>
      </c>
      <c r="B88" s="277" t="s">
        <v>323</v>
      </c>
      <c r="C88" s="278">
        <v>182.7</v>
      </c>
      <c r="D88" s="279">
        <v>178.63333333333335</v>
      </c>
      <c r="E88" s="279">
        <v>169.6166666666667</v>
      </c>
      <c r="F88" s="279">
        <v>156.53333333333336</v>
      </c>
      <c r="G88" s="279">
        <v>147.51666666666671</v>
      </c>
      <c r="H88" s="279">
        <v>191.7166666666667</v>
      </c>
      <c r="I88" s="279">
        <v>200.73333333333335</v>
      </c>
      <c r="J88" s="279">
        <v>213.81666666666669</v>
      </c>
      <c r="K88" s="277">
        <v>187.65</v>
      </c>
      <c r="L88" s="277">
        <v>165.55</v>
      </c>
      <c r="M88" s="277">
        <v>59.224069999999998</v>
      </c>
    </row>
    <row r="89" spans="1:13" s="16" customFormat="1">
      <c r="A89" s="268">
        <v>79</v>
      </c>
      <c r="B89" s="277" t="s">
        <v>76</v>
      </c>
      <c r="C89" s="278">
        <v>368.55</v>
      </c>
      <c r="D89" s="279">
        <v>369.08333333333331</v>
      </c>
      <c r="E89" s="279">
        <v>364.96666666666664</v>
      </c>
      <c r="F89" s="279">
        <v>361.38333333333333</v>
      </c>
      <c r="G89" s="279">
        <v>357.26666666666665</v>
      </c>
      <c r="H89" s="279">
        <v>372.66666666666663</v>
      </c>
      <c r="I89" s="279">
        <v>376.7833333333333</v>
      </c>
      <c r="J89" s="279">
        <v>380.36666666666662</v>
      </c>
      <c r="K89" s="277">
        <v>373.2</v>
      </c>
      <c r="L89" s="277">
        <v>365.5</v>
      </c>
      <c r="M89" s="277">
        <v>28.434080000000002</v>
      </c>
    </row>
    <row r="90" spans="1:13" s="16" customFormat="1">
      <c r="A90" s="268">
        <v>80</v>
      </c>
      <c r="B90" s="277" t="s">
        <v>77</v>
      </c>
      <c r="C90" s="278">
        <v>100.4</v>
      </c>
      <c r="D90" s="279">
        <v>101.05</v>
      </c>
      <c r="E90" s="279">
        <v>99.199999999999989</v>
      </c>
      <c r="F90" s="279">
        <v>97.999999999999986</v>
      </c>
      <c r="G90" s="279">
        <v>96.149999999999977</v>
      </c>
      <c r="H90" s="279">
        <v>102.25</v>
      </c>
      <c r="I90" s="279">
        <v>104.1</v>
      </c>
      <c r="J90" s="279">
        <v>105.30000000000001</v>
      </c>
      <c r="K90" s="277">
        <v>102.9</v>
      </c>
      <c r="L90" s="277">
        <v>99.85</v>
      </c>
      <c r="M90" s="277">
        <v>54.044089999999997</v>
      </c>
    </row>
    <row r="91" spans="1:13" s="16" customFormat="1">
      <c r="A91" s="268">
        <v>81</v>
      </c>
      <c r="B91" s="277" t="s">
        <v>332</v>
      </c>
      <c r="C91" s="278">
        <v>425.75</v>
      </c>
      <c r="D91" s="279">
        <v>422.05</v>
      </c>
      <c r="E91" s="279">
        <v>404.5</v>
      </c>
      <c r="F91" s="279">
        <v>383.25</v>
      </c>
      <c r="G91" s="279">
        <v>365.7</v>
      </c>
      <c r="H91" s="279">
        <v>443.3</v>
      </c>
      <c r="I91" s="279">
        <v>460.85000000000008</v>
      </c>
      <c r="J91" s="279">
        <v>482.1</v>
      </c>
      <c r="K91" s="277">
        <v>439.6</v>
      </c>
      <c r="L91" s="277">
        <v>400.8</v>
      </c>
      <c r="M91" s="277">
        <v>24.242619999999999</v>
      </c>
    </row>
    <row r="92" spans="1:13" s="16" customFormat="1">
      <c r="A92" s="268">
        <v>82</v>
      </c>
      <c r="B92" s="277" t="s">
        <v>333</v>
      </c>
      <c r="C92" s="278">
        <v>553.15</v>
      </c>
      <c r="D92" s="279">
        <v>553.36666666666667</v>
      </c>
      <c r="E92" s="279">
        <v>540.73333333333335</v>
      </c>
      <c r="F92" s="279">
        <v>528.31666666666672</v>
      </c>
      <c r="G92" s="279">
        <v>515.68333333333339</v>
      </c>
      <c r="H92" s="279">
        <v>565.7833333333333</v>
      </c>
      <c r="I92" s="279">
        <v>578.41666666666674</v>
      </c>
      <c r="J92" s="279">
        <v>590.83333333333326</v>
      </c>
      <c r="K92" s="277">
        <v>566</v>
      </c>
      <c r="L92" s="277">
        <v>540.95000000000005</v>
      </c>
      <c r="M92" s="277">
        <v>4.6259699999999997</v>
      </c>
    </row>
    <row r="93" spans="1:13" s="16" customFormat="1">
      <c r="A93" s="268">
        <v>83</v>
      </c>
      <c r="B93" s="277" t="s">
        <v>335</v>
      </c>
      <c r="C93" s="278">
        <v>273.35000000000002</v>
      </c>
      <c r="D93" s="279">
        <v>268.41666666666669</v>
      </c>
      <c r="E93" s="279">
        <v>262.03333333333336</v>
      </c>
      <c r="F93" s="279">
        <v>250.7166666666667</v>
      </c>
      <c r="G93" s="279">
        <v>244.33333333333337</v>
      </c>
      <c r="H93" s="279">
        <v>279.73333333333335</v>
      </c>
      <c r="I93" s="279">
        <v>286.11666666666667</v>
      </c>
      <c r="J93" s="279">
        <v>297.43333333333334</v>
      </c>
      <c r="K93" s="277">
        <v>274.8</v>
      </c>
      <c r="L93" s="277">
        <v>257.10000000000002</v>
      </c>
      <c r="M93" s="277">
        <v>5.5846099999999996</v>
      </c>
    </row>
    <row r="94" spans="1:13" s="16" customFormat="1">
      <c r="A94" s="268">
        <v>84</v>
      </c>
      <c r="B94" s="277" t="s">
        <v>329</v>
      </c>
      <c r="C94" s="278">
        <v>400.65</v>
      </c>
      <c r="D94" s="279">
        <v>402.40000000000003</v>
      </c>
      <c r="E94" s="279">
        <v>394.25000000000006</v>
      </c>
      <c r="F94" s="279">
        <v>387.85</v>
      </c>
      <c r="G94" s="279">
        <v>379.70000000000005</v>
      </c>
      <c r="H94" s="279">
        <v>408.80000000000007</v>
      </c>
      <c r="I94" s="279">
        <v>416.95000000000005</v>
      </c>
      <c r="J94" s="279">
        <v>423.35000000000008</v>
      </c>
      <c r="K94" s="277">
        <v>410.55</v>
      </c>
      <c r="L94" s="277">
        <v>396</v>
      </c>
      <c r="M94" s="277">
        <v>0.80171000000000003</v>
      </c>
    </row>
    <row r="95" spans="1:13" s="16" customFormat="1">
      <c r="A95" s="268">
        <v>85</v>
      </c>
      <c r="B95" s="277" t="s">
        <v>78</v>
      </c>
      <c r="C95" s="278">
        <v>120.2</v>
      </c>
      <c r="D95" s="279">
        <v>121.41666666666667</v>
      </c>
      <c r="E95" s="279">
        <v>118.33333333333334</v>
      </c>
      <c r="F95" s="279">
        <v>116.46666666666667</v>
      </c>
      <c r="G95" s="279">
        <v>113.38333333333334</v>
      </c>
      <c r="H95" s="279">
        <v>123.28333333333335</v>
      </c>
      <c r="I95" s="279">
        <v>126.36666666666669</v>
      </c>
      <c r="J95" s="279">
        <v>128.23333333333335</v>
      </c>
      <c r="K95" s="277">
        <v>124.5</v>
      </c>
      <c r="L95" s="277">
        <v>119.55</v>
      </c>
      <c r="M95" s="277">
        <v>14.10543</v>
      </c>
    </row>
    <row r="96" spans="1:13" s="16" customFormat="1">
      <c r="A96" s="268">
        <v>86</v>
      </c>
      <c r="B96" s="277" t="s">
        <v>330</v>
      </c>
      <c r="C96" s="278">
        <v>272.25</v>
      </c>
      <c r="D96" s="279">
        <v>265.51666666666665</v>
      </c>
      <c r="E96" s="279">
        <v>255.7833333333333</v>
      </c>
      <c r="F96" s="279">
        <v>239.31666666666666</v>
      </c>
      <c r="G96" s="279">
        <v>229.58333333333331</v>
      </c>
      <c r="H96" s="279">
        <v>281.98333333333329</v>
      </c>
      <c r="I96" s="279">
        <v>291.71666666666664</v>
      </c>
      <c r="J96" s="279">
        <v>308.18333333333328</v>
      </c>
      <c r="K96" s="277">
        <v>275.25</v>
      </c>
      <c r="L96" s="277">
        <v>249.05</v>
      </c>
      <c r="M96" s="277">
        <v>4.21767</v>
      </c>
    </row>
    <row r="97" spans="1:13" s="16" customFormat="1">
      <c r="A97" s="268">
        <v>87</v>
      </c>
      <c r="B97" s="277" t="s">
        <v>338</v>
      </c>
      <c r="C97" s="278">
        <v>472.3</v>
      </c>
      <c r="D97" s="279">
        <v>466.08333333333331</v>
      </c>
      <c r="E97" s="279">
        <v>457.21666666666664</v>
      </c>
      <c r="F97" s="279">
        <v>442.13333333333333</v>
      </c>
      <c r="G97" s="279">
        <v>433.26666666666665</v>
      </c>
      <c r="H97" s="279">
        <v>481.16666666666663</v>
      </c>
      <c r="I97" s="279">
        <v>490.0333333333333</v>
      </c>
      <c r="J97" s="279">
        <v>505.11666666666662</v>
      </c>
      <c r="K97" s="277">
        <v>474.95</v>
      </c>
      <c r="L97" s="277">
        <v>451</v>
      </c>
      <c r="M97" s="277">
        <v>27.485199999999999</v>
      </c>
    </row>
    <row r="98" spans="1:13" s="16" customFormat="1">
      <c r="A98" s="268">
        <v>88</v>
      </c>
      <c r="B98" s="277" t="s">
        <v>336</v>
      </c>
      <c r="C98" s="278">
        <v>927.65</v>
      </c>
      <c r="D98" s="279">
        <v>924.85</v>
      </c>
      <c r="E98" s="279">
        <v>899.80000000000007</v>
      </c>
      <c r="F98" s="279">
        <v>871.95</v>
      </c>
      <c r="G98" s="279">
        <v>846.90000000000009</v>
      </c>
      <c r="H98" s="279">
        <v>952.7</v>
      </c>
      <c r="I98" s="279">
        <v>977.75</v>
      </c>
      <c r="J98" s="279">
        <v>1005.6</v>
      </c>
      <c r="K98" s="277">
        <v>949.9</v>
      </c>
      <c r="L98" s="277">
        <v>897</v>
      </c>
      <c r="M98" s="277">
        <v>6.1145699999999996</v>
      </c>
    </row>
    <row r="99" spans="1:13" s="16" customFormat="1">
      <c r="A99" s="268">
        <v>89</v>
      </c>
      <c r="B99" s="277" t="s">
        <v>337</v>
      </c>
      <c r="C99" s="278">
        <v>16.399999999999999</v>
      </c>
      <c r="D99" s="279">
        <v>16.383333333333333</v>
      </c>
      <c r="E99" s="279">
        <v>16.016666666666666</v>
      </c>
      <c r="F99" s="279">
        <v>15.633333333333333</v>
      </c>
      <c r="G99" s="279">
        <v>15.266666666666666</v>
      </c>
      <c r="H99" s="279">
        <v>16.766666666666666</v>
      </c>
      <c r="I99" s="279">
        <v>17.133333333333333</v>
      </c>
      <c r="J99" s="279">
        <v>17.516666666666666</v>
      </c>
      <c r="K99" s="277">
        <v>16.75</v>
      </c>
      <c r="L99" s="277">
        <v>16</v>
      </c>
      <c r="M99" s="277">
        <v>8.9623899999999992</v>
      </c>
    </row>
    <row r="100" spans="1:13" s="16" customFormat="1">
      <c r="A100" s="268">
        <v>90</v>
      </c>
      <c r="B100" s="277" t="s">
        <v>339</v>
      </c>
      <c r="C100" s="278">
        <v>180.7</v>
      </c>
      <c r="D100" s="279">
        <v>177.08333333333334</v>
      </c>
      <c r="E100" s="279">
        <v>168.16666666666669</v>
      </c>
      <c r="F100" s="279">
        <v>155.63333333333335</v>
      </c>
      <c r="G100" s="279">
        <v>146.7166666666667</v>
      </c>
      <c r="H100" s="279">
        <v>189.61666666666667</v>
      </c>
      <c r="I100" s="279">
        <v>198.53333333333336</v>
      </c>
      <c r="J100" s="279">
        <v>211.06666666666666</v>
      </c>
      <c r="K100" s="277">
        <v>186</v>
      </c>
      <c r="L100" s="277">
        <v>164.55</v>
      </c>
      <c r="M100" s="277">
        <v>20.328810000000001</v>
      </c>
    </row>
    <row r="101" spans="1:13">
      <c r="A101" s="268">
        <v>91</v>
      </c>
      <c r="B101" s="277" t="s">
        <v>80</v>
      </c>
      <c r="C101" s="278">
        <v>376</v>
      </c>
      <c r="D101" s="279">
        <v>365.75</v>
      </c>
      <c r="E101" s="279">
        <v>350.6</v>
      </c>
      <c r="F101" s="279">
        <v>325.20000000000005</v>
      </c>
      <c r="G101" s="279">
        <v>310.05000000000007</v>
      </c>
      <c r="H101" s="279">
        <v>391.15</v>
      </c>
      <c r="I101" s="279">
        <v>406.29999999999995</v>
      </c>
      <c r="J101" s="279">
        <v>431.69999999999993</v>
      </c>
      <c r="K101" s="277">
        <v>380.9</v>
      </c>
      <c r="L101" s="277">
        <v>340.35</v>
      </c>
      <c r="M101" s="277">
        <v>36.66433</v>
      </c>
    </row>
    <row r="102" spans="1:13">
      <c r="A102" s="268">
        <v>92</v>
      </c>
      <c r="B102" s="277" t="s">
        <v>340</v>
      </c>
      <c r="C102" s="278">
        <v>2573.5</v>
      </c>
      <c r="D102" s="279">
        <v>2542.5</v>
      </c>
      <c r="E102" s="279">
        <v>2486</v>
      </c>
      <c r="F102" s="279">
        <v>2398.5</v>
      </c>
      <c r="G102" s="279">
        <v>2342</v>
      </c>
      <c r="H102" s="279">
        <v>2630</v>
      </c>
      <c r="I102" s="279">
        <v>2686.5</v>
      </c>
      <c r="J102" s="279">
        <v>2774</v>
      </c>
      <c r="K102" s="277">
        <v>2599</v>
      </c>
      <c r="L102" s="277">
        <v>2455</v>
      </c>
      <c r="M102" s="277">
        <v>0.10396</v>
      </c>
    </row>
    <row r="103" spans="1:13">
      <c r="A103" s="268">
        <v>93</v>
      </c>
      <c r="B103" s="277" t="s">
        <v>81</v>
      </c>
      <c r="C103" s="278">
        <v>652.70000000000005</v>
      </c>
      <c r="D103" s="279">
        <v>646.4</v>
      </c>
      <c r="E103" s="279">
        <v>636.79999999999995</v>
      </c>
      <c r="F103" s="279">
        <v>620.9</v>
      </c>
      <c r="G103" s="279">
        <v>611.29999999999995</v>
      </c>
      <c r="H103" s="279">
        <v>662.3</v>
      </c>
      <c r="I103" s="279">
        <v>671.90000000000009</v>
      </c>
      <c r="J103" s="279">
        <v>687.8</v>
      </c>
      <c r="K103" s="277">
        <v>656</v>
      </c>
      <c r="L103" s="277">
        <v>630.5</v>
      </c>
      <c r="M103" s="277">
        <v>5.0039999999999996</v>
      </c>
    </row>
    <row r="104" spans="1:13">
      <c r="A104" s="268">
        <v>94</v>
      </c>
      <c r="B104" s="277" t="s">
        <v>334</v>
      </c>
      <c r="C104" s="278">
        <v>223.8</v>
      </c>
      <c r="D104" s="279">
        <v>221.96666666666667</v>
      </c>
      <c r="E104" s="279">
        <v>218.48333333333335</v>
      </c>
      <c r="F104" s="279">
        <v>213.16666666666669</v>
      </c>
      <c r="G104" s="279">
        <v>209.68333333333337</v>
      </c>
      <c r="H104" s="279">
        <v>227.28333333333333</v>
      </c>
      <c r="I104" s="279">
        <v>230.76666666666662</v>
      </c>
      <c r="J104" s="279">
        <v>236.08333333333331</v>
      </c>
      <c r="K104" s="277">
        <v>225.45</v>
      </c>
      <c r="L104" s="277">
        <v>216.65</v>
      </c>
      <c r="M104" s="277">
        <v>0.79891000000000001</v>
      </c>
    </row>
    <row r="105" spans="1:13">
      <c r="A105" s="268">
        <v>95</v>
      </c>
      <c r="B105" s="277" t="s">
        <v>342</v>
      </c>
      <c r="C105" s="278">
        <v>148.55000000000001</v>
      </c>
      <c r="D105" s="279">
        <v>147.63333333333333</v>
      </c>
      <c r="E105" s="279">
        <v>145.91666666666666</v>
      </c>
      <c r="F105" s="279">
        <v>143.28333333333333</v>
      </c>
      <c r="G105" s="279">
        <v>141.56666666666666</v>
      </c>
      <c r="H105" s="279">
        <v>150.26666666666665</v>
      </c>
      <c r="I105" s="279">
        <v>151.98333333333335</v>
      </c>
      <c r="J105" s="279">
        <v>154.61666666666665</v>
      </c>
      <c r="K105" s="277">
        <v>149.35</v>
      </c>
      <c r="L105" s="277">
        <v>145</v>
      </c>
      <c r="M105" s="277">
        <v>10.26972</v>
      </c>
    </row>
    <row r="106" spans="1:13">
      <c r="A106" s="268">
        <v>96</v>
      </c>
      <c r="B106" s="277" t="s">
        <v>343</v>
      </c>
      <c r="C106" s="278">
        <v>79.05</v>
      </c>
      <c r="D106" s="279">
        <v>78.983333333333334</v>
      </c>
      <c r="E106" s="279">
        <v>77.666666666666671</v>
      </c>
      <c r="F106" s="279">
        <v>76.283333333333331</v>
      </c>
      <c r="G106" s="279">
        <v>74.966666666666669</v>
      </c>
      <c r="H106" s="279">
        <v>80.366666666666674</v>
      </c>
      <c r="I106" s="279">
        <v>81.683333333333337</v>
      </c>
      <c r="J106" s="279">
        <v>83.066666666666677</v>
      </c>
      <c r="K106" s="277">
        <v>80.3</v>
      </c>
      <c r="L106" s="277">
        <v>77.599999999999994</v>
      </c>
      <c r="M106" s="277">
        <v>7.3894700000000002</v>
      </c>
    </row>
    <row r="107" spans="1:13">
      <c r="A107" s="268">
        <v>97</v>
      </c>
      <c r="B107" s="277" t="s">
        <v>82</v>
      </c>
      <c r="C107" s="278">
        <v>232.1</v>
      </c>
      <c r="D107" s="279">
        <v>231.6</v>
      </c>
      <c r="E107" s="279">
        <v>227</v>
      </c>
      <c r="F107" s="279">
        <v>221.9</v>
      </c>
      <c r="G107" s="279">
        <v>217.3</v>
      </c>
      <c r="H107" s="279">
        <v>236.7</v>
      </c>
      <c r="I107" s="279">
        <v>241.29999999999995</v>
      </c>
      <c r="J107" s="279">
        <v>246.39999999999998</v>
      </c>
      <c r="K107" s="277">
        <v>236.2</v>
      </c>
      <c r="L107" s="277">
        <v>226.5</v>
      </c>
      <c r="M107" s="277">
        <v>103.05643999999999</v>
      </c>
    </row>
    <row r="108" spans="1:13">
      <c r="A108" s="268">
        <v>98</v>
      </c>
      <c r="B108" s="285" t="s">
        <v>344</v>
      </c>
      <c r="C108" s="278">
        <v>420.85</v>
      </c>
      <c r="D108" s="279">
        <v>425.40000000000003</v>
      </c>
      <c r="E108" s="279">
        <v>410.80000000000007</v>
      </c>
      <c r="F108" s="279">
        <v>400.75000000000006</v>
      </c>
      <c r="G108" s="279">
        <v>386.15000000000009</v>
      </c>
      <c r="H108" s="279">
        <v>435.45000000000005</v>
      </c>
      <c r="I108" s="279">
        <v>450.05000000000007</v>
      </c>
      <c r="J108" s="279">
        <v>460.1</v>
      </c>
      <c r="K108" s="277">
        <v>440</v>
      </c>
      <c r="L108" s="277">
        <v>415.35</v>
      </c>
      <c r="M108" s="277">
        <v>0.43817</v>
      </c>
    </row>
    <row r="109" spans="1:13">
      <c r="A109" s="268">
        <v>99</v>
      </c>
      <c r="B109" s="277" t="s">
        <v>83</v>
      </c>
      <c r="C109" s="278">
        <v>721.6</v>
      </c>
      <c r="D109" s="279">
        <v>723.19999999999993</v>
      </c>
      <c r="E109" s="279">
        <v>716.14999999999986</v>
      </c>
      <c r="F109" s="279">
        <v>710.69999999999993</v>
      </c>
      <c r="G109" s="279">
        <v>703.64999999999986</v>
      </c>
      <c r="H109" s="279">
        <v>728.64999999999986</v>
      </c>
      <c r="I109" s="279">
        <v>735.69999999999982</v>
      </c>
      <c r="J109" s="279">
        <v>741.14999999999986</v>
      </c>
      <c r="K109" s="277">
        <v>730.25</v>
      </c>
      <c r="L109" s="277">
        <v>717.75</v>
      </c>
      <c r="M109" s="277">
        <v>31.046869999999998</v>
      </c>
    </row>
    <row r="110" spans="1:13">
      <c r="A110" s="268">
        <v>100</v>
      </c>
      <c r="B110" s="277" t="s">
        <v>84</v>
      </c>
      <c r="C110" s="278">
        <v>124.95</v>
      </c>
      <c r="D110" s="279">
        <v>125.3</v>
      </c>
      <c r="E110" s="279">
        <v>123.75</v>
      </c>
      <c r="F110" s="279">
        <v>122.55</v>
      </c>
      <c r="G110" s="279">
        <v>121</v>
      </c>
      <c r="H110" s="279">
        <v>126.5</v>
      </c>
      <c r="I110" s="279">
        <v>128.04999999999998</v>
      </c>
      <c r="J110" s="279">
        <v>129.25</v>
      </c>
      <c r="K110" s="277">
        <v>126.85</v>
      </c>
      <c r="L110" s="277">
        <v>124.1</v>
      </c>
      <c r="M110" s="277">
        <v>123.97189</v>
      </c>
    </row>
    <row r="111" spans="1:13">
      <c r="A111" s="268">
        <v>101</v>
      </c>
      <c r="B111" s="277" t="s">
        <v>345</v>
      </c>
      <c r="C111" s="278">
        <v>336.05</v>
      </c>
      <c r="D111" s="279">
        <v>335.95</v>
      </c>
      <c r="E111" s="279">
        <v>332.2</v>
      </c>
      <c r="F111" s="279">
        <v>328.35</v>
      </c>
      <c r="G111" s="279">
        <v>324.60000000000002</v>
      </c>
      <c r="H111" s="279">
        <v>339.79999999999995</v>
      </c>
      <c r="I111" s="279">
        <v>343.54999999999995</v>
      </c>
      <c r="J111" s="279">
        <v>347.39999999999992</v>
      </c>
      <c r="K111" s="277">
        <v>339.7</v>
      </c>
      <c r="L111" s="277">
        <v>332.1</v>
      </c>
      <c r="M111" s="277">
        <v>2.5946500000000001</v>
      </c>
    </row>
    <row r="112" spans="1:13">
      <c r="A112" s="268">
        <v>102</v>
      </c>
      <c r="B112" s="277" t="s">
        <v>3642</v>
      </c>
      <c r="C112" s="278">
        <v>2154.6999999999998</v>
      </c>
      <c r="D112" s="279">
        <v>2135.8833333333337</v>
      </c>
      <c r="E112" s="279">
        <v>2081.6166666666672</v>
      </c>
      <c r="F112" s="279">
        <v>2008.5333333333338</v>
      </c>
      <c r="G112" s="279">
        <v>1954.2666666666673</v>
      </c>
      <c r="H112" s="279">
        <v>2208.9666666666672</v>
      </c>
      <c r="I112" s="279">
        <v>2263.2333333333336</v>
      </c>
      <c r="J112" s="279">
        <v>2336.3166666666671</v>
      </c>
      <c r="K112" s="277">
        <v>2190.15</v>
      </c>
      <c r="L112" s="277">
        <v>2062.8000000000002</v>
      </c>
      <c r="M112" s="277">
        <v>10.911820000000001</v>
      </c>
    </row>
    <row r="113" spans="1:13">
      <c r="A113" s="268">
        <v>103</v>
      </c>
      <c r="B113" s="277" t="s">
        <v>85</v>
      </c>
      <c r="C113" s="278">
        <v>1416.6</v>
      </c>
      <c r="D113" s="279">
        <v>1415.1833333333334</v>
      </c>
      <c r="E113" s="279">
        <v>1402.4666666666667</v>
      </c>
      <c r="F113" s="279">
        <v>1388.3333333333333</v>
      </c>
      <c r="G113" s="279">
        <v>1375.6166666666666</v>
      </c>
      <c r="H113" s="279">
        <v>1429.3166666666668</v>
      </c>
      <c r="I113" s="279">
        <v>1442.0333333333335</v>
      </c>
      <c r="J113" s="279">
        <v>1456.166666666667</v>
      </c>
      <c r="K113" s="277">
        <v>1427.9</v>
      </c>
      <c r="L113" s="277">
        <v>1401.05</v>
      </c>
      <c r="M113" s="277">
        <v>7.5542899999999999</v>
      </c>
    </row>
    <row r="114" spans="1:13">
      <c r="A114" s="268">
        <v>104</v>
      </c>
      <c r="B114" s="277" t="s">
        <v>86</v>
      </c>
      <c r="C114" s="278">
        <v>384.2</v>
      </c>
      <c r="D114" s="279">
        <v>384.08333333333331</v>
      </c>
      <c r="E114" s="279">
        <v>377.16666666666663</v>
      </c>
      <c r="F114" s="279">
        <v>370.13333333333333</v>
      </c>
      <c r="G114" s="279">
        <v>363.21666666666664</v>
      </c>
      <c r="H114" s="279">
        <v>391.11666666666662</v>
      </c>
      <c r="I114" s="279">
        <v>398.03333333333325</v>
      </c>
      <c r="J114" s="279">
        <v>405.06666666666661</v>
      </c>
      <c r="K114" s="277">
        <v>391</v>
      </c>
      <c r="L114" s="277">
        <v>377.05</v>
      </c>
      <c r="M114" s="277">
        <v>23.248239999999999</v>
      </c>
    </row>
    <row r="115" spans="1:13">
      <c r="A115" s="268">
        <v>105</v>
      </c>
      <c r="B115" s="277" t="s">
        <v>236</v>
      </c>
      <c r="C115" s="278">
        <v>790.4</v>
      </c>
      <c r="D115" s="279">
        <v>780.15</v>
      </c>
      <c r="E115" s="279">
        <v>762.3</v>
      </c>
      <c r="F115" s="279">
        <v>734.19999999999993</v>
      </c>
      <c r="G115" s="279">
        <v>716.34999999999991</v>
      </c>
      <c r="H115" s="279">
        <v>808.25</v>
      </c>
      <c r="I115" s="279">
        <v>826.10000000000014</v>
      </c>
      <c r="J115" s="279">
        <v>854.2</v>
      </c>
      <c r="K115" s="277">
        <v>798</v>
      </c>
      <c r="L115" s="277">
        <v>752.05</v>
      </c>
      <c r="M115" s="277">
        <v>7.4882200000000001</v>
      </c>
    </row>
    <row r="116" spans="1:13">
      <c r="A116" s="268">
        <v>106</v>
      </c>
      <c r="B116" s="277" t="s">
        <v>346</v>
      </c>
      <c r="C116" s="278">
        <v>719.35</v>
      </c>
      <c r="D116" s="279">
        <v>717.26666666666677</v>
      </c>
      <c r="E116" s="279">
        <v>711.03333333333353</v>
      </c>
      <c r="F116" s="279">
        <v>702.71666666666681</v>
      </c>
      <c r="G116" s="279">
        <v>696.48333333333358</v>
      </c>
      <c r="H116" s="279">
        <v>725.58333333333348</v>
      </c>
      <c r="I116" s="279">
        <v>731.81666666666683</v>
      </c>
      <c r="J116" s="279">
        <v>740.13333333333344</v>
      </c>
      <c r="K116" s="277">
        <v>723.5</v>
      </c>
      <c r="L116" s="277">
        <v>708.95</v>
      </c>
      <c r="M116" s="277">
        <v>1.1464700000000001</v>
      </c>
    </row>
    <row r="117" spans="1:13">
      <c r="A117" s="268">
        <v>107</v>
      </c>
      <c r="B117" s="277" t="s">
        <v>331</v>
      </c>
      <c r="C117" s="278">
        <v>1773.4</v>
      </c>
      <c r="D117" s="279">
        <v>1797.3833333333332</v>
      </c>
      <c r="E117" s="279">
        <v>1746.0166666666664</v>
      </c>
      <c r="F117" s="279">
        <v>1718.6333333333332</v>
      </c>
      <c r="G117" s="279">
        <v>1667.2666666666664</v>
      </c>
      <c r="H117" s="279">
        <v>1824.7666666666664</v>
      </c>
      <c r="I117" s="279">
        <v>1876.1333333333332</v>
      </c>
      <c r="J117" s="279">
        <v>1903.5166666666664</v>
      </c>
      <c r="K117" s="277">
        <v>1848.75</v>
      </c>
      <c r="L117" s="277">
        <v>1770</v>
      </c>
      <c r="M117" s="277">
        <v>0.53613</v>
      </c>
    </row>
    <row r="118" spans="1:13">
      <c r="A118" s="268">
        <v>108</v>
      </c>
      <c r="B118" s="277" t="s">
        <v>237</v>
      </c>
      <c r="C118" s="278">
        <v>267.89999999999998</v>
      </c>
      <c r="D118" s="279">
        <v>267.90000000000003</v>
      </c>
      <c r="E118" s="279">
        <v>257.00000000000006</v>
      </c>
      <c r="F118" s="279">
        <v>246.10000000000002</v>
      </c>
      <c r="G118" s="279">
        <v>235.20000000000005</v>
      </c>
      <c r="H118" s="279">
        <v>278.80000000000007</v>
      </c>
      <c r="I118" s="279">
        <v>289.70000000000005</v>
      </c>
      <c r="J118" s="279">
        <v>300.60000000000008</v>
      </c>
      <c r="K118" s="277">
        <v>278.8</v>
      </c>
      <c r="L118" s="277">
        <v>257</v>
      </c>
      <c r="M118" s="277">
        <v>22.124569999999999</v>
      </c>
    </row>
    <row r="119" spans="1:13">
      <c r="A119" s="268">
        <v>109</v>
      </c>
      <c r="B119" s="277" t="s">
        <v>2995</v>
      </c>
      <c r="C119" s="278">
        <v>229.15</v>
      </c>
      <c r="D119" s="279">
        <v>230.01666666666665</v>
      </c>
      <c r="E119" s="279">
        <v>226.1333333333333</v>
      </c>
      <c r="F119" s="279">
        <v>223.11666666666665</v>
      </c>
      <c r="G119" s="279">
        <v>219.23333333333329</v>
      </c>
      <c r="H119" s="279">
        <v>233.0333333333333</v>
      </c>
      <c r="I119" s="279">
        <v>236.91666666666663</v>
      </c>
      <c r="J119" s="279">
        <v>239.93333333333331</v>
      </c>
      <c r="K119" s="277">
        <v>233.9</v>
      </c>
      <c r="L119" s="277">
        <v>227</v>
      </c>
      <c r="M119" s="277">
        <v>1.2611399999999999</v>
      </c>
    </row>
    <row r="120" spans="1:13">
      <c r="A120" s="268">
        <v>110</v>
      </c>
      <c r="B120" s="277" t="s">
        <v>235</v>
      </c>
      <c r="C120" s="278">
        <v>143.65</v>
      </c>
      <c r="D120" s="279">
        <v>143.38333333333333</v>
      </c>
      <c r="E120" s="279">
        <v>136.26666666666665</v>
      </c>
      <c r="F120" s="279">
        <v>128.88333333333333</v>
      </c>
      <c r="G120" s="279">
        <v>121.76666666666665</v>
      </c>
      <c r="H120" s="279">
        <v>150.76666666666665</v>
      </c>
      <c r="I120" s="279">
        <v>157.88333333333333</v>
      </c>
      <c r="J120" s="279">
        <v>165.26666666666665</v>
      </c>
      <c r="K120" s="277">
        <v>150.5</v>
      </c>
      <c r="L120" s="277">
        <v>136</v>
      </c>
      <c r="M120" s="277">
        <v>75.987960000000001</v>
      </c>
    </row>
    <row r="121" spans="1:13">
      <c r="A121" s="268">
        <v>111</v>
      </c>
      <c r="B121" s="277" t="s">
        <v>87</v>
      </c>
      <c r="C121" s="278">
        <v>471.55</v>
      </c>
      <c r="D121" s="279">
        <v>471.8</v>
      </c>
      <c r="E121" s="279">
        <v>455.85</v>
      </c>
      <c r="F121" s="279">
        <v>440.15000000000003</v>
      </c>
      <c r="G121" s="279">
        <v>424.20000000000005</v>
      </c>
      <c r="H121" s="279">
        <v>487.5</v>
      </c>
      <c r="I121" s="279">
        <v>503.44999999999993</v>
      </c>
      <c r="J121" s="279">
        <v>519.15</v>
      </c>
      <c r="K121" s="277">
        <v>487.75</v>
      </c>
      <c r="L121" s="277">
        <v>456.1</v>
      </c>
      <c r="M121" s="277">
        <v>32.581319999999998</v>
      </c>
    </row>
    <row r="122" spans="1:13">
      <c r="A122" s="268">
        <v>112</v>
      </c>
      <c r="B122" s="277" t="s">
        <v>347</v>
      </c>
      <c r="C122" s="278">
        <v>403.7</v>
      </c>
      <c r="D122" s="279">
        <v>398.61666666666662</v>
      </c>
      <c r="E122" s="279">
        <v>386.23333333333323</v>
      </c>
      <c r="F122" s="279">
        <v>368.76666666666659</v>
      </c>
      <c r="G122" s="279">
        <v>356.38333333333321</v>
      </c>
      <c r="H122" s="279">
        <v>416.08333333333326</v>
      </c>
      <c r="I122" s="279">
        <v>428.46666666666658</v>
      </c>
      <c r="J122" s="279">
        <v>445.93333333333328</v>
      </c>
      <c r="K122" s="277">
        <v>411</v>
      </c>
      <c r="L122" s="277">
        <v>381.15</v>
      </c>
      <c r="M122" s="277">
        <v>13.783580000000001</v>
      </c>
    </row>
    <row r="123" spans="1:13">
      <c r="A123" s="268">
        <v>113</v>
      </c>
      <c r="B123" s="277" t="s">
        <v>88</v>
      </c>
      <c r="C123" s="278">
        <v>504.2</v>
      </c>
      <c r="D123" s="279">
        <v>505.7166666666667</v>
      </c>
      <c r="E123" s="279">
        <v>496.73333333333335</v>
      </c>
      <c r="F123" s="279">
        <v>489.26666666666665</v>
      </c>
      <c r="G123" s="279">
        <v>480.2833333333333</v>
      </c>
      <c r="H123" s="279">
        <v>513.18333333333339</v>
      </c>
      <c r="I123" s="279">
        <v>522.16666666666674</v>
      </c>
      <c r="J123" s="279">
        <v>529.63333333333344</v>
      </c>
      <c r="K123" s="277">
        <v>514.70000000000005</v>
      </c>
      <c r="L123" s="277">
        <v>498.25</v>
      </c>
      <c r="M123" s="277">
        <v>42.332239999999999</v>
      </c>
    </row>
    <row r="124" spans="1:13">
      <c r="A124" s="268">
        <v>114</v>
      </c>
      <c r="B124" s="277" t="s">
        <v>238</v>
      </c>
      <c r="C124" s="278">
        <v>731.45</v>
      </c>
      <c r="D124" s="279">
        <v>729.5</v>
      </c>
      <c r="E124" s="279">
        <v>714.2</v>
      </c>
      <c r="F124" s="279">
        <v>696.95</v>
      </c>
      <c r="G124" s="279">
        <v>681.65000000000009</v>
      </c>
      <c r="H124" s="279">
        <v>746.75</v>
      </c>
      <c r="I124" s="279">
        <v>762.05</v>
      </c>
      <c r="J124" s="279">
        <v>779.3</v>
      </c>
      <c r="K124" s="277">
        <v>744.8</v>
      </c>
      <c r="L124" s="277">
        <v>712.25</v>
      </c>
      <c r="M124" s="277">
        <v>1.4926299999999999</v>
      </c>
    </row>
    <row r="125" spans="1:13">
      <c r="A125" s="268">
        <v>115</v>
      </c>
      <c r="B125" s="277" t="s">
        <v>348</v>
      </c>
      <c r="C125" s="278">
        <v>77.95</v>
      </c>
      <c r="D125" s="279">
        <v>77.216666666666669</v>
      </c>
      <c r="E125" s="279">
        <v>76.13333333333334</v>
      </c>
      <c r="F125" s="279">
        <v>74.316666666666677</v>
      </c>
      <c r="G125" s="279">
        <v>73.233333333333348</v>
      </c>
      <c r="H125" s="279">
        <v>79.033333333333331</v>
      </c>
      <c r="I125" s="279">
        <v>80.116666666666646</v>
      </c>
      <c r="J125" s="279">
        <v>81.933333333333323</v>
      </c>
      <c r="K125" s="277">
        <v>78.3</v>
      </c>
      <c r="L125" s="277">
        <v>75.400000000000006</v>
      </c>
      <c r="M125" s="277">
        <v>1.1484700000000001</v>
      </c>
    </row>
    <row r="126" spans="1:13">
      <c r="A126" s="268">
        <v>116</v>
      </c>
      <c r="B126" s="277" t="s">
        <v>355</v>
      </c>
      <c r="C126" s="278">
        <v>378.8</v>
      </c>
      <c r="D126" s="279">
        <v>378.36666666666662</v>
      </c>
      <c r="E126" s="279">
        <v>371.73333333333323</v>
      </c>
      <c r="F126" s="279">
        <v>364.66666666666663</v>
      </c>
      <c r="G126" s="279">
        <v>358.03333333333325</v>
      </c>
      <c r="H126" s="279">
        <v>385.43333333333322</v>
      </c>
      <c r="I126" s="279">
        <v>392.06666666666655</v>
      </c>
      <c r="J126" s="279">
        <v>399.13333333333321</v>
      </c>
      <c r="K126" s="277">
        <v>385</v>
      </c>
      <c r="L126" s="277">
        <v>371.3</v>
      </c>
      <c r="M126" s="277">
        <v>1.92439</v>
      </c>
    </row>
    <row r="127" spans="1:13">
      <c r="A127" s="268">
        <v>117</v>
      </c>
      <c r="B127" s="277" t="s">
        <v>356</v>
      </c>
      <c r="C127" s="278">
        <v>169.15</v>
      </c>
      <c r="D127" s="279">
        <v>166.46666666666667</v>
      </c>
      <c r="E127" s="279">
        <v>163.78333333333333</v>
      </c>
      <c r="F127" s="279">
        <v>158.41666666666666</v>
      </c>
      <c r="G127" s="279">
        <v>155.73333333333332</v>
      </c>
      <c r="H127" s="279">
        <v>171.83333333333334</v>
      </c>
      <c r="I127" s="279">
        <v>174.51666666666668</v>
      </c>
      <c r="J127" s="279">
        <v>179.88333333333335</v>
      </c>
      <c r="K127" s="277">
        <v>169.15</v>
      </c>
      <c r="L127" s="277">
        <v>161.1</v>
      </c>
      <c r="M127" s="277">
        <v>3.1575600000000001</v>
      </c>
    </row>
    <row r="128" spans="1:13">
      <c r="A128" s="268">
        <v>118</v>
      </c>
      <c r="B128" s="277" t="s">
        <v>349</v>
      </c>
      <c r="C128" s="278">
        <v>90.6</v>
      </c>
      <c r="D128" s="279">
        <v>89.783333333333346</v>
      </c>
      <c r="E128" s="279">
        <v>87.816666666666691</v>
      </c>
      <c r="F128" s="279">
        <v>85.033333333333346</v>
      </c>
      <c r="G128" s="279">
        <v>83.066666666666691</v>
      </c>
      <c r="H128" s="279">
        <v>92.566666666666691</v>
      </c>
      <c r="I128" s="279">
        <v>94.53333333333336</v>
      </c>
      <c r="J128" s="279">
        <v>97.316666666666691</v>
      </c>
      <c r="K128" s="277">
        <v>91.75</v>
      </c>
      <c r="L128" s="277">
        <v>87</v>
      </c>
      <c r="M128" s="277">
        <v>37.781999999999996</v>
      </c>
    </row>
    <row r="129" spans="1:13">
      <c r="A129" s="268">
        <v>119</v>
      </c>
      <c r="B129" s="277" t="s">
        <v>350</v>
      </c>
      <c r="C129" s="278">
        <v>357</v>
      </c>
      <c r="D129" s="279">
        <v>355.23333333333335</v>
      </c>
      <c r="E129" s="279">
        <v>348.81666666666672</v>
      </c>
      <c r="F129" s="279">
        <v>340.63333333333338</v>
      </c>
      <c r="G129" s="279">
        <v>334.21666666666675</v>
      </c>
      <c r="H129" s="279">
        <v>363.41666666666669</v>
      </c>
      <c r="I129" s="279">
        <v>369.83333333333331</v>
      </c>
      <c r="J129" s="279">
        <v>378.01666666666665</v>
      </c>
      <c r="K129" s="277">
        <v>361.65</v>
      </c>
      <c r="L129" s="277">
        <v>347.05</v>
      </c>
      <c r="M129" s="277">
        <v>0.49304999999999999</v>
      </c>
    </row>
    <row r="130" spans="1:13">
      <c r="A130" s="268">
        <v>120</v>
      </c>
      <c r="B130" s="277" t="s">
        <v>351</v>
      </c>
      <c r="C130" s="278">
        <v>795.6</v>
      </c>
      <c r="D130" s="279">
        <v>783.66666666666663</v>
      </c>
      <c r="E130" s="279">
        <v>765.5333333333333</v>
      </c>
      <c r="F130" s="279">
        <v>735.4666666666667</v>
      </c>
      <c r="G130" s="279">
        <v>717.33333333333337</v>
      </c>
      <c r="H130" s="279">
        <v>813.73333333333323</v>
      </c>
      <c r="I130" s="279">
        <v>831.86666666666667</v>
      </c>
      <c r="J130" s="279">
        <v>861.93333333333317</v>
      </c>
      <c r="K130" s="277">
        <v>801.8</v>
      </c>
      <c r="L130" s="277">
        <v>753.6</v>
      </c>
      <c r="M130" s="277">
        <v>29.882739999999998</v>
      </c>
    </row>
    <row r="131" spans="1:13">
      <c r="A131" s="268">
        <v>121</v>
      </c>
      <c r="B131" s="277" t="s">
        <v>352</v>
      </c>
      <c r="C131" s="278">
        <v>110.5</v>
      </c>
      <c r="D131" s="279">
        <v>109.8</v>
      </c>
      <c r="E131" s="279">
        <v>107.69999999999999</v>
      </c>
      <c r="F131" s="279">
        <v>104.89999999999999</v>
      </c>
      <c r="G131" s="279">
        <v>102.79999999999998</v>
      </c>
      <c r="H131" s="279">
        <v>112.6</v>
      </c>
      <c r="I131" s="279">
        <v>114.69999999999999</v>
      </c>
      <c r="J131" s="279">
        <v>117.5</v>
      </c>
      <c r="K131" s="277">
        <v>111.9</v>
      </c>
      <c r="L131" s="277">
        <v>107</v>
      </c>
      <c r="M131" s="277">
        <v>11.96007</v>
      </c>
    </row>
    <row r="132" spans="1:13">
      <c r="A132" s="268">
        <v>122</v>
      </c>
      <c r="B132" s="277" t="s">
        <v>1220</v>
      </c>
      <c r="C132" s="278">
        <v>771.95</v>
      </c>
      <c r="D132" s="279">
        <v>766.83333333333337</v>
      </c>
      <c r="E132" s="279">
        <v>748.91666666666674</v>
      </c>
      <c r="F132" s="279">
        <v>725.88333333333333</v>
      </c>
      <c r="G132" s="279">
        <v>707.9666666666667</v>
      </c>
      <c r="H132" s="279">
        <v>789.86666666666679</v>
      </c>
      <c r="I132" s="279">
        <v>807.78333333333353</v>
      </c>
      <c r="J132" s="279">
        <v>830.81666666666683</v>
      </c>
      <c r="K132" s="277">
        <v>784.75</v>
      </c>
      <c r="L132" s="277">
        <v>743.8</v>
      </c>
      <c r="M132" s="277">
        <v>1.1197999999999999</v>
      </c>
    </row>
    <row r="133" spans="1:13">
      <c r="A133" s="268">
        <v>123</v>
      </c>
      <c r="B133" s="277" t="s">
        <v>90</v>
      </c>
      <c r="C133" s="278">
        <v>15</v>
      </c>
      <c r="D133" s="279">
        <v>14.866666666666667</v>
      </c>
      <c r="E133" s="279">
        <v>14.733333333333334</v>
      </c>
      <c r="F133" s="279">
        <v>14.466666666666667</v>
      </c>
      <c r="G133" s="279">
        <v>14.333333333333334</v>
      </c>
      <c r="H133" s="279">
        <v>15.133333333333335</v>
      </c>
      <c r="I133" s="279">
        <v>15.266666666666667</v>
      </c>
      <c r="J133" s="279">
        <v>15.533333333333335</v>
      </c>
      <c r="K133" s="277">
        <v>15</v>
      </c>
      <c r="L133" s="277">
        <v>14.6</v>
      </c>
      <c r="M133" s="277">
        <v>64.506730000000005</v>
      </c>
    </row>
    <row r="134" spans="1:13">
      <c r="A134" s="268">
        <v>124</v>
      </c>
      <c r="B134" s="277" t="s">
        <v>91</v>
      </c>
      <c r="C134" s="278">
        <v>3164.8</v>
      </c>
      <c r="D134" s="279">
        <v>3175.3833333333337</v>
      </c>
      <c r="E134" s="279">
        <v>3123.1166666666672</v>
      </c>
      <c r="F134" s="279">
        <v>3081.4333333333334</v>
      </c>
      <c r="G134" s="279">
        <v>3029.166666666667</v>
      </c>
      <c r="H134" s="279">
        <v>3217.0666666666675</v>
      </c>
      <c r="I134" s="279">
        <v>3269.3333333333339</v>
      </c>
      <c r="J134" s="279">
        <v>3311.0166666666678</v>
      </c>
      <c r="K134" s="277">
        <v>3227.65</v>
      </c>
      <c r="L134" s="277">
        <v>3133.7</v>
      </c>
      <c r="M134" s="277">
        <v>7.7389400000000004</v>
      </c>
    </row>
    <row r="135" spans="1:13">
      <c r="A135" s="268">
        <v>125</v>
      </c>
      <c r="B135" s="277" t="s">
        <v>357</v>
      </c>
      <c r="C135" s="278">
        <v>9822.9</v>
      </c>
      <c r="D135" s="279">
        <v>9812.4666666666672</v>
      </c>
      <c r="E135" s="279">
        <v>9335.4333333333343</v>
      </c>
      <c r="F135" s="279">
        <v>8847.9666666666672</v>
      </c>
      <c r="G135" s="279">
        <v>8370.9333333333343</v>
      </c>
      <c r="H135" s="279">
        <v>10299.933333333334</v>
      </c>
      <c r="I135" s="279">
        <v>10776.966666666667</v>
      </c>
      <c r="J135" s="279">
        <v>11264.433333333334</v>
      </c>
      <c r="K135" s="277">
        <v>10289.5</v>
      </c>
      <c r="L135" s="277">
        <v>9325</v>
      </c>
      <c r="M135" s="277">
        <v>1.9778100000000001</v>
      </c>
    </row>
    <row r="136" spans="1:13">
      <c r="A136" s="268">
        <v>126</v>
      </c>
      <c r="B136" s="277" t="s">
        <v>93</v>
      </c>
      <c r="C136" s="278">
        <v>155.69999999999999</v>
      </c>
      <c r="D136" s="279">
        <v>156.5</v>
      </c>
      <c r="E136" s="279">
        <v>153.69999999999999</v>
      </c>
      <c r="F136" s="279">
        <v>151.69999999999999</v>
      </c>
      <c r="G136" s="279">
        <v>148.89999999999998</v>
      </c>
      <c r="H136" s="279">
        <v>158.5</v>
      </c>
      <c r="I136" s="279">
        <v>161.30000000000001</v>
      </c>
      <c r="J136" s="279">
        <v>163.30000000000001</v>
      </c>
      <c r="K136" s="277">
        <v>159.30000000000001</v>
      </c>
      <c r="L136" s="277">
        <v>154.5</v>
      </c>
      <c r="M136" s="277">
        <v>105.67394</v>
      </c>
    </row>
    <row r="137" spans="1:13">
      <c r="A137" s="268">
        <v>127</v>
      </c>
      <c r="B137" s="277" t="s">
        <v>231</v>
      </c>
      <c r="C137" s="278">
        <v>2162.6999999999998</v>
      </c>
      <c r="D137" s="279">
        <v>2190.5666666666666</v>
      </c>
      <c r="E137" s="279">
        <v>2122.1833333333334</v>
      </c>
      <c r="F137" s="279">
        <v>2081.666666666667</v>
      </c>
      <c r="G137" s="279">
        <v>2013.2833333333338</v>
      </c>
      <c r="H137" s="279">
        <v>2231.083333333333</v>
      </c>
      <c r="I137" s="279">
        <v>2299.4666666666662</v>
      </c>
      <c r="J137" s="279">
        <v>2339.9833333333327</v>
      </c>
      <c r="K137" s="277">
        <v>2258.9499999999998</v>
      </c>
      <c r="L137" s="277">
        <v>2150.0500000000002</v>
      </c>
      <c r="M137" s="277">
        <v>9.02088</v>
      </c>
    </row>
    <row r="138" spans="1:13">
      <c r="A138" s="268">
        <v>128</v>
      </c>
      <c r="B138" s="277" t="s">
        <v>94</v>
      </c>
      <c r="C138" s="278">
        <v>4364.1000000000004</v>
      </c>
      <c r="D138" s="279">
        <v>4374.583333333333</v>
      </c>
      <c r="E138" s="279">
        <v>4325.5166666666664</v>
      </c>
      <c r="F138" s="279">
        <v>4286.9333333333334</v>
      </c>
      <c r="G138" s="279">
        <v>4237.8666666666668</v>
      </c>
      <c r="H138" s="279">
        <v>4413.1666666666661</v>
      </c>
      <c r="I138" s="279">
        <v>4462.2333333333336</v>
      </c>
      <c r="J138" s="279">
        <v>4500.8166666666657</v>
      </c>
      <c r="K138" s="277">
        <v>4423.6499999999996</v>
      </c>
      <c r="L138" s="277">
        <v>4336</v>
      </c>
      <c r="M138" s="277">
        <v>5.8491099999999996</v>
      </c>
    </row>
    <row r="139" spans="1:13">
      <c r="A139" s="268">
        <v>129</v>
      </c>
      <c r="B139" s="277" t="s">
        <v>1263</v>
      </c>
      <c r="C139" s="278">
        <v>770.85</v>
      </c>
      <c r="D139" s="279">
        <v>762.48333333333323</v>
      </c>
      <c r="E139" s="279">
        <v>748.36666666666645</v>
      </c>
      <c r="F139" s="279">
        <v>725.88333333333321</v>
      </c>
      <c r="G139" s="279">
        <v>711.76666666666642</v>
      </c>
      <c r="H139" s="279">
        <v>784.96666666666647</v>
      </c>
      <c r="I139" s="279">
        <v>799.08333333333326</v>
      </c>
      <c r="J139" s="279">
        <v>821.56666666666649</v>
      </c>
      <c r="K139" s="277">
        <v>776.6</v>
      </c>
      <c r="L139" s="277">
        <v>740</v>
      </c>
      <c r="M139" s="277">
        <v>1.64924</v>
      </c>
    </row>
    <row r="140" spans="1:13">
      <c r="A140" s="268">
        <v>130</v>
      </c>
      <c r="B140" s="277" t="s">
        <v>239</v>
      </c>
      <c r="C140" s="278">
        <v>74.05</v>
      </c>
      <c r="D140" s="279">
        <v>74.933333333333337</v>
      </c>
      <c r="E140" s="279">
        <v>72.666666666666671</v>
      </c>
      <c r="F140" s="279">
        <v>71.283333333333331</v>
      </c>
      <c r="G140" s="279">
        <v>69.016666666666666</v>
      </c>
      <c r="H140" s="279">
        <v>76.316666666666677</v>
      </c>
      <c r="I140" s="279">
        <v>78.583333333333329</v>
      </c>
      <c r="J140" s="279">
        <v>79.966666666666683</v>
      </c>
      <c r="K140" s="277">
        <v>77.2</v>
      </c>
      <c r="L140" s="277">
        <v>73.55</v>
      </c>
      <c r="M140" s="277">
        <v>74.165279999999996</v>
      </c>
    </row>
    <row r="141" spans="1:13">
      <c r="A141" s="268">
        <v>131</v>
      </c>
      <c r="B141" s="277" t="s">
        <v>95</v>
      </c>
      <c r="C141" s="278">
        <v>2159.4</v>
      </c>
      <c r="D141" s="279">
        <v>2168.5666666666666</v>
      </c>
      <c r="E141" s="279">
        <v>2139.1333333333332</v>
      </c>
      <c r="F141" s="279">
        <v>2118.8666666666668</v>
      </c>
      <c r="G141" s="279">
        <v>2089.4333333333334</v>
      </c>
      <c r="H141" s="279">
        <v>2188.833333333333</v>
      </c>
      <c r="I141" s="279">
        <v>2218.2666666666664</v>
      </c>
      <c r="J141" s="279">
        <v>2238.5333333333328</v>
      </c>
      <c r="K141" s="277">
        <v>2198</v>
      </c>
      <c r="L141" s="277">
        <v>2148.3000000000002</v>
      </c>
      <c r="M141" s="277">
        <v>11.80377</v>
      </c>
    </row>
    <row r="142" spans="1:13">
      <c r="A142" s="268">
        <v>132</v>
      </c>
      <c r="B142" s="277" t="s">
        <v>359</v>
      </c>
      <c r="C142" s="278">
        <v>310.2</v>
      </c>
      <c r="D142" s="279">
        <v>305.91666666666669</v>
      </c>
      <c r="E142" s="279">
        <v>299.33333333333337</v>
      </c>
      <c r="F142" s="279">
        <v>288.4666666666667</v>
      </c>
      <c r="G142" s="279">
        <v>281.88333333333338</v>
      </c>
      <c r="H142" s="279">
        <v>316.78333333333336</v>
      </c>
      <c r="I142" s="279">
        <v>323.36666666666673</v>
      </c>
      <c r="J142" s="279">
        <v>334.23333333333335</v>
      </c>
      <c r="K142" s="277">
        <v>312.5</v>
      </c>
      <c r="L142" s="277">
        <v>295.05</v>
      </c>
      <c r="M142" s="277">
        <v>11.58464</v>
      </c>
    </row>
    <row r="143" spans="1:13">
      <c r="A143" s="268">
        <v>133</v>
      </c>
      <c r="B143" s="277" t="s">
        <v>360</v>
      </c>
      <c r="C143" s="278">
        <v>88.95</v>
      </c>
      <c r="D143" s="279">
        <v>88.2</v>
      </c>
      <c r="E143" s="279">
        <v>86.050000000000011</v>
      </c>
      <c r="F143" s="279">
        <v>83.15</v>
      </c>
      <c r="G143" s="279">
        <v>81.000000000000014</v>
      </c>
      <c r="H143" s="279">
        <v>91.100000000000009</v>
      </c>
      <c r="I143" s="279">
        <v>93.250000000000014</v>
      </c>
      <c r="J143" s="279">
        <v>96.15</v>
      </c>
      <c r="K143" s="277">
        <v>90.35</v>
      </c>
      <c r="L143" s="277">
        <v>85.3</v>
      </c>
      <c r="M143" s="277">
        <v>18.492599999999999</v>
      </c>
    </row>
    <row r="144" spans="1:13">
      <c r="A144" s="268">
        <v>134</v>
      </c>
      <c r="B144" s="277" t="s">
        <v>361</v>
      </c>
      <c r="C144" s="278">
        <v>234.6</v>
      </c>
      <c r="D144" s="279">
        <v>232.9</v>
      </c>
      <c r="E144" s="279">
        <v>228.3</v>
      </c>
      <c r="F144" s="279">
        <v>222</v>
      </c>
      <c r="G144" s="279">
        <v>217.4</v>
      </c>
      <c r="H144" s="279">
        <v>239.20000000000002</v>
      </c>
      <c r="I144" s="279">
        <v>243.79999999999998</v>
      </c>
      <c r="J144" s="279">
        <v>250.10000000000002</v>
      </c>
      <c r="K144" s="277">
        <v>237.5</v>
      </c>
      <c r="L144" s="277">
        <v>226.6</v>
      </c>
      <c r="M144" s="277">
        <v>0.80776000000000003</v>
      </c>
    </row>
    <row r="145" spans="1:13">
      <c r="A145" s="268">
        <v>135</v>
      </c>
      <c r="B145" s="277" t="s">
        <v>240</v>
      </c>
      <c r="C145" s="278">
        <v>395.15</v>
      </c>
      <c r="D145" s="279">
        <v>392.43333333333334</v>
      </c>
      <c r="E145" s="279">
        <v>383.9666666666667</v>
      </c>
      <c r="F145" s="279">
        <v>372.78333333333336</v>
      </c>
      <c r="G145" s="279">
        <v>364.31666666666672</v>
      </c>
      <c r="H145" s="279">
        <v>403.61666666666667</v>
      </c>
      <c r="I145" s="279">
        <v>412.08333333333326</v>
      </c>
      <c r="J145" s="279">
        <v>423.26666666666665</v>
      </c>
      <c r="K145" s="277">
        <v>400.9</v>
      </c>
      <c r="L145" s="277">
        <v>381.25</v>
      </c>
      <c r="M145" s="277">
        <v>6.2270200000000004</v>
      </c>
    </row>
    <row r="146" spans="1:13">
      <c r="A146" s="268">
        <v>136</v>
      </c>
      <c r="B146" s="277" t="s">
        <v>241</v>
      </c>
      <c r="C146" s="278">
        <v>1146.4000000000001</v>
      </c>
      <c r="D146" s="279">
        <v>1122.1499999999999</v>
      </c>
      <c r="E146" s="279">
        <v>1094.2999999999997</v>
      </c>
      <c r="F146" s="279">
        <v>1042.1999999999998</v>
      </c>
      <c r="G146" s="279">
        <v>1014.3499999999997</v>
      </c>
      <c r="H146" s="279">
        <v>1174.2499999999998</v>
      </c>
      <c r="I146" s="279">
        <v>1202.0999999999997</v>
      </c>
      <c r="J146" s="279">
        <v>1254.1999999999998</v>
      </c>
      <c r="K146" s="277">
        <v>1150</v>
      </c>
      <c r="L146" s="277">
        <v>1070.05</v>
      </c>
      <c r="M146" s="277">
        <v>1.21739</v>
      </c>
    </row>
    <row r="147" spans="1:13">
      <c r="A147" s="268">
        <v>137</v>
      </c>
      <c r="B147" s="277" t="s">
        <v>242</v>
      </c>
      <c r="C147" s="278">
        <v>69.650000000000006</v>
      </c>
      <c r="D147" s="279">
        <v>69.016666666666666</v>
      </c>
      <c r="E147" s="279">
        <v>65.733333333333334</v>
      </c>
      <c r="F147" s="279">
        <v>61.816666666666663</v>
      </c>
      <c r="G147" s="279">
        <v>58.533333333333331</v>
      </c>
      <c r="H147" s="279">
        <v>72.933333333333337</v>
      </c>
      <c r="I147" s="279">
        <v>76.216666666666669</v>
      </c>
      <c r="J147" s="279">
        <v>80.13333333333334</v>
      </c>
      <c r="K147" s="277">
        <v>72.3</v>
      </c>
      <c r="L147" s="277">
        <v>65.099999999999994</v>
      </c>
      <c r="M147" s="277">
        <v>166.93200999999999</v>
      </c>
    </row>
    <row r="148" spans="1:13">
      <c r="A148" s="268">
        <v>138</v>
      </c>
      <c r="B148" s="277" t="s">
        <v>96</v>
      </c>
      <c r="C148" s="278">
        <v>55.45</v>
      </c>
      <c r="D148" s="279">
        <v>55.4</v>
      </c>
      <c r="E148" s="279">
        <v>53.3</v>
      </c>
      <c r="F148" s="279">
        <v>51.15</v>
      </c>
      <c r="G148" s="279">
        <v>49.05</v>
      </c>
      <c r="H148" s="279">
        <v>57.55</v>
      </c>
      <c r="I148" s="279">
        <v>59.650000000000006</v>
      </c>
      <c r="J148" s="279">
        <v>61.8</v>
      </c>
      <c r="K148" s="277">
        <v>57.5</v>
      </c>
      <c r="L148" s="277">
        <v>53.25</v>
      </c>
      <c r="M148" s="277">
        <v>121.68723</v>
      </c>
    </row>
    <row r="149" spans="1:13">
      <c r="A149" s="268">
        <v>139</v>
      </c>
      <c r="B149" s="277" t="s">
        <v>362</v>
      </c>
      <c r="C149" s="278">
        <v>518</v>
      </c>
      <c r="D149" s="279">
        <v>514.28333333333342</v>
      </c>
      <c r="E149" s="279">
        <v>498.41666666666686</v>
      </c>
      <c r="F149" s="279">
        <v>478.83333333333343</v>
      </c>
      <c r="G149" s="279">
        <v>462.96666666666687</v>
      </c>
      <c r="H149" s="279">
        <v>533.86666666666679</v>
      </c>
      <c r="I149" s="279">
        <v>549.73333333333335</v>
      </c>
      <c r="J149" s="279">
        <v>569.31666666666683</v>
      </c>
      <c r="K149" s="277">
        <v>530.15</v>
      </c>
      <c r="L149" s="277">
        <v>494.7</v>
      </c>
      <c r="M149" s="277">
        <v>2.7984200000000001</v>
      </c>
    </row>
    <row r="150" spans="1:13">
      <c r="A150" s="268">
        <v>140</v>
      </c>
      <c r="B150" s="277" t="s">
        <v>1297</v>
      </c>
      <c r="C150" s="278">
        <v>1408</v>
      </c>
      <c r="D150" s="279">
        <v>1395.0833333333333</v>
      </c>
      <c r="E150" s="279">
        <v>1361.9666666666665</v>
      </c>
      <c r="F150" s="279">
        <v>1315.9333333333332</v>
      </c>
      <c r="G150" s="279">
        <v>1282.8166666666664</v>
      </c>
      <c r="H150" s="279">
        <v>1441.1166666666666</v>
      </c>
      <c r="I150" s="279">
        <v>1474.2333333333333</v>
      </c>
      <c r="J150" s="279">
        <v>1520.2666666666667</v>
      </c>
      <c r="K150" s="277">
        <v>1428.2</v>
      </c>
      <c r="L150" s="277">
        <v>1349.05</v>
      </c>
      <c r="M150" s="277">
        <v>7.4289999999999995E-2</v>
      </c>
    </row>
    <row r="151" spans="1:13">
      <c r="A151" s="268">
        <v>141</v>
      </c>
      <c r="B151" s="277" t="s">
        <v>97</v>
      </c>
      <c r="C151" s="278">
        <v>1246.5</v>
      </c>
      <c r="D151" s="279">
        <v>1240</v>
      </c>
      <c r="E151" s="279">
        <v>1204</v>
      </c>
      <c r="F151" s="279">
        <v>1161.5</v>
      </c>
      <c r="G151" s="279">
        <v>1125.5</v>
      </c>
      <c r="H151" s="279">
        <v>1282.5</v>
      </c>
      <c r="I151" s="279">
        <v>1318.5</v>
      </c>
      <c r="J151" s="279">
        <v>1361</v>
      </c>
      <c r="K151" s="277">
        <v>1276</v>
      </c>
      <c r="L151" s="277">
        <v>1197.5</v>
      </c>
      <c r="M151" s="277">
        <v>52.970329999999997</v>
      </c>
    </row>
    <row r="152" spans="1:13">
      <c r="A152" s="268">
        <v>142</v>
      </c>
      <c r="B152" s="277" t="s">
        <v>363</v>
      </c>
      <c r="C152" s="278">
        <v>299.55</v>
      </c>
      <c r="D152" s="279">
        <v>295.98333333333335</v>
      </c>
      <c r="E152" s="279">
        <v>287.56666666666672</v>
      </c>
      <c r="F152" s="279">
        <v>275.58333333333337</v>
      </c>
      <c r="G152" s="279">
        <v>267.16666666666674</v>
      </c>
      <c r="H152" s="279">
        <v>307.9666666666667</v>
      </c>
      <c r="I152" s="279">
        <v>316.38333333333333</v>
      </c>
      <c r="J152" s="279">
        <v>328.36666666666667</v>
      </c>
      <c r="K152" s="277">
        <v>304.39999999999998</v>
      </c>
      <c r="L152" s="277">
        <v>284</v>
      </c>
      <c r="M152" s="277">
        <v>5.5650500000000003</v>
      </c>
    </row>
    <row r="153" spans="1:13">
      <c r="A153" s="268">
        <v>143</v>
      </c>
      <c r="B153" s="277" t="s">
        <v>98</v>
      </c>
      <c r="C153" s="278">
        <v>160.25</v>
      </c>
      <c r="D153" s="279">
        <v>159.68333333333331</v>
      </c>
      <c r="E153" s="279">
        <v>156.96666666666661</v>
      </c>
      <c r="F153" s="279">
        <v>153.68333333333331</v>
      </c>
      <c r="G153" s="279">
        <v>150.96666666666661</v>
      </c>
      <c r="H153" s="279">
        <v>162.96666666666661</v>
      </c>
      <c r="I153" s="279">
        <v>165.68333333333331</v>
      </c>
      <c r="J153" s="279">
        <v>168.96666666666661</v>
      </c>
      <c r="K153" s="277">
        <v>162.4</v>
      </c>
      <c r="L153" s="277">
        <v>156.4</v>
      </c>
      <c r="M153" s="277">
        <v>51.895339999999997</v>
      </c>
    </row>
    <row r="154" spans="1:13">
      <c r="A154" s="268">
        <v>144</v>
      </c>
      <c r="B154" s="277" t="s">
        <v>243</v>
      </c>
      <c r="C154" s="278">
        <v>9.9</v>
      </c>
      <c r="D154" s="279">
        <v>10.033333333333333</v>
      </c>
      <c r="E154" s="279">
        <v>9.7166666666666668</v>
      </c>
      <c r="F154" s="279">
        <v>9.5333333333333332</v>
      </c>
      <c r="G154" s="279">
        <v>9.2166666666666668</v>
      </c>
      <c r="H154" s="279">
        <v>10.216666666666667</v>
      </c>
      <c r="I154" s="279">
        <v>10.533333333333333</v>
      </c>
      <c r="J154" s="279">
        <v>10.716666666666667</v>
      </c>
      <c r="K154" s="277">
        <v>10.35</v>
      </c>
      <c r="L154" s="277">
        <v>9.85</v>
      </c>
      <c r="M154" s="277">
        <v>172.55500000000001</v>
      </c>
    </row>
    <row r="155" spans="1:13">
      <c r="A155" s="268">
        <v>145</v>
      </c>
      <c r="B155" s="277" t="s">
        <v>364</v>
      </c>
      <c r="C155" s="278">
        <v>345.1</v>
      </c>
      <c r="D155" s="279">
        <v>339.93333333333334</v>
      </c>
      <c r="E155" s="279">
        <v>332.86666666666667</v>
      </c>
      <c r="F155" s="279">
        <v>320.63333333333333</v>
      </c>
      <c r="G155" s="279">
        <v>313.56666666666666</v>
      </c>
      <c r="H155" s="279">
        <v>352.16666666666669</v>
      </c>
      <c r="I155" s="279">
        <v>359.23333333333341</v>
      </c>
      <c r="J155" s="279">
        <v>371.4666666666667</v>
      </c>
      <c r="K155" s="277">
        <v>347</v>
      </c>
      <c r="L155" s="277">
        <v>327.7</v>
      </c>
      <c r="M155" s="277">
        <v>8.1944400000000002</v>
      </c>
    </row>
    <row r="156" spans="1:13">
      <c r="A156" s="268">
        <v>146</v>
      </c>
      <c r="B156" s="277" t="s">
        <v>99</v>
      </c>
      <c r="C156" s="278">
        <v>53.35</v>
      </c>
      <c r="D156" s="279">
        <v>53.54999999999999</v>
      </c>
      <c r="E156" s="279">
        <v>52.09999999999998</v>
      </c>
      <c r="F156" s="279">
        <v>50.849999999999987</v>
      </c>
      <c r="G156" s="279">
        <v>49.399999999999977</v>
      </c>
      <c r="H156" s="279">
        <v>54.799999999999983</v>
      </c>
      <c r="I156" s="279">
        <v>56.249999999999986</v>
      </c>
      <c r="J156" s="279">
        <v>57.499999999999986</v>
      </c>
      <c r="K156" s="277">
        <v>55</v>
      </c>
      <c r="L156" s="277">
        <v>52.3</v>
      </c>
      <c r="M156" s="277">
        <v>482.77629999999999</v>
      </c>
    </row>
    <row r="157" spans="1:13">
      <c r="A157" s="268">
        <v>147</v>
      </c>
      <c r="B157" s="277" t="s">
        <v>367</v>
      </c>
      <c r="C157" s="278">
        <v>292.60000000000002</v>
      </c>
      <c r="D157" s="279">
        <v>292.81666666666666</v>
      </c>
      <c r="E157" s="279">
        <v>287.7833333333333</v>
      </c>
      <c r="F157" s="279">
        <v>282.96666666666664</v>
      </c>
      <c r="G157" s="279">
        <v>277.93333333333328</v>
      </c>
      <c r="H157" s="279">
        <v>297.63333333333333</v>
      </c>
      <c r="I157" s="279">
        <v>302.66666666666674</v>
      </c>
      <c r="J157" s="279">
        <v>307.48333333333335</v>
      </c>
      <c r="K157" s="277">
        <v>297.85000000000002</v>
      </c>
      <c r="L157" s="277">
        <v>288</v>
      </c>
      <c r="M157" s="277">
        <v>3.6393200000000001</v>
      </c>
    </row>
    <row r="158" spans="1:13">
      <c r="A158" s="268">
        <v>148</v>
      </c>
      <c r="B158" s="277" t="s">
        <v>366</v>
      </c>
      <c r="C158" s="278">
        <v>3145.2</v>
      </c>
      <c r="D158" s="279">
        <v>3097.2166666666667</v>
      </c>
      <c r="E158" s="279">
        <v>2934.4333333333334</v>
      </c>
      <c r="F158" s="279">
        <v>2723.6666666666665</v>
      </c>
      <c r="G158" s="279">
        <v>2560.8833333333332</v>
      </c>
      <c r="H158" s="279">
        <v>3307.9833333333336</v>
      </c>
      <c r="I158" s="279">
        <v>3470.7666666666673</v>
      </c>
      <c r="J158" s="279">
        <v>3681.5333333333338</v>
      </c>
      <c r="K158" s="277">
        <v>3260</v>
      </c>
      <c r="L158" s="277">
        <v>2886.45</v>
      </c>
      <c r="M158" s="277">
        <v>2.3830800000000001</v>
      </c>
    </row>
    <row r="159" spans="1:13">
      <c r="A159" s="268">
        <v>149</v>
      </c>
      <c r="B159" s="277" t="s">
        <v>368</v>
      </c>
      <c r="C159" s="278">
        <v>545.20000000000005</v>
      </c>
      <c r="D159" s="279">
        <v>535.08333333333337</v>
      </c>
      <c r="E159" s="279">
        <v>521.26666666666677</v>
      </c>
      <c r="F159" s="279">
        <v>497.33333333333337</v>
      </c>
      <c r="G159" s="279">
        <v>483.51666666666677</v>
      </c>
      <c r="H159" s="279">
        <v>559.01666666666677</v>
      </c>
      <c r="I159" s="279">
        <v>572.83333333333337</v>
      </c>
      <c r="J159" s="279">
        <v>596.76666666666677</v>
      </c>
      <c r="K159" s="277">
        <v>548.9</v>
      </c>
      <c r="L159" s="277">
        <v>511.15</v>
      </c>
      <c r="M159" s="277">
        <v>1.6694800000000001</v>
      </c>
    </row>
    <row r="160" spans="1:13">
      <c r="A160" s="268">
        <v>150</v>
      </c>
      <c r="B160" s="277" t="s">
        <v>2940</v>
      </c>
      <c r="C160" s="278">
        <v>530.20000000000005</v>
      </c>
      <c r="D160" s="279">
        <v>534.91666666666663</v>
      </c>
      <c r="E160" s="279">
        <v>520.83333333333326</v>
      </c>
      <c r="F160" s="279">
        <v>511.46666666666658</v>
      </c>
      <c r="G160" s="279">
        <v>497.38333333333321</v>
      </c>
      <c r="H160" s="279">
        <v>544.2833333333333</v>
      </c>
      <c r="I160" s="279">
        <v>558.36666666666656</v>
      </c>
      <c r="J160" s="279">
        <v>567.73333333333335</v>
      </c>
      <c r="K160" s="277">
        <v>549</v>
      </c>
      <c r="L160" s="277">
        <v>525.54999999999995</v>
      </c>
      <c r="M160" s="277">
        <v>1.73699</v>
      </c>
    </row>
    <row r="161" spans="1:13">
      <c r="A161" s="268">
        <v>151</v>
      </c>
      <c r="B161" s="277" t="s">
        <v>370</v>
      </c>
      <c r="C161" s="278">
        <v>132.9</v>
      </c>
      <c r="D161" s="279">
        <v>133.58333333333334</v>
      </c>
      <c r="E161" s="279">
        <v>130.91666666666669</v>
      </c>
      <c r="F161" s="279">
        <v>128.93333333333334</v>
      </c>
      <c r="G161" s="279">
        <v>126.26666666666668</v>
      </c>
      <c r="H161" s="279">
        <v>135.56666666666669</v>
      </c>
      <c r="I161" s="279">
        <v>138.23333333333338</v>
      </c>
      <c r="J161" s="279">
        <v>140.2166666666667</v>
      </c>
      <c r="K161" s="277">
        <v>136.25</v>
      </c>
      <c r="L161" s="277">
        <v>131.6</v>
      </c>
      <c r="M161" s="277">
        <v>8.4308399999999999</v>
      </c>
    </row>
    <row r="162" spans="1:13">
      <c r="A162" s="268">
        <v>152</v>
      </c>
      <c r="B162" s="277" t="s">
        <v>244</v>
      </c>
      <c r="C162" s="278">
        <v>101.1</v>
      </c>
      <c r="D162" s="279">
        <v>103.21666666666665</v>
      </c>
      <c r="E162" s="279">
        <v>98.983333333333306</v>
      </c>
      <c r="F162" s="279">
        <v>96.866666666666646</v>
      </c>
      <c r="G162" s="279">
        <v>92.633333333333297</v>
      </c>
      <c r="H162" s="279">
        <v>105.33333333333331</v>
      </c>
      <c r="I162" s="279">
        <v>109.56666666666666</v>
      </c>
      <c r="J162" s="279">
        <v>111.68333333333332</v>
      </c>
      <c r="K162" s="277">
        <v>107.45</v>
      </c>
      <c r="L162" s="277">
        <v>101.1</v>
      </c>
      <c r="M162" s="277">
        <v>93.640600000000006</v>
      </c>
    </row>
    <row r="163" spans="1:13">
      <c r="A163" s="268">
        <v>153</v>
      </c>
      <c r="B163" s="277" t="s">
        <v>369</v>
      </c>
      <c r="C163" s="278">
        <v>69.150000000000006</v>
      </c>
      <c r="D163" s="279">
        <v>68.083333333333329</v>
      </c>
      <c r="E163" s="279">
        <v>65.666666666666657</v>
      </c>
      <c r="F163" s="279">
        <v>62.183333333333323</v>
      </c>
      <c r="G163" s="279">
        <v>59.766666666666652</v>
      </c>
      <c r="H163" s="279">
        <v>71.566666666666663</v>
      </c>
      <c r="I163" s="279">
        <v>73.98333333333332</v>
      </c>
      <c r="J163" s="279">
        <v>77.466666666666669</v>
      </c>
      <c r="K163" s="277">
        <v>70.5</v>
      </c>
      <c r="L163" s="277">
        <v>64.599999999999994</v>
      </c>
      <c r="M163" s="277">
        <v>106.82234</v>
      </c>
    </row>
    <row r="164" spans="1:13">
      <c r="A164" s="268">
        <v>154</v>
      </c>
      <c r="B164" s="277" t="s">
        <v>100</v>
      </c>
      <c r="C164" s="278">
        <v>91.95</v>
      </c>
      <c r="D164" s="279">
        <v>92.13333333333334</v>
      </c>
      <c r="E164" s="279">
        <v>90.616666666666674</v>
      </c>
      <c r="F164" s="279">
        <v>89.283333333333331</v>
      </c>
      <c r="G164" s="279">
        <v>87.766666666666666</v>
      </c>
      <c r="H164" s="279">
        <v>93.466666666666683</v>
      </c>
      <c r="I164" s="279">
        <v>94.983333333333363</v>
      </c>
      <c r="J164" s="279">
        <v>96.316666666666691</v>
      </c>
      <c r="K164" s="277">
        <v>93.65</v>
      </c>
      <c r="L164" s="277">
        <v>90.8</v>
      </c>
      <c r="M164" s="277">
        <v>163.00720000000001</v>
      </c>
    </row>
    <row r="165" spans="1:13">
      <c r="A165" s="268">
        <v>155</v>
      </c>
      <c r="B165" s="277" t="s">
        <v>375</v>
      </c>
      <c r="C165" s="278">
        <v>1910.35</v>
      </c>
      <c r="D165" s="279">
        <v>1925.0833333333333</v>
      </c>
      <c r="E165" s="279">
        <v>1810.3166666666666</v>
      </c>
      <c r="F165" s="279">
        <v>1710.2833333333333</v>
      </c>
      <c r="G165" s="279">
        <v>1595.5166666666667</v>
      </c>
      <c r="H165" s="279">
        <v>2025.1166666666666</v>
      </c>
      <c r="I165" s="279">
        <v>2139.8833333333332</v>
      </c>
      <c r="J165" s="279">
        <v>2239.9166666666665</v>
      </c>
      <c r="K165" s="277">
        <v>2039.85</v>
      </c>
      <c r="L165" s="277">
        <v>1825.05</v>
      </c>
      <c r="M165" s="277">
        <v>1.66848</v>
      </c>
    </row>
    <row r="166" spans="1:13">
      <c r="A166" s="268">
        <v>156</v>
      </c>
      <c r="B166" s="277" t="s">
        <v>376</v>
      </c>
      <c r="C166" s="278">
        <v>2013.85</v>
      </c>
      <c r="D166" s="279">
        <v>1990</v>
      </c>
      <c r="E166" s="279">
        <v>1935.25</v>
      </c>
      <c r="F166" s="279">
        <v>1856.65</v>
      </c>
      <c r="G166" s="279">
        <v>1801.9</v>
      </c>
      <c r="H166" s="279">
        <v>2068.6</v>
      </c>
      <c r="I166" s="279">
        <v>2123.35</v>
      </c>
      <c r="J166" s="279">
        <v>2201.9499999999998</v>
      </c>
      <c r="K166" s="277">
        <v>2044.75</v>
      </c>
      <c r="L166" s="277">
        <v>1911.4</v>
      </c>
      <c r="M166" s="277">
        <v>0.56996000000000002</v>
      </c>
    </row>
    <row r="167" spans="1:13">
      <c r="A167" s="268">
        <v>157</v>
      </c>
      <c r="B167" s="277" t="s">
        <v>372</v>
      </c>
      <c r="C167" s="278">
        <v>483.45</v>
      </c>
      <c r="D167" s="279">
        <v>478.73333333333335</v>
      </c>
      <c r="E167" s="279">
        <v>467.4666666666667</v>
      </c>
      <c r="F167" s="279">
        <v>451.48333333333335</v>
      </c>
      <c r="G167" s="279">
        <v>440.2166666666667</v>
      </c>
      <c r="H167" s="279">
        <v>494.7166666666667</v>
      </c>
      <c r="I167" s="279">
        <v>505.98333333333335</v>
      </c>
      <c r="J167" s="279">
        <v>521.9666666666667</v>
      </c>
      <c r="K167" s="277">
        <v>490</v>
      </c>
      <c r="L167" s="277">
        <v>462.75</v>
      </c>
      <c r="M167" s="277">
        <v>0.69015000000000004</v>
      </c>
    </row>
    <row r="168" spans="1:13">
      <c r="A168" s="268">
        <v>158</v>
      </c>
      <c r="B168" s="277" t="s">
        <v>382</v>
      </c>
      <c r="C168" s="278">
        <v>263.5</v>
      </c>
      <c r="D168" s="279">
        <v>263.88333333333338</v>
      </c>
      <c r="E168" s="279">
        <v>258.66666666666674</v>
      </c>
      <c r="F168" s="279">
        <v>253.83333333333337</v>
      </c>
      <c r="G168" s="279">
        <v>248.61666666666673</v>
      </c>
      <c r="H168" s="279">
        <v>268.71666666666675</v>
      </c>
      <c r="I168" s="279">
        <v>273.93333333333334</v>
      </c>
      <c r="J168" s="279">
        <v>278.76666666666677</v>
      </c>
      <c r="K168" s="277">
        <v>269.10000000000002</v>
      </c>
      <c r="L168" s="277">
        <v>259.05</v>
      </c>
      <c r="M168" s="277">
        <v>3.64046</v>
      </c>
    </row>
    <row r="169" spans="1:13">
      <c r="A169" s="268">
        <v>159</v>
      </c>
      <c r="B169" s="277" t="s">
        <v>373</v>
      </c>
      <c r="C169" s="278">
        <v>102.15</v>
      </c>
      <c r="D169" s="279">
        <v>101.76666666666665</v>
      </c>
      <c r="E169" s="279">
        <v>99.483333333333306</v>
      </c>
      <c r="F169" s="279">
        <v>96.816666666666649</v>
      </c>
      <c r="G169" s="279">
        <v>94.533333333333303</v>
      </c>
      <c r="H169" s="279">
        <v>104.43333333333331</v>
      </c>
      <c r="I169" s="279">
        <v>106.71666666666667</v>
      </c>
      <c r="J169" s="279">
        <v>109.38333333333331</v>
      </c>
      <c r="K169" s="277">
        <v>104.05</v>
      </c>
      <c r="L169" s="277">
        <v>99.1</v>
      </c>
      <c r="M169" s="277">
        <v>0.57862000000000002</v>
      </c>
    </row>
    <row r="170" spans="1:13">
      <c r="A170" s="268">
        <v>160</v>
      </c>
      <c r="B170" s="277" t="s">
        <v>374</v>
      </c>
      <c r="C170" s="278">
        <v>165.85</v>
      </c>
      <c r="D170" s="279">
        <v>165.93333333333331</v>
      </c>
      <c r="E170" s="279">
        <v>162.16666666666663</v>
      </c>
      <c r="F170" s="279">
        <v>158.48333333333332</v>
      </c>
      <c r="G170" s="279">
        <v>154.71666666666664</v>
      </c>
      <c r="H170" s="279">
        <v>169.61666666666662</v>
      </c>
      <c r="I170" s="279">
        <v>173.38333333333333</v>
      </c>
      <c r="J170" s="279">
        <v>177.06666666666661</v>
      </c>
      <c r="K170" s="277">
        <v>169.7</v>
      </c>
      <c r="L170" s="277">
        <v>162.25</v>
      </c>
      <c r="M170" s="277">
        <v>3.0768200000000001</v>
      </c>
    </row>
    <row r="171" spans="1:13">
      <c r="A171" s="268">
        <v>161</v>
      </c>
      <c r="B171" s="277" t="s">
        <v>245</v>
      </c>
      <c r="C171" s="278">
        <v>134.05000000000001</v>
      </c>
      <c r="D171" s="279">
        <v>134.76666666666665</v>
      </c>
      <c r="E171" s="279">
        <v>132.68333333333331</v>
      </c>
      <c r="F171" s="279">
        <v>131.31666666666666</v>
      </c>
      <c r="G171" s="279">
        <v>129.23333333333332</v>
      </c>
      <c r="H171" s="279">
        <v>136.1333333333333</v>
      </c>
      <c r="I171" s="279">
        <v>138.21666666666667</v>
      </c>
      <c r="J171" s="279">
        <v>139.58333333333329</v>
      </c>
      <c r="K171" s="277">
        <v>136.85</v>
      </c>
      <c r="L171" s="277">
        <v>133.4</v>
      </c>
      <c r="M171" s="277">
        <v>3.2681300000000002</v>
      </c>
    </row>
    <row r="172" spans="1:13">
      <c r="A172" s="268">
        <v>162</v>
      </c>
      <c r="B172" s="277" t="s">
        <v>378</v>
      </c>
      <c r="C172" s="278">
        <v>5608.85</v>
      </c>
      <c r="D172" s="279">
        <v>5642.95</v>
      </c>
      <c r="E172" s="279">
        <v>5551.9</v>
      </c>
      <c r="F172" s="279">
        <v>5494.95</v>
      </c>
      <c r="G172" s="279">
        <v>5403.9</v>
      </c>
      <c r="H172" s="279">
        <v>5699.9</v>
      </c>
      <c r="I172" s="279">
        <v>5790.9500000000007</v>
      </c>
      <c r="J172" s="279">
        <v>5847.9</v>
      </c>
      <c r="K172" s="277">
        <v>5734</v>
      </c>
      <c r="L172" s="277">
        <v>5586</v>
      </c>
      <c r="M172" s="277">
        <v>0.12102</v>
      </c>
    </row>
    <row r="173" spans="1:13">
      <c r="A173" s="268">
        <v>163</v>
      </c>
      <c r="B173" s="277" t="s">
        <v>379</v>
      </c>
      <c r="C173" s="278">
        <v>1728</v>
      </c>
      <c r="D173" s="279">
        <v>1723.3333333333333</v>
      </c>
      <c r="E173" s="279">
        <v>1679.6666666666665</v>
      </c>
      <c r="F173" s="279">
        <v>1631.3333333333333</v>
      </c>
      <c r="G173" s="279">
        <v>1587.6666666666665</v>
      </c>
      <c r="H173" s="279">
        <v>1771.6666666666665</v>
      </c>
      <c r="I173" s="279">
        <v>1815.333333333333</v>
      </c>
      <c r="J173" s="279">
        <v>1863.6666666666665</v>
      </c>
      <c r="K173" s="277">
        <v>1767</v>
      </c>
      <c r="L173" s="277">
        <v>1675</v>
      </c>
      <c r="M173" s="277">
        <v>3.4735900000000002</v>
      </c>
    </row>
    <row r="174" spans="1:13">
      <c r="A174" s="268">
        <v>164</v>
      </c>
      <c r="B174" s="277" t="s">
        <v>101</v>
      </c>
      <c r="C174" s="278">
        <v>482.85</v>
      </c>
      <c r="D174" s="279">
        <v>483.68333333333334</v>
      </c>
      <c r="E174" s="279">
        <v>475.16666666666669</v>
      </c>
      <c r="F174" s="279">
        <v>467.48333333333335</v>
      </c>
      <c r="G174" s="279">
        <v>458.9666666666667</v>
      </c>
      <c r="H174" s="279">
        <v>491.36666666666667</v>
      </c>
      <c r="I174" s="279">
        <v>499.88333333333333</v>
      </c>
      <c r="J174" s="279">
        <v>507.56666666666666</v>
      </c>
      <c r="K174" s="277">
        <v>492.2</v>
      </c>
      <c r="L174" s="277">
        <v>476</v>
      </c>
      <c r="M174" s="277">
        <v>17.518930000000001</v>
      </c>
    </row>
    <row r="175" spans="1:13">
      <c r="A175" s="268">
        <v>165</v>
      </c>
      <c r="B175" s="277" t="s">
        <v>387</v>
      </c>
      <c r="C175" s="278">
        <v>46.55</v>
      </c>
      <c r="D175" s="279">
        <v>46.616666666666667</v>
      </c>
      <c r="E175" s="279">
        <v>45.783333333333331</v>
      </c>
      <c r="F175" s="279">
        <v>45.016666666666666</v>
      </c>
      <c r="G175" s="279">
        <v>44.18333333333333</v>
      </c>
      <c r="H175" s="279">
        <v>47.383333333333333</v>
      </c>
      <c r="I175" s="279">
        <v>48.216666666666661</v>
      </c>
      <c r="J175" s="279">
        <v>48.983333333333334</v>
      </c>
      <c r="K175" s="277">
        <v>47.45</v>
      </c>
      <c r="L175" s="277">
        <v>45.85</v>
      </c>
      <c r="M175" s="277">
        <v>8.2699499999999997</v>
      </c>
    </row>
    <row r="176" spans="1:13">
      <c r="A176" s="268">
        <v>166</v>
      </c>
      <c r="B176" s="277" t="s">
        <v>1396</v>
      </c>
      <c r="C176" s="278">
        <v>5874.4</v>
      </c>
      <c r="D176" s="279">
        <v>5791.4333333333334</v>
      </c>
      <c r="E176" s="279">
        <v>5682.9666666666672</v>
      </c>
      <c r="F176" s="279">
        <v>5491.5333333333338</v>
      </c>
      <c r="G176" s="279">
        <v>5383.0666666666675</v>
      </c>
      <c r="H176" s="279">
        <v>5982.8666666666668</v>
      </c>
      <c r="I176" s="279">
        <v>6091.3333333333321</v>
      </c>
      <c r="J176" s="279">
        <v>6282.7666666666664</v>
      </c>
      <c r="K176" s="277">
        <v>5899.9</v>
      </c>
      <c r="L176" s="277">
        <v>5600</v>
      </c>
      <c r="M176" s="277">
        <v>0.58103000000000005</v>
      </c>
    </row>
    <row r="177" spans="1:13">
      <c r="A177" s="268">
        <v>167</v>
      </c>
      <c r="B177" s="277" t="s">
        <v>103</v>
      </c>
      <c r="C177" s="278">
        <v>23.7</v>
      </c>
      <c r="D177" s="279">
        <v>23.816666666666666</v>
      </c>
      <c r="E177" s="279">
        <v>23.383333333333333</v>
      </c>
      <c r="F177" s="279">
        <v>23.066666666666666</v>
      </c>
      <c r="G177" s="279">
        <v>22.633333333333333</v>
      </c>
      <c r="H177" s="279">
        <v>24.133333333333333</v>
      </c>
      <c r="I177" s="279">
        <v>24.566666666666663</v>
      </c>
      <c r="J177" s="279">
        <v>24.883333333333333</v>
      </c>
      <c r="K177" s="277">
        <v>24.25</v>
      </c>
      <c r="L177" s="277">
        <v>23.5</v>
      </c>
      <c r="M177" s="277">
        <v>137.99567999999999</v>
      </c>
    </row>
    <row r="178" spans="1:13">
      <c r="A178" s="268">
        <v>168</v>
      </c>
      <c r="B178" s="277" t="s">
        <v>388</v>
      </c>
      <c r="C178" s="278">
        <v>214.25</v>
      </c>
      <c r="D178" s="279">
        <v>213.16666666666666</v>
      </c>
      <c r="E178" s="279">
        <v>209.23333333333332</v>
      </c>
      <c r="F178" s="279">
        <v>204.21666666666667</v>
      </c>
      <c r="G178" s="279">
        <v>200.28333333333333</v>
      </c>
      <c r="H178" s="279">
        <v>218.18333333333331</v>
      </c>
      <c r="I178" s="279">
        <v>222.11666666666665</v>
      </c>
      <c r="J178" s="279">
        <v>227.1333333333333</v>
      </c>
      <c r="K178" s="277">
        <v>217.1</v>
      </c>
      <c r="L178" s="277">
        <v>208.15</v>
      </c>
      <c r="M178" s="277">
        <v>10.689870000000001</v>
      </c>
    </row>
    <row r="179" spans="1:13">
      <c r="A179" s="268">
        <v>169</v>
      </c>
      <c r="B179" s="277" t="s">
        <v>380</v>
      </c>
      <c r="C179" s="278">
        <v>940.2</v>
      </c>
      <c r="D179" s="279">
        <v>937.4666666666667</v>
      </c>
      <c r="E179" s="279">
        <v>912.93333333333339</v>
      </c>
      <c r="F179" s="279">
        <v>885.66666666666674</v>
      </c>
      <c r="G179" s="279">
        <v>861.13333333333344</v>
      </c>
      <c r="H179" s="279">
        <v>964.73333333333335</v>
      </c>
      <c r="I179" s="279">
        <v>989.26666666666665</v>
      </c>
      <c r="J179" s="279">
        <v>1016.5333333333333</v>
      </c>
      <c r="K179" s="277">
        <v>962</v>
      </c>
      <c r="L179" s="277">
        <v>910.2</v>
      </c>
      <c r="M179" s="277">
        <v>2.0918999999999999</v>
      </c>
    </row>
    <row r="180" spans="1:13">
      <c r="A180" s="268">
        <v>170</v>
      </c>
      <c r="B180" s="277" t="s">
        <v>246</v>
      </c>
      <c r="C180" s="278">
        <v>498.75</v>
      </c>
      <c r="D180" s="279">
        <v>500.43333333333334</v>
      </c>
      <c r="E180" s="279">
        <v>489.31666666666666</v>
      </c>
      <c r="F180" s="279">
        <v>479.88333333333333</v>
      </c>
      <c r="G180" s="279">
        <v>468.76666666666665</v>
      </c>
      <c r="H180" s="279">
        <v>509.86666666666667</v>
      </c>
      <c r="I180" s="279">
        <v>520.98333333333335</v>
      </c>
      <c r="J180" s="279">
        <v>530.41666666666674</v>
      </c>
      <c r="K180" s="277">
        <v>511.55</v>
      </c>
      <c r="L180" s="277">
        <v>491</v>
      </c>
      <c r="M180" s="277">
        <v>2.3755500000000001</v>
      </c>
    </row>
    <row r="181" spans="1:13">
      <c r="A181" s="268">
        <v>171</v>
      </c>
      <c r="B181" s="277" t="s">
        <v>104</v>
      </c>
      <c r="C181" s="278">
        <v>691.55</v>
      </c>
      <c r="D181" s="279">
        <v>688.9</v>
      </c>
      <c r="E181" s="279">
        <v>680.09999999999991</v>
      </c>
      <c r="F181" s="279">
        <v>668.65</v>
      </c>
      <c r="G181" s="279">
        <v>659.84999999999991</v>
      </c>
      <c r="H181" s="279">
        <v>700.34999999999991</v>
      </c>
      <c r="I181" s="279">
        <v>709.14999999999986</v>
      </c>
      <c r="J181" s="279">
        <v>720.59999999999991</v>
      </c>
      <c r="K181" s="277">
        <v>697.7</v>
      </c>
      <c r="L181" s="277">
        <v>677.45</v>
      </c>
      <c r="M181" s="277">
        <v>11.2141</v>
      </c>
    </row>
    <row r="182" spans="1:13">
      <c r="A182" s="268">
        <v>172</v>
      </c>
      <c r="B182" s="277" t="s">
        <v>247</v>
      </c>
      <c r="C182" s="278">
        <v>419.6</v>
      </c>
      <c r="D182" s="279">
        <v>419.2</v>
      </c>
      <c r="E182" s="279">
        <v>409.4</v>
      </c>
      <c r="F182" s="279">
        <v>399.2</v>
      </c>
      <c r="G182" s="279">
        <v>389.4</v>
      </c>
      <c r="H182" s="279">
        <v>429.4</v>
      </c>
      <c r="I182" s="279">
        <v>439.20000000000005</v>
      </c>
      <c r="J182" s="279">
        <v>449.4</v>
      </c>
      <c r="K182" s="277">
        <v>429</v>
      </c>
      <c r="L182" s="277">
        <v>409</v>
      </c>
      <c r="M182" s="277">
        <v>1.51047</v>
      </c>
    </row>
    <row r="183" spans="1:13">
      <c r="A183" s="268">
        <v>173</v>
      </c>
      <c r="B183" s="277" t="s">
        <v>248</v>
      </c>
      <c r="C183" s="278">
        <v>905.7</v>
      </c>
      <c r="D183" s="279">
        <v>901.86666666666667</v>
      </c>
      <c r="E183" s="279">
        <v>883.83333333333337</v>
      </c>
      <c r="F183" s="279">
        <v>861.9666666666667</v>
      </c>
      <c r="G183" s="279">
        <v>843.93333333333339</v>
      </c>
      <c r="H183" s="279">
        <v>923.73333333333335</v>
      </c>
      <c r="I183" s="279">
        <v>941.76666666666665</v>
      </c>
      <c r="J183" s="279">
        <v>963.63333333333333</v>
      </c>
      <c r="K183" s="277">
        <v>919.9</v>
      </c>
      <c r="L183" s="277">
        <v>880</v>
      </c>
      <c r="M183" s="277">
        <v>8.4675799999999999</v>
      </c>
    </row>
    <row r="184" spans="1:13">
      <c r="A184" s="268">
        <v>174</v>
      </c>
      <c r="B184" s="277" t="s">
        <v>389</v>
      </c>
      <c r="C184" s="278">
        <v>83.3</v>
      </c>
      <c r="D184" s="279">
        <v>82.533333333333346</v>
      </c>
      <c r="E184" s="279">
        <v>81.566666666666691</v>
      </c>
      <c r="F184" s="279">
        <v>79.833333333333343</v>
      </c>
      <c r="G184" s="279">
        <v>78.866666666666688</v>
      </c>
      <c r="H184" s="279">
        <v>84.266666666666694</v>
      </c>
      <c r="I184" s="279">
        <v>85.233333333333363</v>
      </c>
      <c r="J184" s="279">
        <v>86.966666666666697</v>
      </c>
      <c r="K184" s="277">
        <v>83.5</v>
      </c>
      <c r="L184" s="277">
        <v>80.8</v>
      </c>
      <c r="M184" s="277">
        <v>2.0062700000000002</v>
      </c>
    </row>
    <row r="185" spans="1:13">
      <c r="A185" s="268">
        <v>175</v>
      </c>
      <c r="B185" s="277" t="s">
        <v>381</v>
      </c>
      <c r="C185" s="278">
        <v>371.4</v>
      </c>
      <c r="D185" s="279">
        <v>366</v>
      </c>
      <c r="E185" s="279">
        <v>357</v>
      </c>
      <c r="F185" s="279">
        <v>342.6</v>
      </c>
      <c r="G185" s="279">
        <v>333.6</v>
      </c>
      <c r="H185" s="279">
        <v>380.4</v>
      </c>
      <c r="I185" s="279">
        <v>389.4</v>
      </c>
      <c r="J185" s="279">
        <v>403.79999999999995</v>
      </c>
      <c r="K185" s="277">
        <v>375</v>
      </c>
      <c r="L185" s="277">
        <v>351.6</v>
      </c>
      <c r="M185" s="277">
        <v>55.981200000000001</v>
      </c>
    </row>
    <row r="186" spans="1:13">
      <c r="A186" s="268">
        <v>176</v>
      </c>
      <c r="B186" s="277" t="s">
        <v>249</v>
      </c>
      <c r="C186" s="278">
        <v>186.85</v>
      </c>
      <c r="D186" s="279">
        <v>188.44999999999996</v>
      </c>
      <c r="E186" s="279">
        <v>184.09999999999991</v>
      </c>
      <c r="F186" s="279">
        <v>181.34999999999994</v>
      </c>
      <c r="G186" s="279">
        <v>176.99999999999989</v>
      </c>
      <c r="H186" s="279">
        <v>191.19999999999993</v>
      </c>
      <c r="I186" s="279">
        <v>195.55</v>
      </c>
      <c r="J186" s="279">
        <v>198.29999999999995</v>
      </c>
      <c r="K186" s="277">
        <v>192.8</v>
      </c>
      <c r="L186" s="277">
        <v>185.7</v>
      </c>
      <c r="M186" s="277">
        <v>5.6101799999999997</v>
      </c>
    </row>
    <row r="187" spans="1:13">
      <c r="A187" s="268">
        <v>177</v>
      </c>
      <c r="B187" s="277" t="s">
        <v>105</v>
      </c>
      <c r="C187" s="278">
        <v>707</v>
      </c>
      <c r="D187" s="279">
        <v>715.31666666666661</v>
      </c>
      <c r="E187" s="279">
        <v>694.68333333333317</v>
      </c>
      <c r="F187" s="279">
        <v>682.36666666666656</v>
      </c>
      <c r="G187" s="279">
        <v>661.73333333333312</v>
      </c>
      <c r="H187" s="279">
        <v>727.63333333333321</v>
      </c>
      <c r="I187" s="279">
        <v>748.26666666666665</v>
      </c>
      <c r="J187" s="279">
        <v>760.58333333333326</v>
      </c>
      <c r="K187" s="277">
        <v>735.95</v>
      </c>
      <c r="L187" s="277">
        <v>703</v>
      </c>
      <c r="M187" s="277">
        <v>30.44866</v>
      </c>
    </row>
    <row r="188" spans="1:13">
      <c r="A188" s="268">
        <v>178</v>
      </c>
      <c r="B188" s="277" t="s">
        <v>383</v>
      </c>
      <c r="C188" s="278">
        <v>78</v>
      </c>
      <c r="D188" s="279">
        <v>78.38333333333334</v>
      </c>
      <c r="E188" s="279">
        <v>76.76666666666668</v>
      </c>
      <c r="F188" s="279">
        <v>75.533333333333346</v>
      </c>
      <c r="G188" s="279">
        <v>73.916666666666686</v>
      </c>
      <c r="H188" s="279">
        <v>79.616666666666674</v>
      </c>
      <c r="I188" s="279">
        <v>81.23333333333332</v>
      </c>
      <c r="J188" s="279">
        <v>82.466666666666669</v>
      </c>
      <c r="K188" s="277">
        <v>80</v>
      </c>
      <c r="L188" s="277">
        <v>77.150000000000006</v>
      </c>
      <c r="M188" s="277">
        <v>6.1775700000000002</v>
      </c>
    </row>
    <row r="189" spans="1:13">
      <c r="A189" s="268">
        <v>179</v>
      </c>
      <c r="B189" s="277" t="s">
        <v>384</v>
      </c>
      <c r="C189" s="278">
        <v>547.95000000000005</v>
      </c>
      <c r="D189" s="279">
        <v>549.31666666666672</v>
      </c>
      <c r="E189" s="279">
        <v>528.63333333333344</v>
      </c>
      <c r="F189" s="279">
        <v>509.31666666666672</v>
      </c>
      <c r="G189" s="279">
        <v>488.63333333333344</v>
      </c>
      <c r="H189" s="279">
        <v>568.63333333333344</v>
      </c>
      <c r="I189" s="279">
        <v>589.31666666666661</v>
      </c>
      <c r="J189" s="279">
        <v>608.63333333333344</v>
      </c>
      <c r="K189" s="277">
        <v>570</v>
      </c>
      <c r="L189" s="277">
        <v>530</v>
      </c>
      <c r="M189" s="277">
        <v>0.7127</v>
      </c>
    </row>
    <row r="190" spans="1:13">
      <c r="A190" s="268">
        <v>180</v>
      </c>
      <c r="B190" s="277" t="s">
        <v>1439</v>
      </c>
      <c r="C190" s="278">
        <v>189.05</v>
      </c>
      <c r="D190" s="279">
        <v>187.35</v>
      </c>
      <c r="E190" s="279">
        <v>183.1</v>
      </c>
      <c r="F190" s="279">
        <v>177.15</v>
      </c>
      <c r="G190" s="279">
        <v>172.9</v>
      </c>
      <c r="H190" s="279">
        <v>193.29999999999998</v>
      </c>
      <c r="I190" s="279">
        <v>197.54999999999998</v>
      </c>
      <c r="J190" s="279">
        <v>203.49999999999997</v>
      </c>
      <c r="K190" s="277">
        <v>191.6</v>
      </c>
      <c r="L190" s="277">
        <v>181.4</v>
      </c>
      <c r="M190" s="277">
        <v>2.7334499999999999</v>
      </c>
    </row>
    <row r="191" spans="1:13">
      <c r="A191" s="268">
        <v>181</v>
      </c>
      <c r="B191" s="277" t="s">
        <v>390</v>
      </c>
      <c r="C191" s="278">
        <v>63.25</v>
      </c>
      <c r="D191" s="279">
        <v>62.6</v>
      </c>
      <c r="E191" s="279">
        <v>60.8</v>
      </c>
      <c r="F191" s="279">
        <v>58.349999999999994</v>
      </c>
      <c r="G191" s="279">
        <v>56.54999999999999</v>
      </c>
      <c r="H191" s="279">
        <v>65.050000000000011</v>
      </c>
      <c r="I191" s="279">
        <v>66.849999999999994</v>
      </c>
      <c r="J191" s="279">
        <v>69.300000000000011</v>
      </c>
      <c r="K191" s="277">
        <v>64.400000000000006</v>
      </c>
      <c r="L191" s="277">
        <v>60.15</v>
      </c>
      <c r="M191" s="277">
        <v>6.1311</v>
      </c>
    </row>
    <row r="192" spans="1:13">
      <c r="A192" s="268">
        <v>182</v>
      </c>
      <c r="B192" s="277" t="s">
        <v>250</v>
      </c>
      <c r="C192" s="278">
        <v>214.65</v>
      </c>
      <c r="D192" s="279">
        <v>211.28333333333333</v>
      </c>
      <c r="E192" s="279">
        <v>205.66666666666666</v>
      </c>
      <c r="F192" s="279">
        <v>196.68333333333334</v>
      </c>
      <c r="G192" s="279">
        <v>191.06666666666666</v>
      </c>
      <c r="H192" s="279">
        <v>220.26666666666665</v>
      </c>
      <c r="I192" s="279">
        <v>225.88333333333333</v>
      </c>
      <c r="J192" s="279">
        <v>234.86666666666665</v>
      </c>
      <c r="K192" s="277">
        <v>216.9</v>
      </c>
      <c r="L192" s="277">
        <v>202.3</v>
      </c>
      <c r="M192" s="277">
        <v>21.783049999999999</v>
      </c>
    </row>
    <row r="193" spans="1:13">
      <c r="A193" s="268">
        <v>183</v>
      </c>
      <c r="B193" s="277" t="s">
        <v>385</v>
      </c>
      <c r="C193" s="278">
        <v>346.2</v>
      </c>
      <c r="D193" s="279">
        <v>346.15000000000003</v>
      </c>
      <c r="E193" s="279">
        <v>342.30000000000007</v>
      </c>
      <c r="F193" s="279">
        <v>338.40000000000003</v>
      </c>
      <c r="G193" s="279">
        <v>334.55000000000007</v>
      </c>
      <c r="H193" s="279">
        <v>350.05000000000007</v>
      </c>
      <c r="I193" s="279">
        <v>353.90000000000009</v>
      </c>
      <c r="J193" s="279">
        <v>357.80000000000007</v>
      </c>
      <c r="K193" s="277">
        <v>350</v>
      </c>
      <c r="L193" s="277">
        <v>342.25</v>
      </c>
      <c r="M193" s="277">
        <v>1.28661</v>
      </c>
    </row>
    <row r="194" spans="1:13">
      <c r="A194" s="268">
        <v>184</v>
      </c>
      <c r="B194" s="277" t="s">
        <v>386</v>
      </c>
      <c r="C194" s="278">
        <v>299</v>
      </c>
      <c r="D194" s="279">
        <v>300.33333333333331</v>
      </c>
      <c r="E194" s="279">
        <v>295.76666666666665</v>
      </c>
      <c r="F194" s="279">
        <v>292.53333333333336</v>
      </c>
      <c r="G194" s="279">
        <v>287.9666666666667</v>
      </c>
      <c r="H194" s="279">
        <v>303.56666666666661</v>
      </c>
      <c r="I194" s="279">
        <v>308.13333333333333</v>
      </c>
      <c r="J194" s="279">
        <v>311.36666666666656</v>
      </c>
      <c r="K194" s="277">
        <v>304.89999999999998</v>
      </c>
      <c r="L194" s="277">
        <v>297.10000000000002</v>
      </c>
      <c r="M194" s="277">
        <v>5.6433900000000001</v>
      </c>
    </row>
    <row r="195" spans="1:13">
      <c r="A195" s="268">
        <v>185</v>
      </c>
      <c r="B195" s="277" t="s">
        <v>391</v>
      </c>
      <c r="C195" s="278">
        <v>655.5</v>
      </c>
      <c r="D195" s="279">
        <v>652.18333333333328</v>
      </c>
      <c r="E195" s="279">
        <v>633.36666666666656</v>
      </c>
      <c r="F195" s="279">
        <v>611.23333333333323</v>
      </c>
      <c r="G195" s="279">
        <v>592.41666666666652</v>
      </c>
      <c r="H195" s="279">
        <v>674.31666666666661</v>
      </c>
      <c r="I195" s="279">
        <v>693.13333333333344</v>
      </c>
      <c r="J195" s="279">
        <v>715.26666666666665</v>
      </c>
      <c r="K195" s="277">
        <v>671</v>
      </c>
      <c r="L195" s="277">
        <v>630.04999999999995</v>
      </c>
      <c r="M195" s="277">
        <v>0.23884</v>
      </c>
    </row>
    <row r="196" spans="1:13">
      <c r="A196" s="268">
        <v>186</v>
      </c>
      <c r="B196" s="277" t="s">
        <v>399</v>
      </c>
      <c r="C196" s="278">
        <v>834.1</v>
      </c>
      <c r="D196" s="279">
        <v>843.26666666666677</v>
      </c>
      <c r="E196" s="279">
        <v>821.83333333333348</v>
      </c>
      <c r="F196" s="279">
        <v>809.56666666666672</v>
      </c>
      <c r="G196" s="279">
        <v>788.13333333333344</v>
      </c>
      <c r="H196" s="279">
        <v>855.53333333333353</v>
      </c>
      <c r="I196" s="279">
        <v>876.9666666666667</v>
      </c>
      <c r="J196" s="279">
        <v>889.23333333333358</v>
      </c>
      <c r="K196" s="277">
        <v>864.7</v>
      </c>
      <c r="L196" s="277">
        <v>831</v>
      </c>
      <c r="M196" s="277">
        <v>8.5300700000000003</v>
      </c>
    </row>
    <row r="197" spans="1:13">
      <c r="A197" s="268">
        <v>187</v>
      </c>
      <c r="B197" s="277" t="s">
        <v>392</v>
      </c>
      <c r="C197" s="278">
        <v>34</v>
      </c>
      <c r="D197" s="279">
        <v>34.033333333333331</v>
      </c>
      <c r="E197" s="279">
        <v>33.066666666666663</v>
      </c>
      <c r="F197" s="279">
        <v>32.133333333333333</v>
      </c>
      <c r="G197" s="279">
        <v>31.166666666666664</v>
      </c>
      <c r="H197" s="279">
        <v>34.966666666666661</v>
      </c>
      <c r="I197" s="279">
        <v>35.93333333333333</v>
      </c>
      <c r="J197" s="279">
        <v>36.86666666666666</v>
      </c>
      <c r="K197" s="277">
        <v>35</v>
      </c>
      <c r="L197" s="277">
        <v>33.1</v>
      </c>
      <c r="M197" s="277">
        <v>1.9707699999999999</v>
      </c>
    </row>
    <row r="198" spans="1:13">
      <c r="A198" s="268">
        <v>188</v>
      </c>
      <c r="B198" s="277" t="s">
        <v>393</v>
      </c>
      <c r="C198" s="278">
        <v>841.45</v>
      </c>
      <c r="D198" s="279">
        <v>845.38333333333333</v>
      </c>
      <c r="E198" s="279">
        <v>818.76666666666665</v>
      </c>
      <c r="F198" s="279">
        <v>796.08333333333337</v>
      </c>
      <c r="G198" s="279">
        <v>769.4666666666667</v>
      </c>
      <c r="H198" s="279">
        <v>868.06666666666661</v>
      </c>
      <c r="I198" s="279">
        <v>894.68333333333317</v>
      </c>
      <c r="J198" s="279">
        <v>917.36666666666656</v>
      </c>
      <c r="K198" s="277">
        <v>872</v>
      </c>
      <c r="L198" s="277">
        <v>822.7</v>
      </c>
      <c r="M198" s="277">
        <v>2.5809700000000002</v>
      </c>
    </row>
    <row r="199" spans="1:13">
      <c r="A199" s="268">
        <v>189</v>
      </c>
      <c r="B199" s="277" t="s">
        <v>106</v>
      </c>
      <c r="C199" s="278">
        <v>669.05</v>
      </c>
      <c r="D199" s="279">
        <v>664.35</v>
      </c>
      <c r="E199" s="279">
        <v>656.7</v>
      </c>
      <c r="F199" s="279">
        <v>644.35</v>
      </c>
      <c r="G199" s="279">
        <v>636.70000000000005</v>
      </c>
      <c r="H199" s="279">
        <v>676.7</v>
      </c>
      <c r="I199" s="279">
        <v>684.34999999999991</v>
      </c>
      <c r="J199" s="279">
        <v>696.7</v>
      </c>
      <c r="K199" s="277">
        <v>672</v>
      </c>
      <c r="L199" s="277">
        <v>652</v>
      </c>
      <c r="M199" s="277">
        <v>32.450099999999999</v>
      </c>
    </row>
    <row r="200" spans="1:13">
      <c r="A200" s="268">
        <v>190</v>
      </c>
      <c r="B200" s="277" t="s">
        <v>108</v>
      </c>
      <c r="C200" s="278">
        <v>794.95</v>
      </c>
      <c r="D200" s="279">
        <v>788.06666666666672</v>
      </c>
      <c r="E200" s="279">
        <v>751.03333333333342</v>
      </c>
      <c r="F200" s="279">
        <v>707.11666666666667</v>
      </c>
      <c r="G200" s="279">
        <v>670.08333333333337</v>
      </c>
      <c r="H200" s="279">
        <v>831.98333333333346</v>
      </c>
      <c r="I200" s="279">
        <v>869.01666666666677</v>
      </c>
      <c r="J200" s="279">
        <v>912.93333333333351</v>
      </c>
      <c r="K200" s="277">
        <v>825.1</v>
      </c>
      <c r="L200" s="277">
        <v>744.15</v>
      </c>
      <c r="M200" s="277">
        <v>323.12531000000001</v>
      </c>
    </row>
    <row r="201" spans="1:13">
      <c r="A201" s="268">
        <v>191</v>
      </c>
      <c r="B201" s="277" t="s">
        <v>109</v>
      </c>
      <c r="C201" s="278">
        <v>1738</v>
      </c>
      <c r="D201" s="279">
        <v>1754.4166666666667</v>
      </c>
      <c r="E201" s="279">
        <v>1711.9833333333336</v>
      </c>
      <c r="F201" s="279">
        <v>1685.9666666666669</v>
      </c>
      <c r="G201" s="279">
        <v>1643.5333333333338</v>
      </c>
      <c r="H201" s="279">
        <v>1780.4333333333334</v>
      </c>
      <c r="I201" s="279">
        <v>1822.8666666666663</v>
      </c>
      <c r="J201" s="279">
        <v>1848.8833333333332</v>
      </c>
      <c r="K201" s="277">
        <v>1796.85</v>
      </c>
      <c r="L201" s="277">
        <v>1728.4</v>
      </c>
      <c r="M201" s="277">
        <v>40.614930000000001</v>
      </c>
    </row>
    <row r="202" spans="1:13">
      <c r="A202" s="268">
        <v>192</v>
      </c>
      <c r="B202" s="277" t="s">
        <v>252</v>
      </c>
      <c r="C202" s="278">
        <v>2350</v>
      </c>
      <c r="D202" s="279">
        <v>2358.3333333333335</v>
      </c>
      <c r="E202" s="279">
        <v>2326.666666666667</v>
      </c>
      <c r="F202" s="279">
        <v>2303.3333333333335</v>
      </c>
      <c r="G202" s="279">
        <v>2271.666666666667</v>
      </c>
      <c r="H202" s="279">
        <v>2381.666666666667</v>
      </c>
      <c r="I202" s="279">
        <v>2413.3333333333339</v>
      </c>
      <c r="J202" s="279">
        <v>2436.666666666667</v>
      </c>
      <c r="K202" s="277">
        <v>2390</v>
      </c>
      <c r="L202" s="277">
        <v>2335</v>
      </c>
      <c r="M202" s="277">
        <v>3.3271700000000002</v>
      </c>
    </row>
    <row r="203" spans="1:13">
      <c r="A203" s="268">
        <v>193</v>
      </c>
      <c r="B203" s="277" t="s">
        <v>110</v>
      </c>
      <c r="C203" s="278">
        <v>1057.95</v>
      </c>
      <c r="D203" s="279">
        <v>1068.0999999999999</v>
      </c>
      <c r="E203" s="279">
        <v>1042.1999999999998</v>
      </c>
      <c r="F203" s="279">
        <v>1026.4499999999998</v>
      </c>
      <c r="G203" s="279">
        <v>1000.5499999999997</v>
      </c>
      <c r="H203" s="279">
        <v>1083.8499999999999</v>
      </c>
      <c r="I203" s="279">
        <v>1109.75</v>
      </c>
      <c r="J203" s="279">
        <v>1125.5</v>
      </c>
      <c r="K203" s="277">
        <v>1094</v>
      </c>
      <c r="L203" s="277">
        <v>1052.3499999999999</v>
      </c>
      <c r="M203" s="277">
        <v>108.25874</v>
      </c>
    </row>
    <row r="204" spans="1:13">
      <c r="A204" s="268">
        <v>194</v>
      </c>
      <c r="B204" s="277" t="s">
        <v>253</v>
      </c>
      <c r="C204" s="278">
        <v>599.45000000000005</v>
      </c>
      <c r="D204" s="279">
        <v>601.55000000000007</v>
      </c>
      <c r="E204" s="279">
        <v>593.10000000000014</v>
      </c>
      <c r="F204" s="279">
        <v>586.75000000000011</v>
      </c>
      <c r="G204" s="279">
        <v>578.30000000000018</v>
      </c>
      <c r="H204" s="279">
        <v>607.90000000000009</v>
      </c>
      <c r="I204" s="279">
        <v>616.35000000000014</v>
      </c>
      <c r="J204" s="279">
        <v>622.70000000000005</v>
      </c>
      <c r="K204" s="277">
        <v>610</v>
      </c>
      <c r="L204" s="277">
        <v>595.20000000000005</v>
      </c>
      <c r="M204" s="277">
        <v>22.697859999999999</v>
      </c>
    </row>
    <row r="205" spans="1:13">
      <c r="A205" s="268">
        <v>195</v>
      </c>
      <c r="B205" s="277" t="s">
        <v>251</v>
      </c>
      <c r="C205" s="278">
        <v>777.45</v>
      </c>
      <c r="D205" s="279">
        <v>780.48333333333323</v>
      </c>
      <c r="E205" s="279">
        <v>763.96666666666647</v>
      </c>
      <c r="F205" s="279">
        <v>750.48333333333323</v>
      </c>
      <c r="G205" s="279">
        <v>733.96666666666647</v>
      </c>
      <c r="H205" s="279">
        <v>793.96666666666647</v>
      </c>
      <c r="I205" s="279">
        <v>810.48333333333312</v>
      </c>
      <c r="J205" s="279">
        <v>823.96666666666647</v>
      </c>
      <c r="K205" s="277">
        <v>797</v>
      </c>
      <c r="L205" s="277">
        <v>767</v>
      </c>
      <c r="M205" s="277">
        <v>4.3841700000000001</v>
      </c>
    </row>
    <row r="206" spans="1:13">
      <c r="A206" s="268">
        <v>196</v>
      </c>
      <c r="B206" s="277" t="s">
        <v>394</v>
      </c>
      <c r="C206" s="278">
        <v>183.5</v>
      </c>
      <c r="D206" s="279">
        <v>184.28333333333333</v>
      </c>
      <c r="E206" s="279">
        <v>180.56666666666666</v>
      </c>
      <c r="F206" s="279">
        <v>177.63333333333333</v>
      </c>
      <c r="G206" s="279">
        <v>173.91666666666666</v>
      </c>
      <c r="H206" s="279">
        <v>187.21666666666667</v>
      </c>
      <c r="I206" s="279">
        <v>190.93333333333331</v>
      </c>
      <c r="J206" s="279">
        <v>193.86666666666667</v>
      </c>
      <c r="K206" s="277">
        <v>188</v>
      </c>
      <c r="L206" s="277">
        <v>181.35</v>
      </c>
      <c r="M206" s="277">
        <v>5.7494500000000004</v>
      </c>
    </row>
    <row r="207" spans="1:13">
      <c r="A207" s="268">
        <v>197</v>
      </c>
      <c r="B207" s="277" t="s">
        <v>395</v>
      </c>
      <c r="C207" s="278">
        <v>352.95</v>
      </c>
      <c r="D207" s="279">
        <v>350.3</v>
      </c>
      <c r="E207" s="279">
        <v>344.65000000000003</v>
      </c>
      <c r="F207" s="279">
        <v>336.35</v>
      </c>
      <c r="G207" s="279">
        <v>330.70000000000005</v>
      </c>
      <c r="H207" s="279">
        <v>358.6</v>
      </c>
      <c r="I207" s="279">
        <v>364.25</v>
      </c>
      <c r="J207" s="279">
        <v>372.55</v>
      </c>
      <c r="K207" s="277">
        <v>355.95</v>
      </c>
      <c r="L207" s="277">
        <v>342</v>
      </c>
      <c r="M207" s="277">
        <v>1.1987000000000001</v>
      </c>
    </row>
    <row r="208" spans="1:13">
      <c r="A208" s="268">
        <v>198</v>
      </c>
      <c r="B208" s="277" t="s">
        <v>111</v>
      </c>
      <c r="C208" s="278">
        <v>3028.5</v>
      </c>
      <c r="D208" s="279">
        <v>3007.8333333333335</v>
      </c>
      <c r="E208" s="279">
        <v>2976.666666666667</v>
      </c>
      <c r="F208" s="279">
        <v>2924.8333333333335</v>
      </c>
      <c r="G208" s="279">
        <v>2893.666666666667</v>
      </c>
      <c r="H208" s="279">
        <v>3059.666666666667</v>
      </c>
      <c r="I208" s="279">
        <v>3090.8333333333339</v>
      </c>
      <c r="J208" s="279">
        <v>3142.666666666667</v>
      </c>
      <c r="K208" s="277">
        <v>3039</v>
      </c>
      <c r="L208" s="277">
        <v>2956</v>
      </c>
      <c r="M208" s="277">
        <v>15.372479999999999</v>
      </c>
    </row>
    <row r="209" spans="1:13">
      <c r="A209" s="268">
        <v>199</v>
      </c>
      <c r="B209" s="277" t="s">
        <v>112</v>
      </c>
      <c r="C209" s="278">
        <v>424.95</v>
      </c>
      <c r="D209" s="279">
        <v>421.34999999999997</v>
      </c>
      <c r="E209" s="279">
        <v>413.09999999999991</v>
      </c>
      <c r="F209" s="279">
        <v>401.24999999999994</v>
      </c>
      <c r="G209" s="279">
        <v>392.99999999999989</v>
      </c>
      <c r="H209" s="279">
        <v>433.19999999999993</v>
      </c>
      <c r="I209" s="279">
        <v>441.45000000000005</v>
      </c>
      <c r="J209" s="279">
        <v>453.29999999999995</v>
      </c>
      <c r="K209" s="277">
        <v>429.6</v>
      </c>
      <c r="L209" s="277">
        <v>409.5</v>
      </c>
      <c r="M209" s="277">
        <v>29.699200000000001</v>
      </c>
    </row>
    <row r="210" spans="1:13">
      <c r="A210" s="268">
        <v>200</v>
      </c>
      <c r="B210" s="277" t="s">
        <v>396</v>
      </c>
      <c r="C210" s="278">
        <v>16.2</v>
      </c>
      <c r="D210" s="279">
        <v>16.366666666666664</v>
      </c>
      <c r="E210" s="279">
        <v>15.783333333333328</v>
      </c>
      <c r="F210" s="279">
        <v>15.366666666666664</v>
      </c>
      <c r="G210" s="279">
        <v>14.783333333333328</v>
      </c>
      <c r="H210" s="279">
        <v>16.783333333333328</v>
      </c>
      <c r="I210" s="279">
        <v>17.366666666666664</v>
      </c>
      <c r="J210" s="279">
        <v>17.783333333333328</v>
      </c>
      <c r="K210" s="277">
        <v>16.95</v>
      </c>
      <c r="L210" s="277">
        <v>15.95</v>
      </c>
      <c r="M210" s="277">
        <v>36.026420000000002</v>
      </c>
    </row>
    <row r="211" spans="1:13">
      <c r="A211" s="268">
        <v>201</v>
      </c>
      <c r="B211" s="277" t="s">
        <v>398</v>
      </c>
      <c r="C211" s="278">
        <v>79.150000000000006</v>
      </c>
      <c r="D211" s="279">
        <v>78.666666666666671</v>
      </c>
      <c r="E211" s="279">
        <v>76.183333333333337</v>
      </c>
      <c r="F211" s="279">
        <v>73.216666666666669</v>
      </c>
      <c r="G211" s="279">
        <v>70.733333333333334</v>
      </c>
      <c r="H211" s="279">
        <v>81.63333333333334</v>
      </c>
      <c r="I211" s="279">
        <v>84.11666666666666</v>
      </c>
      <c r="J211" s="279">
        <v>87.083333333333343</v>
      </c>
      <c r="K211" s="277">
        <v>81.150000000000006</v>
      </c>
      <c r="L211" s="277">
        <v>75.7</v>
      </c>
      <c r="M211" s="277">
        <v>4.2058</v>
      </c>
    </row>
    <row r="212" spans="1:13">
      <c r="A212" s="268">
        <v>202</v>
      </c>
      <c r="B212" s="277" t="s">
        <v>114</v>
      </c>
      <c r="C212" s="278">
        <v>175.8</v>
      </c>
      <c r="D212" s="279">
        <v>176.96666666666667</v>
      </c>
      <c r="E212" s="279">
        <v>173.43333333333334</v>
      </c>
      <c r="F212" s="279">
        <v>171.06666666666666</v>
      </c>
      <c r="G212" s="279">
        <v>167.53333333333333</v>
      </c>
      <c r="H212" s="279">
        <v>179.33333333333334</v>
      </c>
      <c r="I212" s="279">
        <v>182.8666666666667</v>
      </c>
      <c r="J212" s="279">
        <v>185.23333333333335</v>
      </c>
      <c r="K212" s="277">
        <v>180.5</v>
      </c>
      <c r="L212" s="277">
        <v>174.6</v>
      </c>
      <c r="M212" s="277">
        <v>116.06088</v>
      </c>
    </row>
    <row r="213" spans="1:13">
      <c r="A213" s="268">
        <v>203</v>
      </c>
      <c r="B213" s="277" t="s">
        <v>400</v>
      </c>
      <c r="C213" s="278">
        <v>37.15</v>
      </c>
      <c r="D213" s="279">
        <v>37.300000000000004</v>
      </c>
      <c r="E213" s="279">
        <v>36.350000000000009</v>
      </c>
      <c r="F213" s="279">
        <v>35.550000000000004</v>
      </c>
      <c r="G213" s="279">
        <v>34.600000000000009</v>
      </c>
      <c r="H213" s="279">
        <v>38.100000000000009</v>
      </c>
      <c r="I213" s="279">
        <v>39.050000000000011</v>
      </c>
      <c r="J213" s="279">
        <v>39.850000000000009</v>
      </c>
      <c r="K213" s="277">
        <v>38.25</v>
      </c>
      <c r="L213" s="277">
        <v>36.5</v>
      </c>
      <c r="M213" s="277">
        <v>9.1998700000000007</v>
      </c>
    </row>
    <row r="214" spans="1:13">
      <c r="A214" s="268">
        <v>204</v>
      </c>
      <c r="B214" s="277" t="s">
        <v>115</v>
      </c>
      <c r="C214" s="278">
        <v>196.05</v>
      </c>
      <c r="D214" s="279">
        <v>197.45000000000002</v>
      </c>
      <c r="E214" s="279">
        <v>193.75000000000003</v>
      </c>
      <c r="F214" s="279">
        <v>191.45000000000002</v>
      </c>
      <c r="G214" s="279">
        <v>187.75000000000003</v>
      </c>
      <c r="H214" s="279">
        <v>199.75000000000003</v>
      </c>
      <c r="I214" s="279">
        <v>203.45000000000002</v>
      </c>
      <c r="J214" s="279">
        <v>205.75000000000003</v>
      </c>
      <c r="K214" s="277">
        <v>201.15</v>
      </c>
      <c r="L214" s="277">
        <v>195.15</v>
      </c>
      <c r="M214" s="277">
        <v>45.515909999999998</v>
      </c>
    </row>
    <row r="215" spans="1:13">
      <c r="A215" s="268">
        <v>205</v>
      </c>
      <c r="B215" s="277" t="s">
        <v>116</v>
      </c>
      <c r="C215" s="278">
        <v>2123.5</v>
      </c>
      <c r="D215" s="279">
        <v>2136.0666666666666</v>
      </c>
      <c r="E215" s="279">
        <v>2102.4333333333334</v>
      </c>
      <c r="F215" s="279">
        <v>2081.3666666666668</v>
      </c>
      <c r="G215" s="279">
        <v>2047.7333333333336</v>
      </c>
      <c r="H215" s="279">
        <v>2157.1333333333332</v>
      </c>
      <c r="I215" s="279">
        <v>2190.7666666666664</v>
      </c>
      <c r="J215" s="279">
        <v>2211.833333333333</v>
      </c>
      <c r="K215" s="277">
        <v>2169.6999999999998</v>
      </c>
      <c r="L215" s="277">
        <v>2115</v>
      </c>
      <c r="M215" s="277">
        <v>20.969760000000001</v>
      </c>
    </row>
    <row r="216" spans="1:13">
      <c r="A216" s="268">
        <v>206</v>
      </c>
      <c r="B216" s="277" t="s">
        <v>254</v>
      </c>
      <c r="C216" s="278">
        <v>223.95</v>
      </c>
      <c r="D216" s="279">
        <v>228.29999999999998</v>
      </c>
      <c r="E216" s="279">
        <v>218.14999999999998</v>
      </c>
      <c r="F216" s="279">
        <v>212.35</v>
      </c>
      <c r="G216" s="279">
        <v>202.2</v>
      </c>
      <c r="H216" s="279">
        <v>234.09999999999997</v>
      </c>
      <c r="I216" s="279">
        <v>244.25</v>
      </c>
      <c r="J216" s="279">
        <v>250.04999999999995</v>
      </c>
      <c r="K216" s="277">
        <v>238.45</v>
      </c>
      <c r="L216" s="277">
        <v>222.5</v>
      </c>
      <c r="M216" s="277">
        <v>15.65798</v>
      </c>
    </row>
    <row r="217" spans="1:13">
      <c r="A217" s="268">
        <v>207</v>
      </c>
      <c r="B217" s="277" t="s">
        <v>401</v>
      </c>
      <c r="C217" s="278">
        <v>33874.699999999997</v>
      </c>
      <c r="D217" s="279">
        <v>33521.566666666666</v>
      </c>
      <c r="E217" s="279">
        <v>32953.133333333331</v>
      </c>
      <c r="F217" s="279">
        <v>32031.566666666666</v>
      </c>
      <c r="G217" s="279">
        <v>31463.133333333331</v>
      </c>
      <c r="H217" s="279">
        <v>34443.133333333331</v>
      </c>
      <c r="I217" s="279">
        <v>35011.566666666666</v>
      </c>
      <c r="J217" s="279">
        <v>35933.133333333331</v>
      </c>
      <c r="K217" s="277">
        <v>34090</v>
      </c>
      <c r="L217" s="277">
        <v>32600</v>
      </c>
      <c r="M217" s="277">
        <v>5.6009999999999997E-2</v>
      </c>
    </row>
    <row r="218" spans="1:13">
      <c r="A218" s="268">
        <v>208</v>
      </c>
      <c r="B218" s="277" t="s">
        <v>397</v>
      </c>
      <c r="C218" s="278">
        <v>53.45</v>
      </c>
      <c r="D218" s="279">
        <v>53</v>
      </c>
      <c r="E218" s="279">
        <v>51.8</v>
      </c>
      <c r="F218" s="279">
        <v>50.15</v>
      </c>
      <c r="G218" s="279">
        <v>48.949999999999996</v>
      </c>
      <c r="H218" s="279">
        <v>54.65</v>
      </c>
      <c r="I218" s="279">
        <v>55.85</v>
      </c>
      <c r="J218" s="279">
        <v>57.5</v>
      </c>
      <c r="K218" s="277">
        <v>54.2</v>
      </c>
      <c r="L218" s="277">
        <v>51.35</v>
      </c>
      <c r="M218" s="277">
        <v>15.994350000000001</v>
      </c>
    </row>
    <row r="219" spans="1:13">
      <c r="A219" s="268">
        <v>209</v>
      </c>
      <c r="B219" s="277" t="s">
        <v>255</v>
      </c>
      <c r="C219" s="278">
        <v>35.25</v>
      </c>
      <c r="D219" s="279">
        <v>35.266666666666666</v>
      </c>
      <c r="E219" s="279">
        <v>34.783333333333331</v>
      </c>
      <c r="F219" s="279">
        <v>34.316666666666663</v>
      </c>
      <c r="G219" s="279">
        <v>33.833333333333329</v>
      </c>
      <c r="H219" s="279">
        <v>35.733333333333334</v>
      </c>
      <c r="I219" s="279">
        <v>36.216666666666669</v>
      </c>
      <c r="J219" s="279">
        <v>36.683333333333337</v>
      </c>
      <c r="K219" s="277">
        <v>35.75</v>
      </c>
      <c r="L219" s="277">
        <v>34.799999999999997</v>
      </c>
      <c r="M219" s="277">
        <v>15.32333</v>
      </c>
    </row>
    <row r="220" spans="1:13">
      <c r="A220" s="268">
        <v>210</v>
      </c>
      <c r="B220" s="277" t="s">
        <v>415</v>
      </c>
      <c r="C220" s="278">
        <v>61</v>
      </c>
      <c r="D220" s="279">
        <v>62.050000000000004</v>
      </c>
      <c r="E220" s="279">
        <v>59.100000000000009</v>
      </c>
      <c r="F220" s="279">
        <v>57.2</v>
      </c>
      <c r="G220" s="279">
        <v>54.250000000000007</v>
      </c>
      <c r="H220" s="279">
        <v>63.95000000000001</v>
      </c>
      <c r="I220" s="279">
        <v>66.900000000000006</v>
      </c>
      <c r="J220" s="279">
        <v>68.800000000000011</v>
      </c>
      <c r="K220" s="277">
        <v>65</v>
      </c>
      <c r="L220" s="277">
        <v>60.15</v>
      </c>
      <c r="M220" s="277">
        <v>26.841830000000002</v>
      </c>
    </row>
    <row r="221" spans="1:13">
      <c r="A221" s="268">
        <v>211</v>
      </c>
      <c r="B221" s="277" t="s">
        <v>117</v>
      </c>
      <c r="C221" s="278">
        <v>189.5</v>
      </c>
      <c r="D221" s="279">
        <v>192.65</v>
      </c>
      <c r="E221" s="279">
        <v>184.9</v>
      </c>
      <c r="F221" s="279">
        <v>180.3</v>
      </c>
      <c r="G221" s="279">
        <v>172.55</v>
      </c>
      <c r="H221" s="279">
        <v>197.25</v>
      </c>
      <c r="I221" s="279">
        <v>205</v>
      </c>
      <c r="J221" s="279">
        <v>209.6</v>
      </c>
      <c r="K221" s="277">
        <v>200.4</v>
      </c>
      <c r="L221" s="277">
        <v>188.05</v>
      </c>
      <c r="M221" s="277">
        <v>159.94635</v>
      </c>
    </row>
    <row r="222" spans="1:13">
      <c r="A222" s="268">
        <v>212</v>
      </c>
      <c r="B222" s="277" t="s">
        <v>258</v>
      </c>
      <c r="C222" s="278">
        <v>214.15</v>
      </c>
      <c r="D222" s="279">
        <v>217.28333333333333</v>
      </c>
      <c r="E222" s="279">
        <v>205.41666666666666</v>
      </c>
      <c r="F222" s="279">
        <v>196.68333333333334</v>
      </c>
      <c r="G222" s="279">
        <v>184.81666666666666</v>
      </c>
      <c r="H222" s="279">
        <v>226.01666666666665</v>
      </c>
      <c r="I222" s="279">
        <v>237.88333333333333</v>
      </c>
      <c r="J222" s="279">
        <v>246.61666666666665</v>
      </c>
      <c r="K222" s="277">
        <v>229.15</v>
      </c>
      <c r="L222" s="277">
        <v>208.55</v>
      </c>
      <c r="M222" s="277">
        <v>31.901610000000002</v>
      </c>
    </row>
    <row r="223" spans="1:13">
      <c r="A223" s="268">
        <v>213</v>
      </c>
      <c r="B223" s="277" t="s">
        <v>118</v>
      </c>
      <c r="C223" s="278">
        <v>363.7</v>
      </c>
      <c r="D223" s="279">
        <v>365.63333333333338</v>
      </c>
      <c r="E223" s="279">
        <v>357.41666666666674</v>
      </c>
      <c r="F223" s="279">
        <v>351.13333333333338</v>
      </c>
      <c r="G223" s="279">
        <v>342.91666666666674</v>
      </c>
      <c r="H223" s="279">
        <v>371.91666666666674</v>
      </c>
      <c r="I223" s="279">
        <v>380.13333333333333</v>
      </c>
      <c r="J223" s="279">
        <v>386.41666666666674</v>
      </c>
      <c r="K223" s="277">
        <v>373.85</v>
      </c>
      <c r="L223" s="277">
        <v>359.35</v>
      </c>
      <c r="M223" s="277">
        <v>271.40811000000002</v>
      </c>
    </row>
    <row r="224" spans="1:13">
      <c r="A224" s="268">
        <v>214</v>
      </c>
      <c r="B224" s="277" t="s">
        <v>256</v>
      </c>
      <c r="C224" s="278">
        <v>1305.3499999999999</v>
      </c>
      <c r="D224" s="279">
        <v>1311.8</v>
      </c>
      <c r="E224" s="279">
        <v>1288.55</v>
      </c>
      <c r="F224" s="279">
        <v>1271.75</v>
      </c>
      <c r="G224" s="279">
        <v>1248.5</v>
      </c>
      <c r="H224" s="279">
        <v>1328.6</v>
      </c>
      <c r="I224" s="279">
        <v>1351.85</v>
      </c>
      <c r="J224" s="279">
        <v>1368.6499999999999</v>
      </c>
      <c r="K224" s="277">
        <v>1335.05</v>
      </c>
      <c r="L224" s="277">
        <v>1295</v>
      </c>
      <c r="M224" s="277">
        <v>8.1937300000000004</v>
      </c>
    </row>
    <row r="225" spans="1:13">
      <c r="A225" s="268">
        <v>215</v>
      </c>
      <c r="B225" s="277" t="s">
        <v>119</v>
      </c>
      <c r="C225" s="278">
        <v>430.35</v>
      </c>
      <c r="D225" s="279">
        <v>434.48333333333335</v>
      </c>
      <c r="E225" s="279">
        <v>423.9666666666667</v>
      </c>
      <c r="F225" s="279">
        <v>417.58333333333337</v>
      </c>
      <c r="G225" s="279">
        <v>407.06666666666672</v>
      </c>
      <c r="H225" s="279">
        <v>440.86666666666667</v>
      </c>
      <c r="I225" s="279">
        <v>451.38333333333333</v>
      </c>
      <c r="J225" s="279">
        <v>457.76666666666665</v>
      </c>
      <c r="K225" s="277">
        <v>445</v>
      </c>
      <c r="L225" s="277">
        <v>428.1</v>
      </c>
      <c r="M225" s="277">
        <v>16.306560000000001</v>
      </c>
    </row>
    <row r="226" spans="1:13">
      <c r="A226" s="268">
        <v>216</v>
      </c>
      <c r="B226" s="277" t="s">
        <v>403</v>
      </c>
      <c r="C226" s="278">
        <v>2749.7</v>
      </c>
      <c r="D226" s="279">
        <v>2772.2333333333336</v>
      </c>
      <c r="E226" s="279">
        <v>2719.4666666666672</v>
      </c>
      <c r="F226" s="279">
        <v>2689.2333333333336</v>
      </c>
      <c r="G226" s="279">
        <v>2636.4666666666672</v>
      </c>
      <c r="H226" s="279">
        <v>2802.4666666666672</v>
      </c>
      <c r="I226" s="279">
        <v>2855.2333333333336</v>
      </c>
      <c r="J226" s="279">
        <v>2885.4666666666672</v>
      </c>
      <c r="K226" s="277">
        <v>2825</v>
      </c>
      <c r="L226" s="277">
        <v>2742</v>
      </c>
      <c r="M226" s="277">
        <v>9.0600000000000003E-3</v>
      </c>
    </row>
    <row r="227" spans="1:13">
      <c r="A227" s="268">
        <v>217</v>
      </c>
      <c r="B227" s="277" t="s">
        <v>257</v>
      </c>
      <c r="C227" s="278">
        <v>37.6</v>
      </c>
      <c r="D227" s="279">
        <v>37.85</v>
      </c>
      <c r="E227" s="279">
        <v>37.25</v>
      </c>
      <c r="F227" s="279">
        <v>36.9</v>
      </c>
      <c r="G227" s="279">
        <v>36.299999999999997</v>
      </c>
      <c r="H227" s="279">
        <v>38.200000000000003</v>
      </c>
      <c r="I227" s="279">
        <v>38.800000000000011</v>
      </c>
      <c r="J227" s="279">
        <v>39.150000000000006</v>
      </c>
      <c r="K227" s="277">
        <v>38.450000000000003</v>
      </c>
      <c r="L227" s="277">
        <v>37.5</v>
      </c>
      <c r="M227" s="277">
        <v>12.13824</v>
      </c>
    </row>
    <row r="228" spans="1:13">
      <c r="A228" s="268">
        <v>218</v>
      </c>
      <c r="B228" s="277" t="s">
        <v>120</v>
      </c>
      <c r="C228" s="278">
        <v>11.55</v>
      </c>
      <c r="D228" s="279">
        <v>11.483333333333334</v>
      </c>
      <c r="E228" s="279">
        <v>11.116666666666669</v>
      </c>
      <c r="F228" s="279">
        <v>10.683333333333335</v>
      </c>
      <c r="G228" s="279">
        <v>10.31666666666667</v>
      </c>
      <c r="H228" s="279">
        <v>11.916666666666668</v>
      </c>
      <c r="I228" s="279">
        <v>12.283333333333335</v>
      </c>
      <c r="J228" s="279">
        <v>12.716666666666667</v>
      </c>
      <c r="K228" s="277">
        <v>11.85</v>
      </c>
      <c r="L228" s="277">
        <v>11.05</v>
      </c>
      <c r="M228" s="277">
        <v>3813.1943500000002</v>
      </c>
    </row>
    <row r="229" spans="1:13">
      <c r="A229" s="268">
        <v>219</v>
      </c>
      <c r="B229" s="277" t="s">
        <v>404</v>
      </c>
      <c r="C229" s="278">
        <v>29.65</v>
      </c>
      <c r="D229" s="279">
        <v>29.350000000000005</v>
      </c>
      <c r="E229" s="279">
        <v>28.650000000000009</v>
      </c>
      <c r="F229" s="279">
        <v>27.650000000000006</v>
      </c>
      <c r="G229" s="279">
        <v>26.95000000000001</v>
      </c>
      <c r="H229" s="279">
        <v>30.350000000000009</v>
      </c>
      <c r="I229" s="279">
        <v>31.050000000000004</v>
      </c>
      <c r="J229" s="279">
        <v>32.050000000000011</v>
      </c>
      <c r="K229" s="277">
        <v>30.05</v>
      </c>
      <c r="L229" s="277">
        <v>28.35</v>
      </c>
      <c r="M229" s="277">
        <v>56.188800000000001</v>
      </c>
    </row>
    <row r="230" spans="1:13">
      <c r="A230" s="268">
        <v>220</v>
      </c>
      <c r="B230" s="277" t="s">
        <v>121</v>
      </c>
      <c r="C230" s="278">
        <v>31.05</v>
      </c>
      <c r="D230" s="279">
        <v>31.133333333333336</v>
      </c>
      <c r="E230" s="279">
        <v>30.566666666666674</v>
      </c>
      <c r="F230" s="279">
        <v>30.083333333333336</v>
      </c>
      <c r="G230" s="279">
        <v>29.516666666666673</v>
      </c>
      <c r="H230" s="279">
        <v>31.616666666666674</v>
      </c>
      <c r="I230" s="279">
        <v>32.183333333333337</v>
      </c>
      <c r="J230" s="279">
        <v>32.666666666666671</v>
      </c>
      <c r="K230" s="277">
        <v>31.7</v>
      </c>
      <c r="L230" s="277">
        <v>30.65</v>
      </c>
      <c r="M230" s="277">
        <v>246.12203</v>
      </c>
    </row>
    <row r="231" spans="1:13">
      <c r="A231" s="268">
        <v>221</v>
      </c>
      <c r="B231" s="277" t="s">
        <v>416</v>
      </c>
      <c r="C231" s="278">
        <v>206.25</v>
      </c>
      <c r="D231" s="279">
        <v>203.41666666666666</v>
      </c>
      <c r="E231" s="279">
        <v>195.08333333333331</v>
      </c>
      <c r="F231" s="279">
        <v>183.91666666666666</v>
      </c>
      <c r="G231" s="279">
        <v>175.58333333333331</v>
      </c>
      <c r="H231" s="279">
        <v>214.58333333333331</v>
      </c>
      <c r="I231" s="279">
        <v>222.91666666666663</v>
      </c>
      <c r="J231" s="279">
        <v>234.08333333333331</v>
      </c>
      <c r="K231" s="277">
        <v>211.75</v>
      </c>
      <c r="L231" s="277">
        <v>192.25</v>
      </c>
      <c r="M231" s="277">
        <v>79.428970000000007</v>
      </c>
    </row>
    <row r="232" spans="1:13">
      <c r="A232" s="268">
        <v>222</v>
      </c>
      <c r="B232" s="277" t="s">
        <v>405</v>
      </c>
      <c r="C232" s="278">
        <v>581.54999999999995</v>
      </c>
      <c r="D232" s="279">
        <v>577.55000000000007</v>
      </c>
      <c r="E232" s="279">
        <v>557.10000000000014</v>
      </c>
      <c r="F232" s="279">
        <v>532.65000000000009</v>
      </c>
      <c r="G232" s="279">
        <v>512.20000000000016</v>
      </c>
      <c r="H232" s="279">
        <v>602.00000000000011</v>
      </c>
      <c r="I232" s="279">
        <v>622.45000000000016</v>
      </c>
      <c r="J232" s="279">
        <v>646.90000000000009</v>
      </c>
      <c r="K232" s="277">
        <v>598</v>
      </c>
      <c r="L232" s="277">
        <v>553.1</v>
      </c>
      <c r="M232" s="277">
        <v>2.6619700000000002</v>
      </c>
    </row>
    <row r="233" spans="1:13">
      <c r="A233" s="268">
        <v>223</v>
      </c>
      <c r="B233" s="277" t="s">
        <v>406</v>
      </c>
      <c r="C233" s="278">
        <v>6.85</v>
      </c>
      <c r="D233" s="279">
        <v>6.8833333333333329</v>
      </c>
      <c r="E233" s="279">
        <v>6.7666666666666657</v>
      </c>
      <c r="F233" s="279">
        <v>6.6833333333333327</v>
      </c>
      <c r="G233" s="279">
        <v>6.5666666666666655</v>
      </c>
      <c r="H233" s="279">
        <v>6.9666666666666659</v>
      </c>
      <c r="I233" s="279">
        <v>7.083333333333333</v>
      </c>
      <c r="J233" s="279">
        <v>7.1666666666666661</v>
      </c>
      <c r="K233" s="277">
        <v>7</v>
      </c>
      <c r="L233" s="277">
        <v>6.8</v>
      </c>
      <c r="M233" s="277">
        <v>20.03679</v>
      </c>
    </row>
    <row r="234" spans="1:13">
      <c r="A234" s="268">
        <v>224</v>
      </c>
      <c r="B234" s="277" t="s">
        <v>122</v>
      </c>
      <c r="C234" s="278">
        <v>408.8</v>
      </c>
      <c r="D234" s="279">
        <v>408.5333333333333</v>
      </c>
      <c r="E234" s="279">
        <v>403.06666666666661</v>
      </c>
      <c r="F234" s="279">
        <v>397.33333333333331</v>
      </c>
      <c r="G234" s="279">
        <v>391.86666666666662</v>
      </c>
      <c r="H234" s="279">
        <v>414.26666666666659</v>
      </c>
      <c r="I234" s="279">
        <v>419.73333333333329</v>
      </c>
      <c r="J234" s="279">
        <v>425.46666666666658</v>
      </c>
      <c r="K234" s="277">
        <v>414</v>
      </c>
      <c r="L234" s="277">
        <v>402.8</v>
      </c>
      <c r="M234" s="277">
        <v>33.195619999999998</v>
      </c>
    </row>
    <row r="235" spans="1:13">
      <c r="A235" s="268">
        <v>225</v>
      </c>
      <c r="B235" s="277" t="s">
        <v>407</v>
      </c>
      <c r="C235" s="278">
        <v>90.65</v>
      </c>
      <c r="D235" s="279">
        <v>91.316666666666663</v>
      </c>
      <c r="E235" s="279">
        <v>87.633333333333326</v>
      </c>
      <c r="F235" s="279">
        <v>84.61666666666666</v>
      </c>
      <c r="G235" s="279">
        <v>80.933333333333323</v>
      </c>
      <c r="H235" s="279">
        <v>94.333333333333329</v>
      </c>
      <c r="I235" s="279">
        <v>98.016666666666666</v>
      </c>
      <c r="J235" s="279">
        <v>101.03333333333333</v>
      </c>
      <c r="K235" s="277">
        <v>95</v>
      </c>
      <c r="L235" s="277">
        <v>88.3</v>
      </c>
      <c r="M235" s="277">
        <v>11.330249999999999</v>
      </c>
    </row>
    <row r="236" spans="1:13">
      <c r="A236" s="268">
        <v>226</v>
      </c>
      <c r="B236" s="277" t="s">
        <v>1603</v>
      </c>
      <c r="C236" s="278">
        <v>991.95</v>
      </c>
      <c r="D236" s="279">
        <v>990.81666666666661</v>
      </c>
      <c r="E236" s="279">
        <v>982.13333333333321</v>
      </c>
      <c r="F236" s="279">
        <v>972.31666666666661</v>
      </c>
      <c r="G236" s="279">
        <v>963.63333333333321</v>
      </c>
      <c r="H236" s="279">
        <v>1000.6333333333332</v>
      </c>
      <c r="I236" s="279">
        <v>1009.3166666666666</v>
      </c>
      <c r="J236" s="279">
        <v>1019.1333333333332</v>
      </c>
      <c r="K236" s="277">
        <v>999.5</v>
      </c>
      <c r="L236" s="277">
        <v>981</v>
      </c>
      <c r="M236" s="277">
        <v>8.1979999999999997E-2</v>
      </c>
    </row>
    <row r="237" spans="1:13">
      <c r="A237" s="268">
        <v>227</v>
      </c>
      <c r="B237" s="277" t="s">
        <v>260</v>
      </c>
      <c r="C237" s="278">
        <v>102.7</v>
      </c>
      <c r="D237" s="279">
        <v>101.88333333333333</v>
      </c>
      <c r="E237" s="279">
        <v>100.76666666666665</v>
      </c>
      <c r="F237" s="279">
        <v>98.833333333333329</v>
      </c>
      <c r="G237" s="279">
        <v>97.716666666666654</v>
      </c>
      <c r="H237" s="279">
        <v>103.81666666666665</v>
      </c>
      <c r="I237" s="279">
        <v>104.93333333333332</v>
      </c>
      <c r="J237" s="279">
        <v>106.86666666666665</v>
      </c>
      <c r="K237" s="277">
        <v>103</v>
      </c>
      <c r="L237" s="277">
        <v>99.95</v>
      </c>
      <c r="M237" s="277">
        <v>17.093720000000001</v>
      </c>
    </row>
    <row r="238" spans="1:13">
      <c r="A238" s="268">
        <v>228</v>
      </c>
      <c r="B238" s="277" t="s">
        <v>412</v>
      </c>
      <c r="C238" s="278">
        <v>124.75</v>
      </c>
      <c r="D238" s="279">
        <v>122.38333333333333</v>
      </c>
      <c r="E238" s="279">
        <v>118.96666666666665</v>
      </c>
      <c r="F238" s="279">
        <v>113.18333333333332</v>
      </c>
      <c r="G238" s="279">
        <v>109.76666666666665</v>
      </c>
      <c r="H238" s="279">
        <v>128.16666666666666</v>
      </c>
      <c r="I238" s="279">
        <v>131.58333333333334</v>
      </c>
      <c r="J238" s="279">
        <v>137.36666666666667</v>
      </c>
      <c r="K238" s="277">
        <v>125.8</v>
      </c>
      <c r="L238" s="277">
        <v>116.6</v>
      </c>
      <c r="M238" s="277">
        <v>60.862949999999998</v>
      </c>
    </row>
    <row r="239" spans="1:13">
      <c r="A239" s="268">
        <v>229</v>
      </c>
      <c r="B239" s="277" t="s">
        <v>1615</v>
      </c>
      <c r="C239" s="278">
        <v>5019.95</v>
      </c>
      <c r="D239" s="279">
        <v>4976.333333333333</v>
      </c>
      <c r="E239" s="279">
        <v>4853.6666666666661</v>
      </c>
      <c r="F239" s="279">
        <v>4687.3833333333332</v>
      </c>
      <c r="G239" s="279">
        <v>4564.7166666666662</v>
      </c>
      <c r="H239" s="279">
        <v>5142.6166666666659</v>
      </c>
      <c r="I239" s="279">
        <v>5265.2833333333319</v>
      </c>
      <c r="J239" s="279">
        <v>5431.5666666666657</v>
      </c>
      <c r="K239" s="277">
        <v>5099</v>
      </c>
      <c r="L239" s="277">
        <v>4810.05</v>
      </c>
      <c r="M239" s="277">
        <v>2.3040500000000002</v>
      </c>
    </row>
    <row r="240" spans="1:13">
      <c r="A240" s="268">
        <v>230</v>
      </c>
      <c r="B240" s="277" t="s">
        <v>259</v>
      </c>
      <c r="C240" s="278">
        <v>63.35</v>
      </c>
      <c r="D240" s="279">
        <v>63.266666666666673</v>
      </c>
      <c r="E240" s="279">
        <v>62.083333333333343</v>
      </c>
      <c r="F240" s="279">
        <v>60.81666666666667</v>
      </c>
      <c r="G240" s="279">
        <v>59.63333333333334</v>
      </c>
      <c r="H240" s="279">
        <v>64.533333333333346</v>
      </c>
      <c r="I240" s="279">
        <v>65.716666666666669</v>
      </c>
      <c r="J240" s="279">
        <v>66.983333333333348</v>
      </c>
      <c r="K240" s="277">
        <v>64.45</v>
      </c>
      <c r="L240" s="277">
        <v>62</v>
      </c>
      <c r="M240" s="277">
        <v>23.119039999999998</v>
      </c>
    </row>
    <row r="241" spans="1:13">
      <c r="A241" s="268">
        <v>231</v>
      </c>
      <c r="B241" s="277" t="s">
        <v>123</v>
      </c>
      <c r="C241" s="278">
        <v>1321.15</v>
      </c>
      <c r="D241" s="279">
        <v>1313.1666666666667</v>
      </c>
      <c r="E241" s="279">
        <v>1297.9833333333336</v>
      </c>
      <c r="F241" s="279">
        <v>1274.8166666666668</v>
      </c>
      <c r="G241" s="279">
        <v>1259.6333333333337</v>
      </c>
      <c r="H241" s="279">
        <v>1336.3333333333335</v>
      </c>
      <c r="I241" s="279">
        <v>1351.5166666666664</v>
      </c>
      <c r="J241" s="279">
        <v>1374.6833333333334</v>
      </c>
      <c r="K241" s="277">
        <v>1328.35</v>
      </c>
      <c r="L241" s="277">
        <v>1290</v>
      </c>
      <c r="M241" s="277">
        <v>39.451790000000003</v>
      </c>
    </row>
    <row r="242" spans="1:13">
      <c r="A242" s="268">
        <v>232</v>
      </c>
      <c r="B242" s="277" t="s">
        <v>1622</v>
      </c>
      <c r="C242" s="278">
        <v>245.9</v>
      </c>
      <c r="D242" s="279">
        <v>244.45000000000002</v>
      </c>
      <c r="E242" s="279">
        <v>223.95000000000005</v>
      </c>
      <c r="F242" s="279">
        <v>202.00000000000003</v>
      </c>
      <c r="G242" s="279">
        <v>181.50000000000006</v>
      </c>
      <c r="H242" s="279">
        <v>266.40000000000003</v>
      </c>
      <c r="I242" s="279">
        <v>286.89999999999998</v>
      </c>
      <c r="J242" s="279">
        <v>308.85000000000002</v>
      </c>
      <c r="K242" s="277">
        <v>264.95</v>
      </c>
      <c r="L242" s="277">
        <v>222.5</v>
      </c>
      <c r="M242" s="277">
        <v>13.310840000000001</v>
      </c>
    </row>
    <row r="243" spans="1:13">
      <c r="A243" s="268">
        <v>233</v>
      </c>
      <c r="B243" s="277" t="s">
        <v>418</v>
      </c>
      <c r="C243" s="278">
        <v>262.05</v>
      </c>
      <c r="D243" s="279">
        <v>263.4666666666667</v>
      </c>
      <c r="E243" s="279">
        <v>259.63333333333338</v>
      </c>
      <c r="F243" s="279">
        <v>257.2166666666667</v>
      </c>
      <c r="G243" s="279">
        <v>253.38333333333338</v>
      </c>
      <c r="H243" s="279">
        <v>265.88333333333338</v>
      </c>
      <c r="I243" s="279">
        <v>269.71666666666664</v>
      </c>
      <c r="J243" s="279">
        <v>272.13333333333338</v>
      </c>
      <c r="K243" s="277">
        <v>267.3</v>
      </c>
      <c r="L243" s="277">
        <v>261.05</v>
      </c>
      <c r="M243" s="277">
        <v>9.7489999999999993E-2</v>
      </c>
    </row>
    <row r="244" spans="1:13">
      <c r="A244" s="268">
        <v>234</v>
      </c>
      <c r="B244" s="277" t="s">
        <v>124</v>
      </c>
      <c r="C244" s="278">
        <v>609.35</v>
      </c>
      <c r="D244" s="279">
        <v>611.06666666666661</v>
      </c>
      <c r="E244" s="279">
        <v>602.13333333333321</v>
      </c>
      <c r="F244" s="279">
        <v>594.91666666666663</v>
      </c>
      <c r="G244" s="279">
        <v>585.98333333333323</v>
      </c>
      <c r="H244" s="279">
        <v>618.28333333333319</v>
      </c>
      <c r="I244" s="279">
        <v>627.21666666666658</v>
      </c>
      <c r="J244" s="279">
        <v>634.43333333333317</v>
      </c>
      <c r="K244" s="277">
        <v>620</v>
      </c>
      <c r="L244" s="277">
        <v>603.85</v>
      </c>
      <c r="M244" s="277">
        <v>92.87424</v>
      </c>
    </row>
    <row r="245" spans="1:13">
      <c r="A245" s="268">
        <v>235</v>
      </c>
      <c r="B245" s="277" t="s">
        <v>419</v>
      </c>
      <c r="C245" s="278">
        <v>81.650000000000006</v>
      </c>
      <c r="D245" s="279">
        <v>81.216666666666669</v>
      </c>
      <c r="E245" s="279">
        <v>79.433333333333337</v>
      </c>
      <c r="F245" s="279">
        <v>77.216666666666669</v>
      </c>
      <c r="G245" s="279">
        <v>75.433333333333337</v>
      </c>
      <c r="H245" s="279">
        <v>83.433333333333337</v>
      </c>
      <c r="I245" s="279">
        <v>85.216666666666669</v>
      </c>
      <c r="J245" s="279">
        <v>87.433333333333337</v>
      </c>
      <c r="K245" s="277">
        <v>83</v>
      </c>
      <c r="L245" s="277">
        <v>79</v>
      </c>
      <c r="M245" s="277">
        <v>27.279399999999999</v>
      </c>
    </row>
    <row r="246" spans="1:13">
      <c r="A246" s="268">
        <v>236</v>
      </c>
      <c r="B246" s="277" t="s">
        <v>125</v>
      </c>
      <c r="C246" s="278">
        <v>202.6</v>
      </c>
      <c r="D246" s="279">
        <v>202.68333333333331</v>
      </c>
      <c r="E246" s="279">
        <v>199.26666666666662</v>
      </c>
      <c r="F246" s="279">
        <v>195.93333333333331</v>
      </c>
      <c r="G246" s="279">
        <v>192.51666666666662</v>
      </c>
      <c r="H246" s="279">
        <v>206.01666666666662</v>
      </c>
      <c r="I246" s="279">
        <v>209.43333333333331</v>
      </c>
      <c r="J246" s="279">
        <v>212.76666666666662</v>
      </c>
      <c r="K246" s="277">
        <v>206.1</v>
      </c>
      <c r="L246" s="277">
        <v>199.35</v>
      </c>
      <c r="M246" s="277">
        <v>116.30324</v>
      </c>
    </row>
    <row r="247" spans="1:13">
      <c r="A247" s="268">
        <v>237</v>
      </c>
      <c r="B247" s="277" t="s">
        <v>126</v>
      </c>
      <c r="C247" s="278">
        <v>978.4</v>
      </c>
      <c r="D247" s="279">
        <v>972.58333333333337</v>
      </c>
      <c r="E247" s="279">
        <v>954.11666666666679</v>
      </c>
      <c r="F247" s="279">
        <v>929.83333333333337</v>
      </c>
      <c r="G247" s="279">
        <v>911.36666666666679</v>
      </c>
      <c r="H247" s="279">
        <v>996.86666666666679</v>
      </c>
      <c r="I247" s="279">
        <v>1015.3333333333333</v>
      </c>
      <c r="J247" s="279">
        <v>1039.6166666666668</v>
      </c>
      <c r="K247" s="277">
        <v>991.05</v>
      </c>
      <c r="L247" s="277">
        <v>948.3</v>
      </c>
      <c r="M247" s="277">
        <v>218.71591000000001</v>
      </c>
    </row>
    <row r="248" spans="1:13">
      <c r="A248" s="268">
        <v>238</v>
      </c>
      <c r="B248" s="277" t="s">
        <v>1645</v>
      </c>
      <c r="C248" s="278">
        <v>617.45000000000005</v>
      </c>
      <c r="D248" s="279">
        <v>617.56666666666672</v>
      </c>
      <c r="E248" s="279">
        <v>611.33333333333348</v>
      </c>
      <c r="F248" s="279">
        <v>605.21666666666681</v>
      </c>
      <c r="G248" s="279">
        <v>598.98333333333358</v>
      </c>
      <c r="H248" s="279">
        <v>623.68333333333339</v>
      </c>
      <c r="I248" s="279">
        <v>629.91666666666674</v>
      </c>
      <c r="J248" s="279">
        <v>636.0333333333333</v>
      </c>
      <c r="K248" s="277">
        <v>623.79999999999995</v>
      </c>
      <c r="L248" s="277">
        <v>611.45000000000005</v>
      </c>
      <c r="M248" s="277">
        <v>9.2670000000000002E-2</v>
      </c>
    </row>
    <row r="249" spans="1:13">
      <c r="A249" s="268">
        <v>239</v>
      </c>
      <c r="B249" s="277" t="s">
        <v>420</v>
      </c>
      <c r="C249" s="278">
        <v>293.10000000000002</v>
      </c>
      <c r="D249" s="279">
        <v>293.98333333333335</v>
      </c>
      <c r="E249" s="279">
        <v>288.61666666666667</v>
      </c>
      <c r="F249" s="279">
        <v>284.13333333333333</v>
      </c>
      <c r="G249" s="279">
        <v>278.76666666666665</v>
      </c>
      <c r="H249" s="279">
        <v>298.4666666666667</v>
      </c>
      <c r="I249" s="279">
        <v>303.83333333333337</v>
      </c>
      <c r="J249" s="279">
        <v>308.31666666666672</v>
      </c>
      <c r="K249" s="277">
        <v>299.35000000000002</v>
      </c>
      <c r="L249" s="277">
        <v>289.5</v>
      </c>
      <c r="M249" s="277">
        <v>7.5617799999999997</v>
      </c>
    </row>
    <row r="250" spans="1:13">
      <c r="A250" s="268">
        <v>240</v>
      </c>
      <c r="B250" s="277" t="s">
        <v>421</v>
      </c>
      <c r="C250" s="278">
        <v>204.2</v>
      </c>
      <c r="D250" s="279">
        <v>201.46666666666667</v>
      </c>
      <c r="E250" s="279">
        <v>198.73333333333335</v>
      </c>
      <c r="F250" s="279">
        <v>193.26666666666668</v>
      </c>
      <c r="G250" s="279">
        <v>190.53333333333336</v>
      </c>
      <c r="H250" s="279">
        <v>206.93333333333334</v>
      </c>
      <c r="I250" s="279">
        <v>209.66666666666663</v>
      </c>
      <c r="J250" s="279">
        <v>215.13333333333333</v>
      </c>
      <c r="K250" s="277">
        <v>204.2</v>
      </c>
      <c r="L250" s="277">
        <v>196</v>
      </c>
      <c r="M250" s="277">
        <v>4.3122699999999998</v>
      </c>
    </row>
    <row r="251" spans="1:13">
      <c r="A251" s="268">
        <v>241</v>
      </c>
      <c r="B251" s="277" t="s">
        <v>417</v>
      </c>
      <c r="C251" s="278">
        <v>10.25</v>
      </c>
      <c r="D251" s="279">
        <v>10.25</v>
      </c>
      <c r="E251" s="279">
        <v>10.15</v>
      </c>
      <c r="F251" s="279">
        <v>10.050000000000001</v>
      </c>
      <c r="G251" s="279">
        <v>9.9500000000000011</v>
      </c>
      <c r="H251" s="279">
        <v>10.35</v>
      </c>
      <c r="I251" s="279">
        <v>10.450000000000001</v>
      </c>
      <c r="J251" s="279">
        <v>10.549999999999999</v>
      </c>
      <c r="K251" s="277">
        <v>10.35</v>
      </c>
      <c r="L251" s="277">
        <v>10.15</v>
      </c>
      <c r="M251" s="277">
        <v>26.258679999999998</v>
      </c>
    </row>
    <row r="252" spans="1:13">
      <c r="A252" s="268">
        <v>242</v>
      </c>
      <c r="B252" s="277" t="s">
        <v>127</v>
      </c>
      <c r="C252" s="278">
        <v>82.7</v>
      </c>
      <c r="D252" s="279">
        <v>82.95</v>
      </c>
      <c r="E252" s="279">
        <v>82.100000000000009</v>
      </c>
      <c r="F252" s="279">
        <v>81.5</v>
      </c>
      <c r="G252" s="279">
        <v>80.650000000000006</v>
      </c>
      <c r="H252" s="279">
        <v>83.550000000000011</v>
      </c>
      <c r="I252" s="279">
        <v>84.4</v>
      </c>
      <c r="J252" s="279">
        <v>85.000000000000014</v>
      </c>
      <c r="K252" s="277">
        <v>83.8</v>
      </c>
      <c r="L252" s="277">
        <v>82.35</v>
      </c>
      <c r="M252" s="277">
        <v>118.74115999999999</v>
      </c>
    </row>
    <row r="253" spans="1:13">
      <c r="A253" s="268">
        <v>243</v>
      </c>
      <c r="B253" s="277" t="s">
        <v>262</v>
      </c>
      <c r="C253" s="278">
        <v>2146.1999999999998</v>
      </c>
      <c r="D253" s="279">
        <v>2122.0499999999997</v>
      </c>
      <c r="E253" s="279">
        <v>2074.1499999999996</v>
      </c>
      <c r="F253" s="279">
        <v>2002.1</v>
      </c>
      <c r="G253" s="279">
        <v>1954.1999999999998</v>
      </c>
      <c r="H253" s="279">
        <v>2194.0999999999995</v>
      </c>
      <c r="I253" s="279">
        <v>2242</v>
      </c>
      <c r="J253" s="279">
        <v>2314.0499999999993</v>
      </c>
      <c r="K253" s="277">
        <v>2169.9499999999998</v>
      </c>
      <c r="L253" s="277">
        <v>2050</v>
      </c>
      <c r="M253" s="277">
        <v>5.2774400000000004</v>
      </c>
    </row>
    <row r="254" spans="1:13">
      <c r="A254" s="268">
        <v>244</v>
      </c>
      <c r="B254" s="277" t="s">
        <v>408</v>
      </c>
      <c r="C254" s="278">
        <v>123.1</v>
      </c>
      <c r="D254" s="279">
        <v>122.7</v>
      </c>
      <c r="E254" s="279">
        <v>120.9</v>
      </c>
      <c r="F254" s="279">
        <v>118.7</v>
      </c>
      <c r="G254" s="279">
        <v>116.9</v>
      </c>
      <c r="H254" s="279">
        <v>124.9</v>
      </c>
      <c r="I254" s="279">
        <v>126.69999999999999</v>
      </c>
      <c r="J254" s="279">
        <v>128.9</v>
      </c>
      <c r="K254" s="277">
        <v>124.5</v>
      </c>
      <c r="L254" s="277">
        <v>120.5</v>
      </c>
      <c r="M254" s="277">
        <v>10.03471</v>
      </c>
    </row>
    <row r="255" spans="1:13">
      <c r="A255" s="268">
        <v>245</v>
      </c>
      <c r="B255" s="277" t="s">
        <v>409</v>
      </c>
      <c r="C255" s="278">
        <v>84.45</v>
      </c>
      <c r="D255" s="279">
        <v>84.416666666666671</v>
      </c>
      <c r="E255" s="279">
        <v>83.333333333333343</v>
      </c>
      <c r="F255" s="279">
        <v>82.216666666666669</v>
      </c>
      <c r="G255" s="279">
        <v>81.13333333333334</v>
      </c>
      <c r="H255" s="279">
        <v>85.533333333333346</v>
      </c>
      <c r="I255" s="279">
        <v>86.616666666666688</v>
      </c>
      <c r="J255" s="279">
        <v>87.733333333333348</v>
      </c>
      <c r="K255" s="277">
        <v>85.5</v>
      </c>
      <c r="L255" s="277">
        <v>83.3</v>
      </c>
      <c r="M255" s="277">
        <v>7.9303699999999999</v>
      </c>
    </row>
    <row r="256" spans="1:13">
      <c r="A256" s="268">
        <v>246</v>
      </c>
      <c r="B256" s="277" t="s">
        <v>2931</v>
      </c>
      <c r="C256" s="278">
        <v>1367.85</v>
      </c>
      <c r="D256" s="279">
        <v>1368.6166666666668</v>
      </c>
      <c r="E256" s="279">
        <v>1349.2333333333336</v>
      </c>
      <c r="F256" s="279">
        <v>1330.6166666666668</v>
      </c>
      <c r="G256" s="279">
        <v>1311.2333333333336</v>
      </c>
      <c r="H256" s="279">
        <v>1387.2333333333336</v>
      </c>
      <c r="I256" s="279">
        <v>1406.6166666666668</v>
      </c>
      <c r="J256" s="279">
        <v>1425.2333333333336</v>
      </c>
      <c r="K256" s="277">
        <v>1388</v>
      </c>
      <c r="L256" s="277">
        <v>1350</v>
      </c>
      <c r="M256" s="277">
        <v>8.6159599999999994</v>
      </c>
    </row>
    <row r="257" spans="1:13">
      <c r="A257" s="268">
        <v>247</v>
      </c>
      <c r="B257" s="277" t="s">
        <v>402</v>
      </c>
      <c r="C257" s="278">
        <v>475.65</v>
      </c>
      <c r="D257" s="279">
        <v>478.08333333333331</v>
      </c>
      <c r="E257" s="279">
        <v>469.16666666666663</v>
      </c>
      <c r="F257" s="279">
        <v>462.68333333333334</v>
      </c>
      <c r="G257" s="279">
        <v>453.76666666666665</v>
      </c>
      <c r="H257" s="279">
        <v>484.56666666666661</v>
      </c>
      <c r="I257" s="279">
        <v>493.48333333333323</v>
      </c>
      <c r="J257" s="279">
        <v>499.96666666666658</v>
      </c>
      <c r="K257" s="277">
        <v>487</v>
      </c>
      <c r="L257" s="277">
        <v>471.6</v>
      </c>
      <c r="M257" s="277">
        <v>2.0281400000000001</v>
      </c>
    </row>
    <row r="258" spans="1:13">
      <c r="A258" s="268">
        <v>248</v>
      </c>
      <c r="B258" s="277" t="s">
        <v>128</v>
      </c>
      <c r="C258" s="278">
        <v>183.35</v>
      </c>
      <c r="D258" s="279">
        <v>184.06666666666669</v>
      </c>
      <c r="E258" s="279">
        <v>182.28333333333339</v>
      </c>
      <c r="F258" s="279">
        <v>181.2166666666667</v>
      </c>
      <c r="G258" s="279">
        <v>179.43333333333339</v>
      </c>
      <c r="H258" s="279">
        <v>185.13333333333338</v>
      </c>
      <c r="I258" s="279">
        <v>186.91666666666669</v>
      </c>
      <c r="J258" s="279">
        <v>187.98333333333338</v>
      </c>
      <c r="K258" s="277">
        <v>185.85</v>
      </c>
      <c r="L258" s="277">
        <v>183</v>
      </c>
      <c r="M258" s="277">
        <v>309.93031999999999</v>
      </c>
    </row>
    <row r="259" spans="1:13">
      <c r="A259" s="268">
        <v>249</v>
      </c>
      <c r="B259" s="277" t="s">
        <v>413</v>
      </c>
      <c r="C259" s="278">
        <v>229.45</v>
      </c>
      <c r="D259" s="279">
        <v>232.15</v>
      </c>
      <c r="E259" s="279">
        <v>225.05</v>
      </c>
      <c r="F259" s="279">
        <v>220.65</v>
      </c>
      <c r="G259" s="279">
        <v>213.55</v>
      </c>
      <c r="H259" s="279">
        <v>236.55</v>
      </c>
      <c r="I259" s="279">
        <v>243.64999999999998</v>
      </c>
      <c r="J259" s="279">
        <v>248.05</v>
      </c>
      <c r="K259" s="277">
        <v>239.25</v>
      </c>
      <c r="L259" s="277">
        <v>227.75</v>
      </c>
      <c r="M259" s="277">
        <v>0.26296999999999998</v>
      </c>
    </row>
    <row r="260" spans="1:13">
      <c r="A260" s="268">
        <v>250</v>
      </c>
      <c r="B260" s="277" t="s">
        <v>411</v>
      </c>
      <c r="C260" s="278">
        <v>134</v>
      </c>
      <c r="D260" s="279">
        <v>134.68333333333331</v>
      </c>
      <c r="E260" s="279">
        <v>132.46666666666661</v>
      </c>
      <c r="F260" s="279">
        <v>130.93333333333331</v>
      </c>
      <c r="G260" s="279">
        <v>128.71666666666661</v>
      </c>
      <c r="H260" s="279">
        <v>136.21666666666661</v>
      </c>
      <c r="I260" s="279">
        <v>138.43333333333331</v>
      </c>
      <c r="J260" s="279">
        <v>139.96666666666661</v>
      </c>
      <c r="K260" s="277">
        <v>136.9</v>
      </c>
      <c r="L260" s="277">
        <v>133.15</v>
      </c>
      <c r="M260" s="277">
        <v>11.50864</v>
      </c>
    </row>
    <row r="261" spans="1:13">
      <c r="A261" s="268">
        <v>251</v>
      </c>
      <c r="B261" s="277" t="s">
        <v>431</v>
      </c>
      <c r="C261" s="278">
        <v>17.600000000000001</v>
      </c>
      <c r="D261" s="279">
        <v>17.650000000000002</v>
      </c>
      <c r="E261" s="279">
        <v>17.150000000000006</v>
      </c>
      <c r="F261" s="279">
        <v>16.700000000000003</v>
      </c>
      <c r="G261" s="279">
        <v>16.200000000000006</v>
      </c>
      <c r="H261" s="279">
        <v>18.100000000000005</v>
      </c>
      <c r="I261" s="279">
        <v>18.599999999999998</v>
      </c>
      <c r="J261" s="279">
        <v>19.050000000000004</v>
      </c>
      <c r="K261" s="277">
        <v>18.149999999999999</v>
      </c>
      <c r="L261" s="277">
        <v>17.2</v>
      </c>
      <c r="M261" s="277">
        <v>20.346679999999999</v>
      </c>
    </row>
    <row r="262" spans="1:13">
      <c r="A262" s="268">
        <v>252</v>
      </c>
      <c r="B262" s="277" t="s">
        <v>428</v>
      </c>
      <c r="C262" s="278">
        <v>39.6</v>
      </c>
      <c r="D262" s="279">
        <v>39.783333333333331</v>
      </c>
      <c r="E262" s="279">
        <v>39.066666666666663</v>
      </c>
      <c r="F262" s="279">
        <v>38.533333333333331</v>
      </c>
      <c r="G262" s="279">
        <v>37.816666666666663</v>
      </c>
      <c r="H262" s="279">
        <v>40.316666666666663</v>
      </c>
      <c r="I262" s="279">
        <v>41.033333333333331</v>
      </c>
      <c r="J262" s="279">
        <v>41.566666666666663</v>
      </c>
      <c r="K262" s="277">
        <v>40.5</v>
      </c>
      <c r="L262" s="277">
        <v>39.25</v>
      </c>
      <c r="M262" s="277">
        <v>2.1320199999999998</v>
      </c>
    </row>
    <row r="263" spans="1:13">
      <c r="A263" s="268">
        <v>253</v>
      </c>
      <c r="B263" s="277" t="s">
        <v>429</v>
      </c>
      <c r="C263" s="278">
        <v>91.45</v>
      </c>
      <c r="D263" s="279">
        <v>92.016666666666652</v>
      </c>
      <c r="E263" s="279">
        <v>90.033333333333303</v>
      </c>
      <c r="F263" s="279">
        <v>88.616666666666646</v>
      </c>
      <c r="G263" s="279">
        <v>86.633333333333297</v>
      </c>
      <c r="H263" s="279">
        <v>93.433333333333309</v>
      </c>
      <c r="I263" s="279">
        <v>95.416666666666657</v>
      </c>
      <c r="J263" s="279">
        <v>96.833333333333314</v>
      </c>
      <c r="K263" s="277">
        <v>94</v>
      </c>
      <c r="L263" s="277">
        <v>90.6</v>
      </c>
      <c r="M263" s="277">
        <v>16.486070000000002</v>
      </c>
    </row>
    <row r="264" spans="1:13">
      <c r="A264" s="268">
        <v>254</v>
      </c>
      <c r="B264" s="277" t="s">
        <v>432</v>
      </c>
      <c r="C264" s="278">
        <v>48.25</v>
      </c>
      <c r="D264" s="279">
        <v>48.116666666666674</v>
      </c>
      <c r="E264" s="279">
        <v>46.83333333333335</v>
      </c>
      <c r="F264" s="279">
        <v>45.416666666666679</v>
      </c>
      <c r="G264" s="279">
        <v>44.133333333333354</v>
      </c>
      <c r="H264" s="279">
        <v>49.533333333333346</v>
      </c>
      <c r="I264" s="279">
        <v>50.816666666666677</v>
      </c>
      <c r="J264" s="279">
        <v>52.233333333333341</v>
      </c>
      <c r="K264" s="277">
        <v>49.4</v>
      </c>
      <c r="L264" s="277">
        <v>46.7</v>
      </c>
      <c r="M264" s="277">
        <v>19.599270000000001</v>
      </c>
    </row>
    <row r="265" spans="1:13">
      <c r="A265" s="268">
        <v>255</v>
      </c>
      <c r="B265" s="277" t="s">
        <v>422</v>
      </c>
      <c r="C265" s="278">
        <v>828.45</v>
      </c>
      <c r="D265" s="279">
        <v>827.94999999999993</v>
      </c>
      <c r="E265" s="279">
        <v>805.99999999999989</v>
      </c>
      <c r="F265" s="279">
        <v>783.55</v>
      </c>
      <c r="G265" s="279">
        <v>761.59999999999991</v>
      </c>
      <c r="H265" s="279">
        <v>850.39999999999986</v>
      </c>
      <c r="I265" s="279">
        <v>872.34999999999991</v>
      </c>
      <c r="J265" s="279">
        <v>894.79999999999984</v>
      </c>
      <c r="K265" s="277">
        <v>849.9</v>
      </c>
      <c r="L265" s="277">
        <v>805.5</v>
      </c>
      <c r="M265" s="277">
        <v>8.4399300000000004</v>
      </c>
    </row>
    <row r="266" spans="1:13">
      <c r="A266" s="268">
        <v>256</v>
      </c>
      <c r="B266" s="277" t="s">
        <v>436</v>
      </c>
      <c r="C266" s="278">
        <v>2253</v>
      </c>
      <c r="D266" s="279">
        <v>2244.3333333333335</v>
      </c>
      <c r="E266" s="279">
        <v>2148.666666666667</v>
      </c>
      <c r="F266" s="279">
        <v>2044.3333333333335</v>
      </c>
      <c r="G266" s="279">
        <v>1948.666666666667</v>
      </c>
      <c r="H266" s="279">
        <v>2348.666666666667</v>
      </c>
      <c r="I266" s="279">
        <v>2444.3333333333339</v>
      </c>
      <c r="J266" s="279">
        <v>2548.666666666667</v>
      </c>
      <c r="K266" s="277">
        <v>2340</v>
      </c>
      <c r="L266" s="277">
        <v>2140</v>
      </c>
      <c r="M266" s="277">
        <v>0.51524999999999999</v>
      </c>
    </row>
    <row r="267" spans="1:13">
      <c r="A267" s="268">
        <v>257</v>
      </c>
      <c r="B267" s="277" t="s">
        <v>433</v>
      </c>
      <c r="C267" s="278">
        <v>65.099999999999994</v>
      </c>
      <c r="D267" s="279">
        <v>65.183333333333337</v>
      </c>
      <c r="E267" s="279">
        <v>63.666666666666671</v>
      </c>
      <c r="F267" s="279">
        <v>62.233333333333334</v>
      </c>
      <c r="G267" s="279">
        <v>60.716666666666669</v>
      </c>
      <c r="H267" s="279">
        <v>66.616666666666674</v>
      </c>
      <c r="I267" s="279">
        <v>68.133333333333326</v>
      </c>
      <c r="J267" s="279">
        <v>69.566666666666677</v>
      </c>
      <c r="K267" s="277">
        <v>66.7</v>
      </c>
      <c r="L267" s="277">
        <v>63.75</v>
      </c>
      <c r="M267" s="277">
        <v>8.5049799999999998</v>
      </c>
    </row>
    <row r="268" spans="1:13">
      <c r="A268" s="268">
        <v>258</v>
      </c>
      <c r="B268" s="277" t="s">
        <v>129</v>
      </c>
      <c r="C268" s="278">
        <v>209.65</v>
      </c>
      <c r="D268" s="279">
        <v>209.16666666666666</v>
      </c>
      <c r="E268" s="279">
        <v>206.98333333333332</v>
      </c>
      <c r="F268" s="279">
        <v>204.31666666666666</v>
      </c>
      <c r="G268" s="279">
        <v>202.13333333333333</v>
      </c>
      <c r="H268" s="279">
        <v>211.83333333333331</v>
      </c>
      <c r="I268" s="279">
        <v>214.01666666666665</v>
      </c>
      <c r="J268" s="279">
        <v>216.68333333333331</v>
      </c>
      <c r="K268" s="277">
        <v>211.35</v>
      </c>
      <c r="L268" s="277">
        <v>206.5</v>
      </c>
      <c r="M268" s="277">
        <v>86.170820000000006</v>
      </c>
    </row>
    <row r="269" spans="1:13">
      <c r="A269" s="268">
        <v>259</v>
      </c>
      <c r="B269" s="277" t="s">
        <v>423</v>
      </c>
      <c r="C269" s="278">
        <v>1541.35</v>
      </c>
      <c r="D269" s="279">
        <v>1510.7333333333333</v>
      </c>
      <c r="E269" s="279">
        <v>1477.2166666666667</v>
      </c>
      <c r="F269" s="279">
        <v>1413.0833333333333</v>
      </c>
      <c r="G269" s="279">
        <v>1379.5666666666666</v>
      </c>
      <c r="H269" s="279">
        <v>1574.8666666666668</v>
      </c>
      <c r="I269" s="279">
        <v>1608.3833333333337</v>
      </c>
      <c r="J269" s="279">
        <v>1672.5166666666669</v>
      </c>
      <c r="K269" s="277">
        <v>1544.25</v>
      </c>
      <c r="L269" s="277">
        <v>1446.6</v>
      </c>
      <c r="M269" s="277">
        <v>1.12829</v>
      </c>
    </row>
    <row r="270" spans="1:13">
      <c r="A270" s="268">
        <v>260</v>
      </c>
      <c r="B270" s="277" t="s">
        <v>424</v>
      </c>
      <c r="C270" s="278">
        <v>270.39999999999998</v>
      </c>
      <c r="D270" s="279">
        <v>268.36666666666667</v>
      </c>
      <c r="E270" s="279">
        <v>262.43333333333334</v>
      </c>
      <c r="F270" s="279">
        <v>254.46666666666664</v>
      </c>
      <c r="G270" s="279">
        <v>248.5333333333333</v>
      </c>
      <c r="H270" s="279">
        <v>276.33333333333337</v>
      </c>
      <c r="I270" s="279">
        <v>282.26666666666677</v>
      </c>
      <c r="J270" s="279">
        <v>290.23333333333341</v>
      </c>
      <c r="K270" s="277">
        <v>274.3</v>
      </c>
      <c r="L270" s="277">
        <v>260.39999999999998</v>
      </c>
      <c r="M270" s="277">
        <v>7.8438499999999998</v>
      </c>
    </row>
    <row r="271" spans="1:13">
      <c r="A271" s="268">
        <v>261</v>
      </c>
      <c r="B271" s="277" t="s">
        <v>425</v>
      </c>
      <c r="C271" s="278">
        <v>93.6</v>
      </c>
      <c r="D271" s="279">
        <v>93.866666666666674</v>
      </c>
      <c r="E271" s="279">
        <v>92.733333333333348</v>
      </c>
      <c r="F271" s="279">
        <v>91.866666666666674</v>
      </c>
      <c r="G271" s="279">
        <v>90.733333333333348</v>
      </c>
      <c r="H271" s="279">
        <v>94.733333333333348</v>
      </c>
      <c r="I271" s="279">
        <v>95.866666666666674</v>
      </c>
      <c r="J271" s="279">
        <v>96.733333333333348</v>
      </c>
      <c r="K271" s="277">
        <v>95</v>
      </c>
      <c r="L271" s="277">
        <v>93</v>
      </c>
      <c r="M271" s="277">
        <v>5.2102399999999998</v>
      </c>
    </row>
    <row r="272" spans="1:13">
      <c r="A272" s="268">
        <v>262</v>
      </c>
      <c r="B272" s="277" t="s">
        <v>426</v>
      </c>
      <c r="C272" s="278">
        <v>58.4</v>
      </c>
      <c r="D272" s="279">
        <v>58.266666666666673</v>
      </c>
      <c r="E272" s="279">
        <v>57.433333333333344</v>
      </c>
      <c r="F272" s="279">
        <v>56.466666666666669</v>
      </c>
      <c r="G272" s="279">
        <v>55.63333333333334</v>
      </c>
      <c r="H272" s="279">
        <v>59.233333333333348</v>
      </c>
      <c r="I272" s="279">
        <v>60.066666666666677</v>
      </c>
      <c r="J272" s="279">
        <v>61.033333333333353</v>
      </c>
      <c r="K272" s="277">
        <v>59.1</v>
      </c>
      <c r="L272" s="277">
        <v>57.3</v>
      </c>
      <c r="M272" s="277">
        <v>8.0312300000000008</v>
      </c>
    </row>
    <row r="273" spans="1:13">
      <c r="A273" s="268">
        <v>263</v>
      </c>
      <c r="B273" s="277" t="s">
        <v>427</v>
      </c>
      <c r="C273" s="278">
        <v>84.15</v>
      </c>
      <c r="D273" s="279">
        <v>83.75</v>
      </c>
      <c r="E273" s="279">
        <v>83</v>
      </c>
      <c r="F273" s="279">
        <v>81.849999999999994</v>
      </c>
      <c r="G273" s="279">
        <v>81.099999999999994</v>
      </c>
      <c r="H273" s="279">
        <v>84.9</v>
      </c>
      <c r="I273" s="279">
        <v>85.65</v>
      </c>
      <c r="J273" s="279">
        <v>86.800000000000011</v>
      </c>
      <c r="K273" s="277">
        <v>84.5</v>
      </c>
      <c r="L273" s="277">
        <v>82.6</v>
      </c>
      <c r="M273" s="277">
        <v>10.742850000000001</v>
      </c>
    </row>
    <row r="274" spans="1:13">
      <c r="A274" s="268">
        <v>264</v>
      </c>
      <c r="B274" s="277" t="s">
        <v>435</v>
      </c>
      <c r="C274" s="278">
        <v>45.6</v>
      </c>
      <c r="D274" s="279">
        <v>45.783333333333331</v>
      </c>
      <c r="E274" s="279">
        <v>45.066666666666663</v>
      </c>
      <c r="F274" s="279">
        <v>44.533333333333331</v>
      </c>
      <c r="G274" s="279">
        <v>43.816666666666663</v>
      </c>
      <c r="H274" s="279">
        <v>46.316666666666663</v>
      </c>
      <c r="I274" s="279">
        <v>47.033333333333331</v>
      </c>
      <c r="J274" s="279">
        <v>47.566666666666663</v>
      </c>
      <c r="K274" s="277">
        <v>46.5</v>
      </c>
      <c r="L274" s="277">
        <v>45.25</v>
      </c>
      <c r="M274" s="277">
        <v>3.6943700000000002</v>
      </c>
    </row>
    <row r="275" spans="1:13">
      <c r="A275" s="268">
        <v>265</v>
      </c>
      <c r="B275" s="277" t="s">
        <v>434</v>
      </c>
      <c r="C275" s="278">
        <v>89.65</v>
      </c>
      <c r="D275" s="279">
        <v>89.916666666666671</v>
      </c>
      <c r="E275" s="279">
        <v>87.733333333333348</v>
      </c>
      <c r="F275" s="279">
        <v>85.816666666666677</v>
      </c>
      <c r="G275" s="279">
        <v>83.633333333333354</v>
      </c>
      <c r="H275" s="279">
        <v>91.833333333333343</v>
      </c>
      <c r="I275" s="279">
        <v>94.016666666666652</v>
      </c>
      <c r="J275" s="279">
        <v>95.933333333333337</v>
      </c>
      <c r="K275" s="277">
        <v>92.1</v>
      </c>
      <c r="L275" s="277">
        <v>88</v>
      </c>
      <c r="M275" s="277">
        <v>4.0067300000000001</v>
      </c>
    </row>
    <row r="276" spans="1:13">
      <c r="A276" s="268">
        <v>266</v>
      </c>
      <c r="B276" s="277" t="s">
        <v>263</v>
      </c>
      <c r="C276" s="278">
        <v>56.9</v>
      </c>
      <c r="D276" s="279">
        <v>57.366666666666667</v>
      </c>
      <c r="E276" s="279">
        <v>55.033333333333331</v>
      </c>
      <c r="F276" s="279">
        <v>53.166666666666664</v>
      </c>
      <c r="G276" s="279">
        <v>50.833333333333329</v>
      </c>
      <c r="H276" s="279">
        <v>59.233333333333334</v>
      </c>
      <c r="I276" s="279">
        <v>61.566666666666663</v>
      </c>
      <c r="J276" s="279">
        <v>63.433333333333337</v>
      </c>
      <c r="K276" s="277">
        <v>59.7</v>
      </c>
      <c r="L276" s="277">
        <v>55.5</v>
      </c>
      <c r="M276" s="277">
        <v>24.090299999999999</v>
      </c>
    </row>
    <row r="277" spans="1:13">
      <c r="A277" s="268">
        <v>267</v>
      </c>
      <c r="B277" s="277" t="s">
        <v>130</v>
      </c>
      <c r="C277" s="278">
        <v>289.85000000000002</v>
      </c>
      <c r="D277" s="279">
        <v>289.8</v>
      </c>
      <c r="E277" s="279">
        <v>285.65000000000003</v>
      </c>
      <c r="F277" s="279">
        <v>281.45000000000005</v>
      </c>
      <c r="G277" s="279">
        <v>277.30000000000007</v>
      </c>
      <c r="H277" s="279">
        <v>294</v>
      </c>
      <c r="I277" s="279">
        <v>298.14999999999998</v>
      </c>
      <c r="J277" s="279">
        <v>302.34999999999997</v>
      </c>
      <c r="K277" s="277">
        <v>293.95</v>
      </c>
      <c r="L277" s="277">
        <v>285.60000000000002</v>
      </c>
      <c r="M277" s="277">
        <v>72.75752</v>
      </c>
    </row>
    <row r="278" spans="1:13">
      <c r="A278" s="268">
        <v>268</v>
      </c>
      <c r="B278" s="277" t="s">
        <v>264</v>
      </c>
      <c r="C278" s="278">
        <v>762.4</v>
      </c>
      <c r="D278" s="279">
        <v>758.35</v>
      </c>
      <c r="E278" s="279">
        <v>747.05000000000007</v>
      </c>
      <c r="F278" s="279">
        <v>731.7</v>
      </c>
      <c r="G278" s="279">
        <v>720.40000000000009</v>
      </c>
      <c r="H278" s="279">
        <v>773.7</v>
      </c>
      <c r="I278" s="279">
        <v>785</v>
      </c>
      <c r="J278" s="279">
        <v>800.35</v>
      </c>
      <c r="K278" s="277">
        <v>769.65</v>
      </c>
      <c r="L278" s="277">
        <v>743</v>
      </c>
      <c r="M278" s="277">
        <v>4.7232399999999997</v>
      </c>
    </row>
    <row r="279" spans="1:13">
      <c r="A279" s="268">
        <v>269</v>
      </c>
      <c r="B279" s="277" t="s">
        <v>131</v>
      </c>
      <c r="C279" s="278">
        <v>2347.35</v>
      </c>
      <c r="D279" s="279">
        <v>2346.4666666666667</v>
      </c>
      <c r="E279" s="279">
        <v>2324.9333333333334</v>
      </c>
      <c r="F279" s="279">
        <v>2302.5166666666669</v>
      </c>
      <c r="G279" s="279">
        <v>2280.9833333333336</v>
      </c>
      <c r="H279" s="279">
        <v>2368.8833333333332</v>
      </c>
      <c r="I279" s="279">
        <v>2390.416666666667</v>
      </c>
      <c r="J279" s="279">
        <v>2412.833333333333</v>
      </c>
      <c r="K279" s="277">
        <v>2368</v>
      </c>
      <c r="L279" s="277">
        <v>2324.0500000000002</v>
      </c>
      <c r="M279" s="277">
        <v>7.72729</v>
      </c>
    </row>
    <row r="280" spans="1:13">
      <c r="A280" s="268">
        <v>270</v>
      </c>
      <c r="B280" s="277" t="s">
        <v>132</v>
      </c>
      <c r="C280" s="278">
        <v>385.15</v>
      </c>
      <c r="D280" s="279">
        <v>384.04999999999995</v>
      </c>
      <c r="E280" s="279">
        <v>376.14999999999992</v>
      </c>
      <c r="F280" s="279">
        <v>367.15</v>
      </c>
      <c r="G280" s="279">
        <v>359.24999999999994</v>
      </c>
      <c r="H280" s="279">
        <v>393.0499999999999</v>
      </c>
      <c r="I280" s="279">
        <v>400.95</v>
      </c>
      <c r="J280" s="279">
        <v>409.94999999999987</v>
      </c>
      <c r="K280" s="277">
        <v>391.95</v>
      </c>
      <c r="L280" s="277">
        <v>375.05</v>
      </c>
      <c r="M280" s="277">
        <v>17.20513</v>
      </c>
    </row>
    <row r="281" spans="1:13">
      <c r="A281" s="268">
        <v>271</v>
      </c>
      <c r="B281" s="277" t="s">
        <v>437</v>
      </c>
      <c r="C281" s="278">
        <v>149.1</v>
      </c>
      <c r="D281" s="279">
        <v>147.95000000000002</v>
      </c>
      <c r="E281" s="279">
        <v>145.40000000000003</v>
      </c>
      <c r="F281" s="279">
        <v>141.70000000000002</v>
      </c>
      <c r="G281" s="279">
        <v>139.15000000000003</v>
      </c>
      <c r="H281" s="279">
        <v>151.65000000000003</v>
      </c>
      <c r="I281" s="279">
        <v>154.20000000000005</v>
      </c>
      <c r="J281" s="279">
        <v>157.90000000000003</v>
      </c>
      <c r="K281" s="277">
        <v>150.5</v>
      </c>
      <c r="L281" s="277">
        <v>144.25</v>
      </c>
      <c r="M281" s="277">
        <v>9.2622300000000006</v>
      </c>
    </row>
    <row r="282" spans="1:13">
      <c r="A282" s="268">
        <v>272</v>
      </c>
      <c r="B282" s="277" t="s">
        <v>443</v>
      </c>
      <c r="C282" s="278">
        <v>520.1</v>
      </c>
      <c r="D282" s="279">
        <v>515.36666666666667</v>
      </c>
      <c r="E282" s="279">
        <v>485.73333333333335</v>
      </c>
      <c r="F282" s="279">
        <v>451.36666666666667</v>
      </c>
      <c r="G282" s="279">
        <v>421.73333333333335</v>
      </c>
      <c r="H282" s="279">
        <v>549.73333333333335</v>
      </c>
      <c r="I282" s="279">
        <v>579.36666666666679</v>
      </c>
      <c r="J282" s="279">
        <v>613.73333333333335</v>
      </c>
      <c r="K282" s="277">
        <v>545</v>
      </c>
      <c r="L282" s="277">
        <v>481</v>
      </c>
      <c r="M282" s="277">
        <v>20.134969999999999</v>
      </c>
    </row>
    <row r="283" spans="1:13">
      <c r="A283" s="268">
        <v>273</v>
      </c>
      <c r="B283" s="277" t="s">
        <v>444</v>
      </c>
      <c r="C283" s="278">
        <v>274.60000000000002</v>
      </c>
      <c r="D283" s="279">
        <v>268.7</v>
      </c>
      <c r="E283" s="279">
        <v>260.89999999999998</v>
      </c>
      <c r="F283" s="279">
        <v>247.2</v>
      </c>
      <c r="G283" s="279">
        <v>239.39999999999998</v>
      </c>
      <c r="H283" s="279">
        <v>282.39999999999998</v>
      </c>
      <c r="I283" s="279">
        <v>290.20000000000005</v>
      </c>
      <c r="J283" s="279">
        <v>303.89999999999998</v>
      </c>
      <c r="K283" s="277">
        <v>276.5</v>
      </c>
      <c r="L283" s="277">
        <v>255</v>
      </c>
      <c r="M283" s="277">
        <v>12.11542</v>
      </c>
    </row>
    <row r="284" spans="1:13">
      <c r="A284" s="268">
        <v>274</v>
      </c>
      <c r="B284" s="277" t="s">
        <v>445</v>
      </c>
      <c r="C284" s="278">
        <v>518.35</v>
      </c>
      <c r="D284" s="279">
        <v>508.81666666666661</v>
      </c>
      <c r="E284" s="279">
        <v>495.63333333333321</v>
      </c>
      <c r="F284" s="279">
        <v>472.91666666666663</v>
      </c>
      <c r="G284" s="279">
        <v>459.73333333333323</v>
      </c>
      <c r="H284" s="279">
        <v>531.53333333333319</v>
      </c>
      <c r="I284" s="279">
        <v>544.71666666666658</v>
      </c>
      <c r="J284" s="279">
        <v>567.43333333333317</v>
      </c>
      <c r="K284" s="277">
        <v>522</v>
      </c>
      <c r="L284" s="277">
        <v>486.1</v>
      </c>
      <c r="M284" s="277">
        <v>7.2785299999999999</v>
      </c>
    </row>
    <row r="285" spans="1:13">
      <c r="A285" s="268">
        <v>275</v>
      </c>
      <c r="B285" s="277" t="s">
        <v>447</v>
      </c>
      <c r="C285" s="278">
        <v>36.950000000000003</v>
      </c>
      <c r="D285" s="279">
        <v>37.133333333333333</v>
      </c>
      <c r="E285" s="279">
        <v>36.566666666666663</v>
      </c>
      <c r="F285" s="279">
        <v>36.18333333333333</v>
      </c>
      <c r="G285" s="279">
        <v>35.61666666666666</v>
      </c>
      <c r="H285" s="279">
        <v>37.516666666666666</v>
      </c>
      <c r="I285" s="279">
        <v>38.083333333333343</v>
      </c>
      <c r="J285" s="279">
        <v>38.466666666666669</v>
      </c>
      <c r="K285" s="277">
        <v>37.700000000000003</v>
      </c>
      <c r="L285" s="277">
        <v>36.75</v>
      </c>
      <c r="M285" s="277">
        <v>10.82915</v>
      </c>
    </row>
    <row r="286" spans="1:13">
      <c r="A286" s="268">
        <v>276</v>
      </c>
      <c r="B286" s="277" t="s">
        <v>449</v>
      </c>
      <c r="C286" s="278">
        <v>349.5</v>
      </c>
      <c r="D286" s="279">
        <v>342.26666666666665</v>
      </c>
      <c r="E286" s="279">
        <v>333.0333333333333</v>
      </c>
      <c r="F286" s="279">
        <v>316.56666666666666</v>
      </c>
      <c r="G286" s="279">
        <v>307.33333333333331</v>
      </c>
      <c r="H286" s="279">
        <v>358.73333333333329</v>
      </c>
      <c r="I286" s="279">
        <v>367.96666666666664</v>
      </c>
      <c r="J286" s="279">
        <v>384.43333333333328</v>
      </c>
      <c r="K286" s="277">
        <v>351.5</v>
      </c>
      <c r="L286" s="277">
        <v>325.8</v>
      </c>
      <c r="M286" s="277">
        <v>11.965159999999999</v>
      </c>
    </row>
    <row r="287" spans="1:13">
      <c r="A287" s="268">
        <v>277</v>
      </c>
      <c r="B287" s="277" t="s">
        <v>439</v>
      </c>
      <c r="C287" s="278">
        <v>384.4</v>
      </c>
      <c r="D287" s="279">
        <v>379.5333333333333</v>
      </c>
      <c r="E287" s="279">
        <v>368.06666666666661</v>
      </c>
      <c r="F287" s="279">
        <v>351.73333333333329</v>
      </c>
      <c r="G287" s="279">
        <v>340.26666666666659</v>
      </c>
      <c r="H287" s="279">
        <v>395.86666666666662</v>
      </c>
      <c r="I287" s="279">
        <v>407.33333333333331</v>
      </c>
      <c r="J287" s="279">
        <v>423.66666666666663</v>
      </c>
      <c r="K287" s="277">
        <v>391</v>
      </c>
      <c r="L287" s="277">
        <v>363.2</v>
      </c>
      <c r="M287" s="277">
        <v>6.0363600000000002</v>
      </c>
    </row>
    <row r="288" spans="1:13">
      <c r="A288" s="268">
        <v>278</v>
      </c>
      <c r="B288" s="277" t="s">
        <v>440</v>
      </c>
      <c r="C288" s="278">
        <v>265.5</v>
      </c>
      <c r="D288" s="279">
        <v>264.73333333333335</v>
      </c>
      <c r="E288" s="279">
        <v>256.26666666666671</v>
      </c>
      <c r="F288" s="279">
        <v>247.03333333333336</v>
      </c>
      <c r="G288" s="279">
        <v>238.56666666666672</v>
      </c>
      <c r="H288" s="279">
        <v>273.9666666666667</v>
      </c>
      <c r="I288" s="279">
        <v>282.43333333333339</v>
      </c>
      <c r="J288" s="279">
        <v>291.66666666666669</v>
      </c>
      <c r="K288" s="277">
        <v>273.2</v>
      </c>
      <c r="L288" s="277">
        <v>255.5</v>
      </c>
      <c r="M288" s="277">
        <v>7.1124400000000003</v>
      </c>
    </row>
    <row r="289" spans="1:13">
      <c r="A289" s="268">
        <v>279</v>
      </c>
      <c r="B289" s="277" t="s">
        <v>451</v>
      </c>
      <c r="C289" s="278">
        <v>168</v>
      </c>
      <c r="D289" s="279">
        <v>167.01666666666668</v>
      </c>
      <c r="E289" s="279">
        <v>164.43333333333337</v>
      </c>
      <c r="F289" s="279">
        <v>160.86666666666667</v>
      </c>
      <c r="G289" s="279">
        <v>158.28333333333336</v>
      </c>
      <c r="H289" s="279">
        <v>170.58333333333337</v>
      </c>
      <c r="I289" s="279">
        <v>173.16666666666669</v>
      </c>
      <c r="J289" s="279">
        <v>176.73333333333338</v>
      </c>
      <c r="K289" s="277">
        <v>169.6</v>
      </c>
      <c r="L289" s="277">
        <v>163.44999999999999</v>
      </c>
      <c r="M289" s="277">
        <v>0.66047</v>
      </c>
    </row>
    <row r="290" spans="1:13">
      <c r="A290" s="268">
        <v>280</v>
      </c>
      <c r="B290" s="277" t="s">
        <v>133</v>
      </c>
      <c r="C290" s="278">
        <v>1304.7</v>
      </c>
      <c r="D290" s="279">
        <v>1317.55</v>
      </c>
      <c r="E290" s="279">
        <v>1287.1499999999999</v>
      </c>
      <c r="F290" s="279">
        <v>1269.5999999999999</v>
      </c>
      <c r="G290" s="279">
        <v>1239.1999999999998</v>
      </c>
      <c r="H290" s="279">
        <v>1335.1</v>
      </c>
      <c r="I290" s="279">
        <v>1365.5</v>
      </c>
      <c r="J290" s="279">
        <v>1383.05</v>
      </c>
      <c r="K290" s="277">
        <v>1347.95</v>
      </c>
      <c r="L290" s="277">
        <v>1300</v>
      </c>
      <c r="M290" s="277">
        <v>38.911830000000002</v>
      </c>
    </row>
    <row r="291" spans="1:13">
      <c r="A291" s="268">
        <v>281</v>
      </c>
      <c r="B291" s="277" t="s">
        <v>441</v>
      </c>
      <c r="C291" s="278">
        <v>99.8</v>
      </c>
      <c r="D291" s="279">
        <v>98.816666666666663</v>
      </c>
      <c r="E291" s="279">
        <v>90.98333333333332</v>
      </c>
      <c r="F291" s="279">
        <v>82.166666666666657</v>
      </c>
      <c r="G291" s="279">
        <v>74.333333333333314</v>
      </c>
      <c r="H291" s="279">
        <v>107.63333333333333</v>
      </c>
      <c r="I291" s="279">
        <v>115.46666666666667</v>
      </c>
      <c r="J291" s="279">
        <v>124.28333333333333</v>
      </c>
      <c r="K291" s="277">
        <v>106.65</v>
      </c>
      <c r="L291" s="277">
        <v>90</v>
      </c>
      <c r="M291" s="277">
        <v>42.138060000000003</v>
      </c>
    </row>
    <row r="292" spans="1:13">
      <c r="A292" s="268">
        <v>282</v>
      </c>
      <c r="B292" s="277" t="s">
        <v>438</v>
      </c>
      <c r="C292" s="278">
        <v>597</v>
      </c>
      <c r="D292" s="279">
        <v>595.01666666666665</v>
      </c>
      <c r="E292" s="279">
        <v>580.0333333333333</v>
      </c>
      <c r="F292" s="279">
        <v>563.06666666666661</v>
      </c>
      <c r="G292" s="279">
        <v>548.08333333333326</v>
      </c>
      <c r="H292" s="279">
        <v>611.98333333333335</v>
      </c>
      <c r="I292" s="279">
        <v>626.9666666666667</v>
      </c>
      <c r="J292" s="279">
        <v>643.93333333333339</v>
      </c>
      <c r="K292" s="277">
        <v>610</v>
      </c>
      <c r="L292" s="277">
        <v>578.04999999999995</v>
      </c>
      <c r="M292" s="277">
        <v>1.0735399999999999</v>
      </c>
    </row>
    <row r="293" spans="1:13">
      <c r="A293" s="268">
        <v>283</v>
      </c>
      <c r="B293" s="277" t="s">
        <v>442</v>
      </c>
      <c r="C293" s="278">
        <v>264.8</v>
      </c>
      <c r="D293" s="279">
        <v>263.45</v>
      </c>
      <c r="E293" s="279">
        <v>258.89999999999998</v>
      </c>
      <c r="F293" s="279">
        <v>253</v>
      </c>
      <c r="G293" s="279">
        <v>248.45</v>
      </c>
      <c r="H293" s="279">
        <v>269.34999999999997</v>
      </c>
      <c r="I293" s="279">
        <v>273.90000000000003</v>
      </c>
      <c r="J293" s="279">
        <v>279.79999999999995</v>
      </c>
      <c r="K293" s="277">
        <v>268</v>
      </c>
      <c r="L293" s="277">
        <v>257.55</v>
      </c>
      <c r="M293" s="277">
        <v>3.5055499999999999</v>
      </c>
    </row>
    <row r="294" spans="1:13">
      <c r="A294" s="268">
        <v>284</v>
      </c>
      <c r="B294" s="277" t="s">
        <v>1830</v>
      </c>
      <c r="C294" s="278">
        <v>524.79999999999995</v>
      </c>
      <c r="D294" s="279">
        <v>521.58333333333337</v>
      </c>
      <c r="E294" s="279">
        <v>514.31666666666672</v>
      </c>
      <c r="F294" s="279">
        <v>503.83333333333337</v>
      </c>
      <c r="G294" s="279">
        <v>496.56666666666672</v>
      </c>
      <c r="H294" s="279">
        <v>532.06666666666672</v>
      </c>
      <c r="I294" s="279">
        <v>539.33333333333337</v>
      </c>
      <c r="J294" s="279">
        <v>549.81666666666672</v>
      </c>
      <c r="K294" s="277">
        <v>528.85</v>
      </c>
      <c r="L294" s="277">
        <v>511.1</v>
      </c>
      <c r="M294" s="277">
        <v>0.35360999999999998</v>
      </c>
    </row>
    <row r="295" spans="1:13">
      <c r="A295" s="268">
        <v>285</v>
      </c>
      <c r="B295" s="277" t="s">
        <v>448</v>
      </c>
      <c r="C295" s="278">
        <v>548.54999999999995</v>
      </c>
      <c r="D295" s="279">
        <v>545.26666666666665</v>
      </c>
      <c r="E295" s="279">
        <v>538.58333333333326</v>
      </c>
      <c r="F295" s="279">
        <v>528.61666666666656</v>
      </c>
      <c r="G295" s="279">
        <v>521.93333333333317</v>
      </c>
      <c r="H295" s="279">
        <v>555.23333333333335</v>
      </c>
      <c r="I295" s="279">
        <v>561.91666666666674</v>
      </c>
      <c r="J295" s="279">
        <v>571.88333333333344</v>
      </c>
      <c r="K295" s="277">
        <v>551.95000000000005</v>
      </c>
      <c r="L295" s="277">
        <v>535.29999999999995</v>
      </c>
      <c r="M295" s="277">
        <v>3.0899800000000002</v>
      </c>
    </row>
    <row r="296" spans="1:13">
      <c r="A296" s="268">
        <v>286</v>
      </c>
      <c r="B296" s="277" t="s">
        <v>446</v>
      </c>
      <c r="C296" s="278">
        <v>45.15</v>
      </c>
      <c r="D296" s="279">
        <v>45.050000000000004</v>
      </c>
      <c r="E296" s="279">
        <v>44.000000000000007</v>
      </c>
      <c r="F296" s="279">
        <v>42.85</v>
      </c>
      <c r="G296" s="279">
        <v>41.800000000000004</v>
      </c>
      <c r="H296" s="279">
        <v>46.20000000000001</v>
      </c>
      <c r="I296" s="279">
        <v>47.250000000000007</v>
      </c>
      <c r="J296" s="279">
        <v>48.400000000000013</v>
      </c>
      <c r="K296" s="277">
        <v>46.1</v>
      </c>
      <c r="L296" s="277">
        <v>43.9</v>
      </c>
      <c r="M296" s="277">
        <v>16.512270000000001</v>
      </c>
    </row>
    <row r="297" spans="1:13">
      <c r="A297" s="268">
        <v>287</v>
      </c>
      <c r="B297" s="277" t="s">
        <v>134</v>
      </c>
      <c r="C297" s="278">
        <v>63.55</v>
      </c>
      <c r="D297" s="279">
        <v>63.45000000000001</v>
      </c>
      <c r="E297" s="279">
        <v>62.40000000000002</v>
      </c>
      <c r="F297" s="279">
        <v>61.250000000000007</v>
      </c>
      <c r="G297" s="279">
        <v>60.200000000000017</v>
      </c>
      <c r="H297" s="279">
        <v>64.600000000000023</v>
      </c>
      <c r="I297" s="279">
        <v>65.65000000000002</v>
      </c>
      <c r="J297" s="279">
        <v>66.800000000000026</v>
      </c>
      <c r="K297" s="277">
        <v>64.5</v>
      </c>
      <c r="L297" s="277">
        <v>62.3</v>
      </c>
      <c r="M297" s="277">
        <v>140.23523</v>
      </c>
    </row>
    <row r="298" spans="1:13">
      <c r="A298" s="268">
        <v>288</v>
      </c>
      <c r="B298" s="277" t="s">
        <v>358</v>
      </c>
      <c r="C298" s="278">
        <v>1934.4</v>
      </c>
      <c r="D298" s="279">
        <v>1908.8</v>
      </c>
      <c r="E298" s="279">
        <v>1870.6</v>
      </c>
      <c r="F298" s="279">
        <v>1806.8</v>
      </c>
      <c r="G298" s="279">
        <v>1768.6</v>
      </c>
      <c r="H298" s="279">
        <v>1972.6</v>
      </c>
      <c r="I298" s="279">
        <v>2010.8000000000002</v>
      </c>
      <c r="J298" s="279">
        <v>2074.6</v>
      </c>
      <c r="K298" s="277">
        <v>1947</v>
      </c>
      <c r="L298" s="277">
        <v>1845</v>
      </c>
      <c r="M298" s="277">
        <v>3.9026000000000001</v>
      </c>
    </row>
    <row r="299" spans="1:13">
      <c r="A299" s="268">
        <v>289</v>
      </c>
      <c r="B299" s="277" t="s">
        <v>1841</v>
      </c>
      <c r="C299" s="278">
        <v>209.15</v>
      </c>
      <c r="D299" s="279">
        <v>207.71666666666667</v>
      </c>
      <c r="E299" s="279">
        <v>204.43333333333334</v>
      </c>
      <c r="F299" s="279">
        <v>199.71666666666667</v>
      </c>
      <c r="G299" s="279">
        <v>196.43333333333334</v>
      </c>
      <c r="H299" s="279">
        <v>212.43333333333334</v>
      </c>
      <c r="I299" s="279">
        <v>215.7166666666667</v>
      </c>
      <c r="J299" s="279">
        <v>220.43333333333334</v>
      </c>
      <c r="K299" s="277">
        <v>211</v>
      </c>
      <c r="L299" s="277">
        <v>203</v>
      </c>
      <c r="M299" s="277">
        <v>1.7164299999999999</v>
      </c>
    </row>
    <row r="300" spans="1:13">
      <c r="A300" s="268">
        <v>290</v>
      </c>
      <c r="B300" s="277" t="s">
        <v>454</v>
      </c>
      <c r="C300" s="278">
        <v>1330.1</v>
      </c>
      <c r="D300" s="279">
        <v>1321.5333333333333</v>
      </c>
      <c r="E300" s="279">
        <v>1289.5666666666666</v>
      </c>
      <c r="F300" s="279">
        <v>1249.0333333333333</v>
      </c>
      <c r="G300" s="279">
        <v>1217.0666666666666</v>
      </c>
      <c r="H300" s="279">
        <v>1362.0666666666666</v>
      </c>
      <c r="I300" s="279">
        <v>1394.0333333333333</v>
      </c>
      <c r="J300" s="279">
        <v>1434.5666666666666</v>
      </c>
      <c r="K300" s="277">
        <v>1353.5</v>
      </c>
      <c r="L300" s="277">
        <v>1281</v>
      </c>
      <c r="M300" s="277">
        <v>19.486920000000001</v>
      </c>
    </row>
    <row r="301" spans="1:13">
      <c r="A301" s="268">
        <v>291</v>
      </c>
      <c r="B301" s="277" t="s">
        <v>452</v>
      </c>
      <c r="C301" s="278">
        <v>3724.55</v>
      </c>
      <c r="D301" s="279">
        <v>3738.0666666666671</v>
      </c>
      <c r="E301" s="279">
        <v>3676.483333333334</v>
      </c>
      <c r="F301" s="279">
        <v>3628.416666666667</v>
      </c>
      <c r="G301" s="279">
        <v>3566.8333333333339</v>
      </c>
      <c r="H301" s="279">
        <v>3786.1333333333341</v>
      </c>
      <c r="I301" s="279">
        <v>3847.7166666666672</v>
      </c>
      <c r="J301" s="279">
        <v>3895.7833333333342</v>
      </c>
      <c r="K301" s="277">
        <v>3799.65</v>
      </c>
      <c r="L301" s="277">
        <v>3690</v>
      </c>
      <c r="M301" s="277">
        <v>7.0290000000000005E-2</v>
      </c>
    </row>
    <row r="302" spans="1:13">
      <c r="A302" s="268">
        <v>292</v>
      </c>
      <c r="B302" s="277" t="s">
        <v>455</v>
      </c>
      <c r="C302" s="278">
        <v>29.55</v>
      </c>
      <c r="D302" s="279">
        <v>29.150000000000002</v>
      </c>
      <c r="E302" s="279">
        <v>28.750000000000004</v>
      </c>
      <c r="F302" s="279">
        <v>27.950000000000003</v>
      </c>
      <c r="G302" s="279">
        <v>27.550000000000004</v>
      </c>
      <c r="H302" s="279">
        <v>29.950000000000003</v>
      </c>
      <c r="I302" s="279">
        <v>30.35</v>
      </c>
      <c r="J302" s="279">
        <v>31.150000000000002</v>
      </c>
      <c r="K302" s="277">
        <v>29.55</v>
      </c>
      <c r="L302" s="277">
        <v>28.35</v>
      </c>
      <c r="M302" s="277">
        <v>9.9672999999999998</v>
      </c>
    </row>
    <row r="303" spans="1:13">
      <c r="A303" s="268">
        <v>293</v>
      </c>
      <c r="B303" s="277" t="s">
        <v>135</v>
      </c>
      <c r="C303" s="278">
        <v>302.64999999999998</v>
      </c>
      <c r="D303" s="279">
        <v>302.18333333333334</v>
      </c>
      <c r="E303" s="279">
        <v>297.7166666666667</v>
      </c>
      <c r="F303" s="279">
        <v>292.78333333333336</v>
      </c>
      <c r="G303" s="279">
        <v>288.31666666666672</v>
      </c>
      <c r="H303" s="279">
        <v>307.11666666666667</v>
      </c>
      <c r="I303" s="279">
        <v>311.58333333333326</v>
      </c>
      <c r="J303" s="279">
        <v>316.51666666666665</v>
      </c>
      <c r="K303" s="277">
        <v>306.64999999999998</v>
      </c>
      <c r="L303" s="277">
        <v>297.25</v>
      </c>
      <c r="M303" s="277">
        <v>42.341500000000003</v>
      </c>
    </row>
    <row r="304" spans="1:13">
      <c r="A304" s="268">
        <v>294</v>
      </c>
      <c r="B304" s="277" t="s">
        <v>456</v>
      </c>
      <c r="C304" s="278">
        <v>719.95</v>
      </c>
      <c r="D304" s="279">
        <v>730.75</v>
      </c>
      <c r="E304" s="279">
        <v>696.2</v>
      </c>
      <c r="F304" s="279">
        <v>672.45</v>
      </c>
      <c r="G304" s="279">
        <v>637.90000000000009</v>
      </c>
      <c r="H304" s="279">
        <v>754.5</v>
      </c>
      <c r="I304" s="279">
        <v>789.05</v>
      </c>
      <c r="J304" s="279">
        <v>812.8</v>
      </c>
      <c r="K304" s="277">
        <v>765.3</v>
      </c>
      <c r="L304" s="277">
        <v>707</v>
      </c>
      <c r="M304" s="277">
        <v>1.1364399999999999</v>
      </c>
    </row>
    <row r="305" spans="1:13">
      <c r="A305" s="268">
        <v>295</v>
      </c>
      <c r="B305" s="277" t="s">
        <v>136</v>
      </c>
      <c r="C305" s="278">
        <v>902.1</v>
      </c>
      <c r="D305" s="279">
        <v>908.81666666666661</v>
      </c>
      <c r="E305" s="279">
        <v>894.28333333333319</v>
      </c>
      <c r="F305" s="279">
        <v>886.46666666666658</v>
      </c>
      <c r="G305" s="279">
        <v>871.93333333333317</v>
      </c>
      <c r="H305" s="279">
        <v>916.63333333333321</v>
      </c>
      <c r="I305" s="279">
        <v>931.16666666666652</v>
      </c>
      <c r="J305" s="279">
        <v>938.98333333333323</v>
      </c>
      <c r="K305" s="277">
        <v>923.35</v>
      </c>
      <c r="L305" s="277">
        <v>901</v>
      </c>
      <c r="M305" s="277">
        <v>50.068219999999997</v>
      </c>
    </row>
    <row r="306" spans="1:13">
      <c r="A306" s="268">
        <v>296</v>
      </c>
      <c r="B306" s="277" t="s">
        <v>266</v>
      </c>
      <c r="C306" s="278">
        <v>2651.7</v>
      </c>
      <c r="D306" s="279">
        <v>2612.6166666666668</v>
      </c>
      <c r="E306" s="279">
        <v>2539.0833333333335</v>
      </c>
      <c r="F306" s="279">
        <v>2426.4666666666667</v>
      </c>
      <c r="G306" s="279">
        <v>2352.9333333333334</v>
      </c>
      <c r="H306" s="279">
        <v>2725.2333333333336</v>
      </c>
      <c r="I306" s="279">
        <v>2798.7666666666664</v>
      </c>
      <c r="J306" s="279">
        <v>2911.3833333333337</v>
      </c>
      <c r="K306" s="277">
        <v>2686.15</v>
      </c>
      <c r="L306" s="277">
        <v>2500</v>
      </c>
      <c r="M306" s="277">
        <v>8.6971000000000007</v>
      </c>
    </row>
    <row r="307" spans="1:13">
      <c r="A307" s="268">
        <v>297</v>
      </c>
      <c r="B307" s="277" t="s">
        <v>265</v>
      </c>
      <c r="C307" s="278">
        <v>1592.65</v>
      </c>
      <c r="D307" s="279">
        <v>1578.1499999999999</v>
      </c>
      <c r="E307" s="279">
        <v>1542.4999999999998</v>
      </c>
      <c r="F307" s="279">
        <v>1492.35</v>
      </c>
      <c r="G307" s="279">
        <v>1456.6999999999998</v>
      </c>
      <c r="H307" s="279">
        <v>1628.2999999999997</v>
      </c>
      <c r="I307" s="279">
        <v>1663.9499999999998</v>
      </c>
      <c r="J307" s="279">
        <v>1714.0999999999997</v>
      </c>
      <c r="K307" s="277">
        <v>1613.8</v>
      </c>
      <c r="L307" s="277">
        <v>1528</v>
      </c>
      <c r="M307" s="277">
        <v>2.18018</v>
      </c>
    </row>
    <row r="308" spans="1:13">
      <c r="A308" s="268">
        <v>298</v>
      </c>
      <c r="B308" s="277" t="s">
        <v>137</v>
      </c>
      <c r="C308" s="278">
        <v>968</v>
      </c>
      <c r="D308" s="279">
        <v>966.31666666666661</v>
      </c>
      <c r="E308" s="279">
        <v>959.68333333333317</v>
      </c>
      <c r="F308" s="279">
        <v>951.36666666666656</v>
      </c>
      <c r="G308" s="279">
        <v>944.73333333333312</v>
      </c>
      <c r="H308" s="279">
        <v>974.63333333333321</v>
      </c>
      <c r="I308" s="279">
        <v>981.26666666666665</v>
      </c>
      <c r="J308" s="279">
        <v>989.58333333333326</v>
      </c>
      <c r="K308" s="277">
        <v>972.95</v>
      </c>
      <c r="L308" s="277">
        <v>958</v>
      </c>
      <c r="M308" s="277">
        <v>18.36318</v>
      </c>
    </row>
    <row r="309" spans="1:13">
      <c r="A309" s="268">
        <v>299</v>
      </c>
      <c r="B309" s="277" t="s">
        <v>457</v>
      </c>
      <c r="C309" s="278">
        <v>1407.1</v>
      </c>
      <c r="D309" s="279">
        <v>1402.3999999999999</v>
      </c>
      <c r="E309" s="279">
        <v>1380.7999999999997</v>
      </c>
      <c r="F309" s="279">
        <v>1354.4999999999998</v>
      </c>
      <c r="G309" s="279">
        <v>1332.8999999999996</v>
      </c>
      <c r="H309" s="279">
        <v>1428.6999999999998</v>
      </c>
      <c r="I309" s="279">
        <v>1450.2999999999997</v>
      </c>
      <c r="J309" s="279">
        <v>1476.6</v>
      </c>
      <c r="K309" s="277">
        <v>1424</v>
      </c>
      <c r="L309" s="277">
        <v>1376.1</v>
      </c>
      <c r="M309" s="277">
        <v>1.9147700000000001</v>
      </c>
    </row>
    <row r="310" spans="1:13">
      <c r="A310" s="268">
        <v>300</v>
      </c>
      <c r="B310" s="277" t="s">
        <v>138</v>
      </c>
      <c r="C310" s="278">
        <v>615.29999999999995</v>
      </c>
      <c r="D310" s="279">
        <v>618.86666666666667</v>
      </c>
      <c r="E310" s="279">
        <v>608.33333333333337</v>
      </c>
      <c r="F310" s="279">
        <v>601.36666666666667</v>
      </c>
      <c r="G310" s="279">
        <v>590.83333333333337</v>
      </c>
      <c r="H310" s="279">
        <v>625.83333333333337</v>
      </c>
      <c r="I310" s="279">
        <v>636.36666666666667</v>
      </c>
      <c r="J310" s="279">
        <v>643.33333333333337</v>
      </c>
      <c r="K310" s="277">
        <v>629.4</v>
      </c>
      <c r="L310" s="277">
        <v>611.9</v>
      </c>
      <c r="M310" s="277">
        <v>49.212040000000002</v>
      </c>
    </row>
    <row r="311" spans="1:13">
      <c r="A311" s="268">
        <v>301</v>
      </c>
      <c r="B311" s="277" t="s">
        <v>139</v>
      </c>
      <c r="C311" s="278">
        <v>133.44999999999999</v>
      </c>
      <c r="D311" s="279">
        <v>133.33333333333334</v>
      </c>
      <c r="E311" s="279">
        <v>131.2166666666667</v>
      </c>
      <c r="F311" s="279">
        <v>128.98333333333335</v>
      </c>
      <c r="G311" s="279">
        <v>126.8666666666667</v>
      </c>
      <c r="H311" s="279">
        <v>135.56666666666669</v>
      </c>
      <c r="I311" s="279">
        <v>137.68333333333331</v>
      </c>
      <c r="J311" s="279">
        <v>139.91666666666669</v>
      </c>
      <c r="K311" s="277">
        <v>135.44999999999999</v>
      </c>
      <c r="L311" s="277">
        <v>131.1</v>
      </c>
      <c r="M311" s="277">
        <v>110.86447</v>
      </c>
    </row>
    <row r="312" spans="1:13">
      <c r="A312" s="268">
        <v>302</v>
      </c>
      <c r="B312" s="277" t="s">
        <v>319</v>
      </c>
      <c r="C312" s="278">
        <v>12.75</v>
      </c>
      <c r="D312" s="279">
        <v>12.783333333333333</v>
      </c>
      <c r="E312" s="279">
        <v>12.566666666666666</v>
      </c>
      <c r="F312" s="279">
        <v>12.383333333333333</v>
      </c>
      <c r="G312" s="279">
        <v>12.166666666666666</v>
      </c>
      <c r="H312" s="279">
        <v>12.966666666666667</v>
      </c>
      <c r="I312" s="279">
        <v>13.183333333333332</v>
      </c>
      <c r="J312" s="279">
        <v>13.366666666666667</v>
      </c>
      <c r="K312" s="277">
        <v>13</v>
      </c>
      <c r="L312" s="277">
        <v>12.6</v>
      </c>
      <c r="M312" s="277">
        <v>29.234680000000001</v>
      </c>
    </row>
    <row r="313" spans="1:13">
      <c r="A313" s="268">
        <v>303</v>
      </c>
      <c r="B313" s="277" t="s">
        <v>464</v>
      </c>
      <c r="C313" s="278">
        <v>131.65</v>
      </c>
      <c r="D313" s="279">
        <v>130.68333333333331</v>
      </c>
      <c r="E313" s="279">
        <v>125.61666666666662</v>
      </c>
      <c r="F313" s="279">
        <v>119.58333333333331</v>
      </c>
      <c r="G313" s="279">
        <v>114.51666666666662</v>
      </c>
      <c r="H313" s="279">
        <v>136.71666666666661</v>
      </c>
      <c r="I313" s="279">
        <v>141.78333333333327</v>
      </c>
      <c r="J313" s="279">
        <v>147.81666666666661</v>
      </c>
      <c r="K313" s="277">
        <v>135.75</v>
      </c>
      <c r="L313" s="277">
        <v>124.65</v>
      </c>
      <c r="M313" s="277">
        <v>2.4558399999999998</v>
      </c>
    </row>
    <row r="314" spans="1:13">
      <c r="A314" s="268">
        <v>304</v>
      </c>
      <c r="B314" s="277" t="s">
        <v>466</v>
      </c>
      <c r="C314" s="278">
        <v>334.15</v>
      </c>
      <c r="D314" s="279">
        <v>332.01666666666665</v>
      </c>
      <c r="E314" s="279">
        <v>326.13333333333333</v>
      </c>
      <c r="F314" s="279">
        <v>318.11666666666667</v>
      </c>
      <c r="G314" s="279">
        <v>312.23333333333335</v>
      </c>
      <c r="H314" s="279">
        <v>340.0333333333333</v>
      </c>
      <c r="I314" s="279">
        <v>345.91666666666663</v>
      </c>
      <c r="J314" s="279">
        <v>353.93333333333328</v>
      </c>
      <c r="K314" s="277">
        <v>337.9</v>
      </c>
      <c r="L314" s="277">
        <v>324</v>
      </c>
      <c r="M314" s="277">
        <v>0.38219999999999998</v>
      </c>
    </row>
    <row r="315" spans="1:13">
      <c r="A315" s="268">
        <v>305</v>
      </c>
      <c r="B315" s="277" t="s">
        <v>462</v>
      </c>
      <c r="C315" s="278">
        <v>2941.75</v>
      </c>
      <c r="D315" s="279">
        <v>2962.5666666666671</v>
      </c>
      <c r="E315" s="279">
        <v>2905.1833333333343</v>
      </c>
      <c r="F315" s="279">
        <v>2868.6166666666672</v>
      </c>
      <c r="G315" s="279">
        <v>2811.2333333333345</v>
      </c>
      <c r="H315" s="279">
        <v>2999.1333333333341</v>
      </c>
      <c r="I315" s="279">
        <v>3056.5166666666664</v>
      </c>
      <c r="J315" s="279">
        <v>3093.0833333333339</v>
      </c>
      <c r="K315" s="277">
        <v>3019.95</v>
      </c>
      <c r="L315" s="277">
        <v>2926</v>
      </c>
      <c r="M315" s="277">
        <v>7.6310000000000003E-2</v>
      </c>
    </row>
    <row r="316" spans="1:13">
      <c r="A316" s="268">
        <v>306</v>
      </c>
      <c r="B316" s="277" t="s">
        <v>463</v>
      </c>
      <c r="C316" s="278">
        <v>228.45</v>
      </c>
      <c r="D316" s="279">
        <v>228.41666666666666</v>
      </c>
      <c r="E316" s="279">
        <v>226.5333333333333</v>
      </c>
      <c r="F316" s="279">
        <v>224.61666666666665</v>
      </c>
      <c r="G316" s="279">
        <v>222.73333333333329</v>
      </c>
      <c r="H316" s="279">
        <v>230.33333333333331</v>
      </c>
      <c r="I316" s="279">
        <v>232.2166666666667</v>
      </c>
      <c r="J316" s="279">
        <v>234.13333333333333</v>
      </c>
      <c r="K316" s="277">
        <v>230.3</v>
      </c>
      <c r="L316" s="277">
        <v>226.5</v>
      </c>
      <c r="M316" s="277">
        <v>0.37086000000000002</v>
      </c>
    </row>
    <row r="317" spans="1:13">
      <c r="A317" s="268">
        <v>307</v>
      </c>
      <c r="B317" s="277" t="s">
        <v>140</v>
      </c>
      <c r="C317" s="278">
        <v>158.75</v>
      </c>
      <c r="D317" s="279">
        <v>159.88333333333333</v>
      </c>
      <c r="E317" s="279">
        <v>156.86666666666665</v>
      </c>
      <c r="F317" s="279">
        <v>154.98333333333332</v>
      </c>
      <c r="G317" s="279">
        <v>151.96666666666664</v>
      </c>
      <c r="H317" s="279">
        <v>161.76666666666665</v>
      </c>
      <c r="I317" s="279">
        <v>164.7833333333333</v>
      </c>
      <c r="J317" s="279">
        <v>166.66666666666666</v>
      </c>
      <c r="K317" s="277">
        <v>162.9</v>
      </c>
      <c r="L317" s="277">
        <v>158</v>
      </c>
      <c r="M317" s="277">
        <v>142.33007000000001</v>
      </c>
    </row>
    <row r="318" spans="1:13">
      <c r="A318" s="268">
        <v>308</v>
      </c>
      <c r="B318" s="277" t="s">
        <v>141</v>
      </c>
      <c r="C318" s="278">
        <v>370.55</v>
      </c>
      <c r="D318" s="279">
        <v>369.34999999999997</v>
      </c>
      <c r="E318" s="279">
        <v>366.99999999999994</v>
      </c>
      <c r="F318" s="279">
        <v>363.45</v>
      </c>
      <c r="G318" s="279">
        <v>361.09999999999997</v>
      </c>
      <c r="H318" s="279">
        <v>372.89999999999992</v>
      </c>
      <c r="I318" s="279">
        <v>375.24999999999994</v>
      </c>
      <c r="J318" s="279">
        <v>378.7999999999999</v>
      </c>
      <c r="K318" s="277">
        <v>371.7</v>
      </c>
      <c r="L318" s="277">
        <v>365.8</v>
      </c>
      <c r="M318" s="277">
        <v>16.630030000000001</v>
      </c>
    </row>
    <row r="319" spans="1:13">
      <c r="A319" s="268">
        <v>309</v>
      </c>
      <c r="B319" s="277" t="s">
        <v>142</v>
      </c>
      <c r="C319" s="278">
        <v>7128.85</v>
      </c>
      <c r="D319" s="279">
        <v>7151.1500000000005</v>
      </c>
      <c r="E319" s="279">
        <v>7062.7000000000007</v>
      </c>
      <c r="F319" s="279">
        <v>6996.55</v>
      </c>
      <c r="G319" s="279">
        <v>6908.1</v>
      </c>
      <c r="H319" s="279">
        <v>7217.3000000000011</v>
      </c>
      <c r="I319" s="279">
        <v>7305.75</v>
      </c>
      <c r="J319" s="279">
        <v>7371.9000000000015</v>
      </c>
      <c r="K319" s="277">
        <v>7239.6</v>
      </c>
      <c r="L319" s="277">
        <v>7085</v>
      </c>
      <c r="M319" s="277">
        <v>10.034929999999999</v>
      </c>
    </row>
    <row r="320" spans="1:13">
      <c r="A320" s="268">
        <v>310</v>
      </c>
      <c r="B320" s="277" t="s">
        <v>458</v>
      </c>
      <c r="C320" s="278">
        <v>849.85</v>
      </c>
      <c r="D320" s="279">
        <v>853.35</v>
      </c>
      <c r="E320" s="279">
        <v>806.7</v>
      </c>
      <c r="F320" s="279">
        <v>763.55000000000007</v>
      </c>
      <c r="G320" s="279">
        <v>716.90000000000009</v>
      </c>
      <c r="H320" s="279">
        <v>896.5</v>
      </c>
      <c r="I320" s="279">
        <v>943.14999999999986</v>
      </c>
      <c r="J320" s="279">
        <v>986.3</v>
      </c>
      <c r="K320" s="277">
        <v>900</v>
      </c>
      <c r="L320" s="277">
        <v>810.2</v>
      </c>
      <c r="M320" s="277">
        <v>1.00244</v>
      </c>
    </row>
    <row r="321" spans="1:13">
      <c r="A321" s="268">
        <v>311</v>
      </c>
      <c r="B321" s="277" t="s">
        <v>143</v>
      </c>
      <c r="C321" s="278">
        <v>546.65</v>
      </c>
      <c r="D321" s="279">
        <v>548.33333333333337</v>
      </c>
      <c r="E321" s="279">
        <v>542.4666666666667</v>
      </c>
      <c r="F321" s="279">
        <v>538.2833333333333</v>
      </c>
      <c r="G321" s="279">
        <v>532.41666666666663</v>
      </c>
      <c r="H321" s="279">
        <v>552.51666666666677</v>
      </c>
      <c r="I321" s="279">
        <v>558.38333333333333</v>
      </c>
      <c r="J321" s="279">
        <v>562.56666666666683</v>
      </c>
      <c r="K321" s="277">
        <v>554.20000000000005</v>
      </c>
      <c r="L321" s="277">
        <v>544.15</v>
      </c>
      <c r="M321" s="277">
        <v>13.794320000000001</v>
      </c>
    </row>
    <row r="322" spans="1:13">
      <c r="A322" s="268">
        <v>312</v>
      </c>
      <c r="B322" s="277" t="s">
        <v>472</v>
      </c>
      <c r="C322" s="278">
        <v>1749.1</v>
      </c>
      <c r="D322" s="279">
        <v>1734.3666666666668</v>
      </c>
      <c r="E322" s="279">
        <v>1609.7333333333336</v>
      </c>
      <c r="F322" s="279">
        <v>1470.3666666666668</v>
      </c>
      <c r="G322" s="279">
        <v>1345.7333333333336</v>
      </c>
      <c r="H322" s="279">
        <v>1873.7333333333336</v>
      </c>
      <c r="I322" s="279">
        <v>1998.3666666666668</v>
      </c>
      <c r="J322" s="279">
        <v>2137.7333333333336</v>
      </c>
      <c r="K322" s="277">
        <v>1859</v>
      </c>
      <c r="L322" s="277">
        <v>1595</v>
      </c>
      <c r="M322" s="277">
        <v>21.778030000000001</v>
      </c>
    </row>
    <row r="323" spans="1:13">
      <c r="A323" s="268">
        <v>313</v>
      </c>
      <c r="B323" s="277" t="s">
        <v>468</v>
      </c>
      <c r="C323" s="278">
        <v>1916</v>
      </c>
      <c r="D323" s="279">
        <v>1877.4333333333334</v>
      </c>
      <c r="E323" s="279">
        <v>1799.8666666666668</v>
      </c>
      <c r="F323" s="279">
        <v>1683.7333333333333</v>
      </c>
      <c r="G323" s="279">
        <v>1606.1666666666667</v>
      </c>
      <c r="H323" s="279">
        <v>1993.5666666666668</v>
      </c>
      <c r="I323" s="279">
        <v>2071.1333333333332</v>
      </c>
      <c r="J323" s="279">
        <v>2187.2666666666669</v>
      </c>
      <c r="K323" s="277">
        <v>1955</v>
      </c>
      <c r="L323" s="277">
        <v>1761.3</v>
      </c>
      <c r="M323" s="277">
        <v>2.8501500000000002</v>
      </c>
    </row>
    <row r="324" spans="1:13">
      <c r="A324" s="268">
        <v>314</v>
      </c>
      <c r="B324" s="277" t="s">
        <v>144</v>
      </c>
      <c r="C324" s="278">
        <v>620.29999999999995</v>
      </c>
      <c r="D324" s="279">
        <v>619.06666666666661</v>
      </c>
      <c r="E324" s="279">
        <v>606.23333333333323</v>
      </c>
      <c r="F324" s="279">
        <v>592.16666666666663</v>
      </c>
      <c r="G324" s="279">
        <v>579.33333333333326</v>
      </c>
      <c r="H324" s="279">
        <v>633.13333333333321</v>
      </c>
      <c r="I324" s="279">
        <v>645.9666666666667</v>
      </c>
      <c r="J324" s="279">
        <v>660.03333333333319</v>
      </c>
      <c r="K324" s="277">
        <v>631.9</v>
      </c>
      <c r="L324" s="277">
        <v>605</v>
      </c>
      <c r="M324" s="277">
        <v>22.411349999999999</v>
      </c>
    </row>
    <row r="325" spans="1:13">
      <c r="A325" s="268">
        <v>315</v>
      </c>
      <c r="B325" s="277" t="s">
        <v>145</v>
      </c>
      <c r="C325" s="278">
        <v>929.75</v>
      </c>
      <c r="D325" s="279">
        <v>929.91666666666663</v>
      </c>
      <c r="E325" s="279">
        <v>910.83333333333326</v>
      </c>
      <c r="F325" s="279">
        <v>891.91666666666663</v>
      </c>
      <c r="G325" s="279">
        <v>872.83333333333326</v>
      </c>
      <c r="H325" s="279">
        <v>948.83333333333326</v>
      </c>
      <c r="I325" s="279">
        <v>967.91666666666652</v>
      </c>
      <c r="J325" s="279">
        <v>986.83333333333326</v>
      </c>
      <c r="K325" s="277">
        <v>949</v>
      </c>
      <c r="L325" s="277">
        <v>911</v>
      </c>
      <c r="M325" s="277">
        <v>13.50393</v>
      </c>
    </row>
    <row r="326" spans="1:13">
      <c r="A326" s="268">
        <v>316</v>
      </c>
      <c r="B326" s="277" t="s">
        <v>465</v>
      </c>
      <c r="C326" s="278">
        <v>183.8</v>
      </c>
      <c r="D326" s="279">
        <v>186.4</v>
      </c>
      <c r="E326" s="279">
        <v>179.4</v>
      </c>
      <c r="F326" s="279">
        <v>175</v>
      </c>
      <c r="G326" s="279">
        <v>168</v>
      </c>
      <c r="H326" s="279">
        <v>190.8</v>
      </c>
      <c r="I326" s="279">
        <v>197.8</v>
      </c>
      <c r="J326" s="279">
        <v>202.20000000000002</v>
      </c>
      <c r="K326" s="277">
        <v>193.4</v>
      </c>
      <c r="L326" s="277">
        <v>182</v>
      </c>
      <c r="M326" s="277">
        <v>3.1788799999999999</v>
      </c>
    </row>
    <row r="327" spans="1:13">
      <c r="A327" s="268">
        <v>317</v>
      </c>
      <c r="B327" s="277" t="s">
        <v>1975</v>
      </c>
      <c r="C327" s="278">
        <v>209.45</v>
      </c>
      <c r="D327" s="279">
        <v>208.33333333333334</v>
      </c>
      <c r="E327" s="279">
        <v>203.01666666666668</v>
      </c>
      <c r="F327" s="279">
        <v>196.58333333333334</v>
      </c>
      <c r="G327" s="279">
        <v>191.26666666666668</v>
      </c>
      <c r="H327" s="279">
        <v>214.76666666666668</v>
      </c>
      <c r="I327" s="279">
        <v>220.08333333333334</v>
      </c>
      <c r="J327" s="279">
        <v>226.51666666666668</v>
      </c>
      <c r="K327" s="277">
        <v>213.65</v>
      </c>
      <c r="L327" s="277">
        <v>201.9</v>
      </c>
      <c r="M327" s="277">
        <v>10.18979</v>
      </c>
    </row>
    <row r="328" spans="1:13">
      <c r="A328" s="268">
        <v>318</v>
      </c>
      <c r="B328" s="277" t="s">
        <v>469</v>
      </c>
      <c r="C328" s="278">
        <v>76.599999999999994</v>
      </c>
      <c r="D328" s="279">
        <v>75.083333333333329</v>
      </c>
      <c r="E328" s="279">
        <v>73.016666666666652</v>
      </c>
      <c r="F328" s="279">
        <v>69.433333333333323</v>
      </c>
      <c r="G328" s="279">
        <v>67.366666666666646</v>
      </c>
      <c r="H328" s="279">
        <v>78.666666666666657</v>
      </c>
      <c r="I328" s="279">
        <v>80.733333333333348</v>
      </c>
      <c r="J328" s="279">
        <v>84.316666666666663</v>
      </c>
      <c r="K328" s="277">
        <v>77.150000000000006</v>
      </c>
      <c r="L328" s="277">
        <v>71.5</v>
      </c>
      <c r="M328" s="277">
        <v>13.715109999999999</v>
      </c>
    </row>
    <row r="329" spans="1:13">
      <c r="A329" s="268">
        <v>319</v>
      </c>
      <c r="B329" s="277" t="s">
        <v>470</v>
      </c>
      <c r="C329" s="278">
        <v>351.75</v>
      </c>
      <c r="D329" s="279">
        <v>351.4666666666667</v>
      </c>
      <c r="E329" s="279">
        <v>345.03333333333342</v>
      </c>
      <c r="F329" s="279">
        <v>338.31666666666672</v>
      </c>
      <c r="G329" s="279">
        <v>331.88333333333344</v>
      </c>
      <c r="H329" s="279">
        <v>358.18333333333339</v>
      </c>
      <c r="I329" s="279">
        <v>364.61666666666667</v>
      </c>
      <c r="J329" s="279">
        <v>371.33333333333337</v>
      </c>
      <c r="K329" s="277">
        <v>357.9</v>
      </c>
      <c r="L329" s="277">
        <v>344.75</v>
      </c>
      <c r="M329" s="277">
        <v>4.2911000000000001</v>
      </c>
    </row>
    <row r="330" spans="1:13">
      <c r="A330" s="268">
        <v>320</v>
      </c>
      <c r="B330" s="277" t="s">
        <v>146</v>
      </c>
      <c r="C330" s="278">
        <v>1221.7</v>
      </c>
      <c r="D330" s="279">
        <v>1218.45</v>
      </c>
      <c r="E330" s="279">
        <v>1198.25</v>
      </c>
      <c r="F330" s="279">
        <v>1174.8</v>
      </c>
      <c r="G330" s="279">
        <v>1154.5999999999999</v>
      </c>
      <c r="H330" s="279">
        <v>1241.9000000000001</v>
      </c>
      <c r="I330" s="279">
        <v>1262.1000000000004</v>
      </c>
      <c r="J330" s="279">
        <v>1285.5500000000002</v>
      </c>
      <c r="K330" s="277">
        <v>1238.6500000000001</v>
      </c>
      <c r="L330" s="277">
        <v>1195</v>
      </c>
      <c r="M330" s="277">
        <v>39.547710000000002</v>
      </c>
    </row>
    <row r="331" spans="1:13">
      <c r="A331" s="268">
        <v>321</v>
      </c>
      <c r="B331" s="277" t="s">
        <v>459</v>
      </c>
      <c r="C331" s="278">
        <v>18.25</v>
      </c>
      <c r="D331" s="279">
        <v>18.45</v>
      </c>
      <c r="E331" s="279">
        <v>17.75</v>
      </c>
      <c r="F331" s="279">
        <v>17.25</v>
      </c>
      <c r="G331" s="279">
        <v>16.55</v>
      </c>
      <c r="H331" s="279">
        <v>18.95</v>
      </c>
      <c r="I331" s="279">
        <v>19.649999999999995</v>
      </c>
      <c r="J331" s="279">
        <v>20.149999999999999</v>
      </c>
      <c r="K331" s="277">
        <v>19.149999999999999</v>
      </c>
      <c r="L331" s="277">
        <v>17.95</v>
      </c>
      <c r="M331" s="277">
        <v>16.215949999999999</v>
      </c>
    </row>
    <row r="332" spans="1:13">
      <c r="A332" s="268">
        <v>322</v>
      </c>
      <c r="B332" s="277" t="s">
        <v>460</v>
      </c>
      <c r="C332" s="278">
        <v>148.80000000000001</v>
      </c>
      <c r="D332" s="279">
        <v>147.73333333333332</v>
      </c>
      <c r="E332" s="279">
        <v>144.76666666666665</v>
      </c>
      <c r="F332" s="279">
        <v>140.73333333333332</v>
      </c>
      <c r="G332" s="279">
        <v>137.76666666666665</v>
      </c>
      <c r="H332" s="279">
        <v>151.76666666666665</v>
      </c>
      <c r="I332" s="279">
        <v>154.73333333333329</v>
      </c>
      <c r="J332" s="279">
        <v>158.76666666666665</v>
      </c>
      <c r="K332" s="277">
        <v>150.69999999999999</v>
      </c>
      <c r="L332" s="277">
        <v>143.69999999999999</v>
      </c>
      <c r="M332" s="277">
        <v>4.2016900000000001</v>
      </c>
    </row>
    <row r="333" spans="1:13">
      <c r="A333" s="268">
        <v>323</v>
      </c>
      <c r="B333" s="277" t="s">
        <v>147</v>
      </c>
      <c r="C333" s="278">
        <v>116.35</v>
      </c>
      <c r="D333" s="279">
        <v>116.11666666666667</v>
      </c>
      <c r="E333" s="279">
        <v>112.73333333333335</v>
      </c>
      <c r="F333" s="279">
        <v>109.11666666666667</v>
      </c>
      <c r="G333" s="279">
        <v>105.73333333333335</v>
      </c>
      <c r="H333" s="279">
        <v>119.73333333333335</v>
      </c>
      <c r="I333" s="279">
        <v>123.11666666666667</v>
      </c>
      <c r="J333" s="279">
        <v>126.73333333333335</v>
      </c>
      <c r="K333" s="277">
        <v>119.5</v>
      </c>
      <c r="L333" s="277">
        <v>112.5</v>
      </c>
      <c r="M333" s="277">
        <v>204.40652</v>
      </c>
    </row>
    <row r="334" spans="1:13">
      <c r="A334" s="268">
        <v>324</v>
      </c>
      <c r="B334" s="277" t="s">
        <v>471</v>
      </c>
      <c r="C334" s="278">
        <v>653.5</v>
      </c>
      <c r="D334" s="279">
        <v>655.48333333333335</v>
      </c>
      <c r="E334" s="279">
        <v>648.9666666666667</v>
      </c>
      <c r="F334" s="279">
        <v>644.43333333333339</v>
      </c>
      <c r="G334" s="279">
        <v>637.91666666666674</v>
      </c>
      <c r="H334" s="279">
        <v>660.01666666666665</v>
      </c>
      <c r="I334" s="279">
        <v>666.5333333333333</v>
      </c>
      <c r="J334" s="279">
        <v>671.06666666666661</v>
      </c>
      <c r="K334" s="277">
        <v>662</v>
      </c>
      <c r="L334" s="277">
        <v>650.95000000000005</v>
      </c>
      <c r="M334" s="277">
        <v>0.36875999999999998</v>
      </c>
    </row>
    <row r="335" spans="1:13">
      <c r="A335" s="268">
        <v>325</v>
      </c>
      <c r="B335" s="277" t="s">
        <v>268</v>
      </c>
      <c r="C335" s="278">
        <v>1256.7</v>
      </c>
      <c r="D335" s="279">
        <v>1243.1333333333334</v>
      </c>
      <c r="E335" s="279">
        <v>1188.5666666666668</v>
      </c>
      <c r="F335" s="279">
        <v>1120.4333333333334</v>
      </c>
      <c r="G335" s="279">
        <v>1065.8666666666668</v>
      </c>
      <c r="H335" s="279">
        <v>1311.2666666666669</v>
      </c>
      <c r="I335" s="279">
        <v>1365.8333333333335</v>
      </c>
      <c r="J335" s="279">
        <v>1433.9666666666669</v>
      </c>
      <c r="K335" s="277">
        <v>1297.7</v>
      </c>
      <c r="L335" s="277">
        <v>1175</v>
      </c>
      <c r="M335" s="277">
        <v>13.449070000000001</v>
      </c>
    </row>
    <row r="336" spans="1:13">
      <c r="A336" s="268">
        <v>326</v>
      </c>
      <c r="B336" s="277" t="s">
        <v>148</v>
      </c>
      <c r="C336" s="278">
        <v>58519.85</v>
      </c>
      <c r="D336" s="279">
        <v>58839.9</v>
      </c>
      <c r="E336" s="279">
        <v>57879.8</v>
      </c>
      <c r="F336" s="279">
        <v>57239.75</v>
      </c>
      <c r="G336" s="279">
        <v>56279.65</v>
      </c>
      <c r="H336" s="279">
        <v>59479.950000000004</v>
      </c>
      <c r="I336" s="279">
        <v>60440.049999999996</v>
      </c>
      <c r="J336" s="279">
        <v>61080.100000000006</v>
      </c>
      <c r="K336" s="277">
        <v>59800</v>
      </c>
      <c r="L336" s="277">
        <v>58199.85</v>
      </c>
      <c r="M336" s="277">
        <v>0.17430000000000001</v>
      </c>
    </row>
    <row r="337" spans="1:13">
      <c r="A337" s="268">
        <v>327</v>
      </c>
      <c r="B337" s="277" t="s">
        <v>267</v>
      </c>
      <c r="C337" s="278">
        <v>29.85</v>
      </c>
      <c r="D337" s="279">
        <v>30.05</v>
      </c>
      <c r="E337" s="279">
        <v>29.450000000000003</v>
      </c>
      <c r="F337" s="279">
        <v>29.05</v>
      </c>
      <c r="G337" s="279">
        <v>28.450000000000003</v>
      </c>
      <c r="H337" s="279">
        <v>30.450000000000003</v>
      </c>
      <c r="I337" s="279">
        <v>31.050000000000004</v>
      </c>
      <c r="J337" s="279">
        <v>31.450000000000003</v>
      </c>
      <c r="K337" s="277">
        <v>30.65</v>
      </c>
      <c r="L337" s="277">
        <v>29.65</v>
      </c>
      <c r="M337" s="277">
        <v>9.8259399999999992</v>
      </c>
    </row>
    <row r="338" spans="1:13">
      <c r="A338" s="268">
        <v>328</v>
      </c>
      <c r="B338" s="277" t="s">
        <v>149</v>
      </c>
      <c r="C338" s="278">
        <v>1123.45</v>
      </c>
      <c r="D338" s="279">
        <v>1127.9000000000001</v>
      </c>
      <c r="E338" s="279">
        <v>1108.9500000000003</v>
      </c>
      <c r="F338" s="279">
        <v>1094.4500000000003</v>
      </c>
      <c r="G338" s="279">
        <v>1075.5000000000005</v>
      </c>
      <c r="H338" s="279">
        <v>1142.4000000000001</v>
      </c>
      <c r="I338" s="279">
        <v>1161.3499999999999</v>
      </c>
      <c r="J338" s="279">
        <v>1175.8499999999999</v>
      </c>
      <c r="K338" s="277">
        <v>1146.8499999999999</v>
      </c>
      <c r="L338" s="277">
        <v>1113.4000000000001</v>
      </c>
      <c r="M338" s="277">
        <v>17.623349999999999</v>
      </c>
    </row>
    <row r="339" spans="1:13">
      <c r="A339" s="268">
        <v>329</v>
      </c>
      <c r="B339" s="277" t="s">
        <v>3161</v>
      </c>
      <c r="C339" s="278">
        <v>282.14999999999998</v>
      </c>
      <c r="D339" s="279">
        <v>280.55</v>
      </c>
      <c r="E339" s="279">
        <v>275.60000000000002</v>
      </c>
      <c r="F339" s="279">
        <v>269.05</v>
      </c>
      <c r="G339" s="279">
        <v>264.10000000000002</v>
      </c>
      <c r="H339" s="279">
        <v>287.10000000000002</v>
      </c>
      <c r="I339" s="279">
        <v>292.04999999999995</v>
      </c>
      <c r="J339" s="279">
        <v>298.60000000000002</v>
      </c>
      <c r="K339" s="277">
        <v>285.5</v>
      </c>
      <c r="L339" s="277">
        <v>274</v>
      </c>
      <c r="M339" s="277">
        <v>13.944190000000001</v>
      </c>
    </row>
    <row r="340" spans="1:13">
      <c r="A340" s="268">
        <v>330</v>
      </c>
      <c r="B340" s="277" t="s">
        <v>269</v>
      </c>
      <c r="C340" s="278">
        <v>782.6</v>
      </c>
      <c r="D340" s="279">
        <v>788.76666666666677</v>
      </c>
      <c r="E340" s="279">
        <v>775.08333333333348</v>
      </c>
      <c r="F340" s="279">
        <v>767.56666666666672</v>
      </c>
      <c r="G340" s="279">
        <v>753.88333333333344</v>
      </c>
      <c r="H340" s="279">
        <v>796.28333333333353</v>
      </c>
      <c r="I340" s="279">
        <v>809.9666666666667</v>
      </c>
      <c r="J340" s="279">
        <v>817.48333333333358</v>
      </c>
      <c r="K340" s="277">
        <v>802.45</v>
      </c>
      <c r="L340" s="277">
        <v>781.25</v>
      </c>
      <c r="M340" s="277">
        <v>1.88818</v>
      </c>
    </row>
    <row r="341" spans="1:13">
      <c r="A341" s="268">
        <v>331</v>
      </c>
      <c r="B341" s="277" t="s">
        <v>150</v>
      </c>
      <c r="C341" s="278">
        <v>35.200000000000003</v>
      </c>
      <c r="D341" s="279">
        <v>35.483333333333334</v>
      </c>
      <c r="E341" s="279">
        <v>34.516666666666666</v>
      </c>
      <c r="F341" s="279">
        <v>33.833333333333329</v>
      </c>
      <c r="G341" s="279">
        <v>32.86666666666666</v>
      </c>
      <c r="H341" s="279">
        <v>36.166666666666671</v>
      </c>
      <c r="I341" s="279">
        <v>37.13333333333334</v>
      </c>
      <c r="J341" s="279">
        <v>37.816666666666677</v>
      </c>
      <c r="K341" s="277">
        <v>36.450000000000003</v>
      </c>
      <c r="L341" s="277">
        <v>34.799999999999997</v>
      </c>
      <c r="M341" s="277">
        <v>173.98895999999999</v>
      </c>
    </row>
    <row r="342" spans="1:13">
      <c r="A342" s="268">
        <v>332</v>
      </c>
      <c r="B342" s="277" t="s">
        <v>261</v>
      </c>
      <c r="C342" s="278">
        <v>3434.1</v>
      </c>
      <c r="D342" s="279">
        <v>3423.3666666666668</v>
      </c>
      <c r="E342" s="279">
        <v>3391.7333333333336</v>
      </c>
      <c r="F342" s="279">
        <v>3349.3666666666668</v>
      </c>
      <c r="G342" s="279">
        <v>3317.7333333333336</v>
      </c>
      <c r="H342" s="279">
        <v>3465.7333333333336</v>
      </c>
      <c r="I342" s="279">
        <v>3497.3666666666668</v>
      </c>
      <c r="J342" s="279">
        <v>3539.7333333333336</v>
      </c>
      <c r="K342" s="277">
        <v>3455</v>
      </c>
      <c r="L342" s="277">
        <v>3381</v>
      </c>
      <c r="M342" s="277">
        <v>4.0581500000000004</v>
      </c>
    </row>
    <row r="343" spans="1:13">
      <c r="A343" s="268">
        <v>333</v>
      </c>
      <c r="B343" s="277" t="s">
        <v>478</v>
      </c>
      <c r="C343" s="278">
        <v>2069.35</v>
      </c>
      <c r="D343" s="279">
        <v>2064.8000000000002</v>
      </c>
      <c r="E343" s="279">
        <v>1985.6000000000004</v>
      </c>
      <c r="F343" s="279">
        <v>1901.8500000000001</v>
      </c>
      <c r="G343" s="279">
        <v>1822.6500000000003</v>
      </c>
      <c r="H343" s="279">
        <v>2148.5500000000002</v>
      </c>
      <c r="I343" s="279">
        <v>2227.75</v>
      </c>
      <c r="J343" s="279">
        <v>2311.5000000000005</v>
      </c>
      <c r="K343" s="277">
        <v>2144</v>
      </c>
      <c r="L343" s="277">
        <v>1981.05</v>
      </c>
      <c r="M343" s="277">
        <v>2.35622</v>
      </c>
    </row>
    <row r="344" spans="1:13">
      <c r="A344" s="268">
        <v>334</v>
      </c>
      <c r="B344" s="277" t="s">
        <v>151</v>
      </c>
      <c r="C344" s="278">
        <v>27.25</v>
      </c>
      <c r="D344" s="279">
        <v>27.150000000000002</v>
      </c>
      <c r="E344" s="279">
        <v>26.550000000000004</v>
      </c>
      <c r="F344" s="279">
        <v>25.85</v>
      </c>
      <c r="G344" s="279">
        <v>25.250000000000004</v>
      </c>
      <c r="H344" s="279">
        <v>27.850000000000005</v>
      </c>
      <c r="I344" s="279">
        <v>28.450000000000006</v>
      </c>
      <c r="J344" s="279">
        <v>29.150000000000006</v>
      </c>
      <c r="K344" s="277">
        <v>27.75</v>
      </c>
      <c r="L344" s="277">
        <v>26.45</v>
      </c>
      <c r="M344" s="277">
        <v>113.49606</v>
      </c>
    </row>
    <row r="345" spans="1:13">
      <c r="A345" s="268">
        <v>335</v>
      </c>
      <c r="B345" s="277" t="s">
        <v>477</v>
      </c>
      <c r="C345" s="278">
        <v>63.15</v>
      </c>
      <c r="D345" s="279">
        <v>63.633333333333333</v>
      </c>
      <c r="E345" s="279">
        <v>62.016666666666666</v>
      </c>
      <c r="F345" s="279">
        <v>60.883333333333333</v>
      </c>
      <c r="G345" s="279">
        <v>59.266666666666666</v>
      </c>
      <c r="H345" s="279">
        <v>64.766666666666666</v>
      </c>
      <c r="I345" s="279">
        <v>66.383333333333326</v>
      </c>
      <c r="J345" s="279">
        <v>67.516666666666666</v>
      </c>
      <c r="K345" s="277">
        <v>65.25</v>
      </c>
      <c r="L345" s="277">
        <v>62.5</v>
      </c>
      <c r="M345" s="277">
        <v>8.0781500000000008</v>
      </c>
    </row>
    <row r="346" spans="1:13">
      <c r="A346" s="268">
        <v>336</v>
      </c>
      <c r="B346" s="277" t="s">
        <v>152</v>
      </c>
      <c r="C346" s="278">
        <v>33.200000000000003</v>
      </c>
      <c r="D346" s="279">
        <v>32.833333333333336</v>
      </c>
      <c r="E346" s="279">
        <v>32.166666666666671</v>
      </c>
      <c r="F346" s="279">
        <v>31.133333333333336</v>
      </c>
      <c r="G346" s="279">
        <v>30.466666666666672</v>
      </c>
      <c r="H346" s="279">
        <v>33.866666666666674</v>
      </c>
      <c r="I346" s="279">
        <v>34.533333333333346</v>
      </c>
      <c r="J346" s="279">
        <v>35.56666666666667</v>
      </c>
      <c r="K346" s="277">
        <v>33.5</v>
      </c>
      <c r="L346" s="277">
        <v>31.8</v>
      </c>
      <c r="M346" s="277">
        <v>130.69535999999999</v>
      </c>
    </row>
    <row r="347" spans="1:13">
      <c r="A347" s="268">
        <v>337</v>
      </c>
      <c r="B347" s="277" t="s">
        <v>473</v>
      </c>
      <c r="C347" s="278">
        <v>567.65</v>
      </c>
      <c r="D347" s="279">
        <v>564.38333333333333</v>
      </c>
      <c r="E347" s="279">
        <v>553.76666666666665</v>
      </c>
      <c r="F347" s="279">
        <v>539.88333333333333</v>
      </c>
      <c r="G347" s="279">
        <v>529.26666666666665</v>
      </c>
      <c r="H347" s="279">
        <v>578.26666666666665</v>
      </c>
      <c r="I347" s="279">
        <v>588.88333333333321</v>
      </c>
      <c r="J347" s="279">
        <v>602.76666666666665</v>
      </c>
      <c r="K347" s="277">
        <v>575</v>
      </c>
      <c r="L347" s="277">
        <v>550.5</v>
      </c>
      <c r="M347" s="277">
        <v>1.5358700000000001</v>
      </c>
    </row>
    <row r="348" spans="1:13">
      <c r="A348" s="268">
        <v>338</v>
      </c>
      <c r="B348" s="277" t="s">
        <v>153</v>
      </c>
      <c r="C348" s="278">
        <v>16083.3</v>
      </c>
      <c r="D348" s="279">
        <v>16174.449999999999</v>
      </c>
      <c r="E348" s="279">
        <v>15948.899999999998</v>
      </c>
      <c r="F348" s="279">
        <v>15814.499999999998</v>
      </c>
      <c r="G348" s="279">
        <v>15588.949999999997</v>
      </c>
      <c r="H348" s="279">
        <v>16308.849999999999</v>
      </c>
      <c r="I348" s="279">
        <v>16534.399999999998</v>
      </c>
      <c r="J348" s="279">
        <v>16668.8</v>
      </c>
      <c r="K348" s="277">
        <v>16400</v>
      </c>
      <c r="L348" s="277">
        <v>16040.05</v>
      </c>
      <c r="M348" s="277">
        <v>1.0292699999999999</v>
      </c>
    </row>
    <row r="349" spans="1:13">
      <c r="A349" s="268">
        <v>339</v>
      </c>
      <c r="B349" s="277" t="s">
        <v>476</v>
      </c>
      <c r="C349" s="278">
        <v>37.25</v>
      </c>
      <c r="D349" s="279">
        <v>37.199999999999996</v>
      </c>
      <c r="E349" s="279">
        <v>36.849999999999994</v>
      </c>
      <c r="F349" s="279">
        <v>36.449999999999996</v>
      </c>
      <c r="G349" s="279">
        <v>36.099999999999994</v>
      </c>
      <c r="H349" s="279">
        <v>37.599999999999994</v>
      </c>
      <c r="I349" s="279">
        <v>37.950000000000003</v>
      </c>
      <c r="J349" s="279">
        <v>38.349999999999994</v>
      </c>
      <c r="K349" s="277">
        <v>37.549999999999997</v>
      </c>
      <c r="L349" s="277">
        <v>36.799999999999997</v>
      </c>
      <c r="M349" s="277">
        <v>8.9679900000000004</v>
      </c>
    </row>
    <row r="350" spans="1:13">
      <c r="A350" s="268">
        <v>340</v>
      </c>
      <c r="B350" s="277" t="s">
        <v>475</v>
      </c>
      <c r="C350" s="278">
        <v>346.1</v>
      </c>
      <c r="D350" s="279">
        <v>342.36666666666662</v>
      </c>
      <c r="E350" s="279">
        <v>326.73333333333323</v>
      </c>
      <c r="F350" s="279">
        <v>307.36666666666662</v>
      </c>
      <c r="G350" s="279">
        <v>291.73333333333323</v>
      </c>
      <c r="H350" s="279">
        <v>361.73333333333323</v>
      </c>
      <c r="I350" s="279">
        <v>377.36666666666656</v>
      </c>
      <c r="J350" s="279">
        <v>396.73333333333323</v>
      </c>
      <c r="K350" s="277">
        <v>358</v>
      </c>
      <c r="L350" s="277">
        <v>323</v>
      </c>
      <c r="M350" s="277">
        <v>7.0166899999999996</v>
      </c>
    </row>
    <row r="351" spans="1:13">
      <c r="A351" s="268">
        <v>341</v>
      </c>
      <c r="B351" s="277" t="s">
        <v>270</v>
      </c>
      <c r="C351" s="278">
        <v>20.7</v>
      </c>
      <c r="D351" s="279">
        <v>20.733333333333331</v>
      </c>
      <c r="E351" s="279">
        <v>20.566666666666663</v>
      </c>
      <c r="F351" s="279">
        <v>20.433333333333334</v>
      </c>
      <c r="G351" s="279">
        <v>20.266666666666666</v>
      </c>
      <c r="H351" s="279">
        <v>20.86666666666666</v>
      </c>
      <c r="I351" s="279">
        <v>21.033333333333324</v>
      </c>
      <c r="J351" s="279">
        <v>21.166666666666657</v>
      </c>
      <c r="K351" s="277">
        <v>20.9</v>
      </c>
      <c r="L351" s="277">
        <v>20.6</v>
      </c>
      <c r="M351" s="277">
        <v>26.511890000000001</v>
      </c>
    </row>
    <row r="352" spans="1:13">
      <c r="A352" s="268">
        <v>342</v>
      </c>
      <c r="B352" s="277" t="s">
        <v>283</v>
      </c>
      <c r="C352" s="278">
        <v>111.7</v>
      </c>
      <c r="D352" s="279">
        <v>111.2</v>
      </c>
      <c r="E352" s="279">
        <v>110</v>
      </c>
      <c r="F352" s="279">
        <v>108.3</v>
      </c>
      <c r="G352" s="279">
        <v>107.1</v>
      </c>
      <c r="H352" s="279">
        <v>112.9</v>
      </c>
      <c r="I352" s="279">
        <v>114.10000000000002</v>
      </c>
      <c r="J352" s="279">
        <v>115.80000000000001</v>
      </c>
      <c r="K352" s="277">
        <v>112.4</v>
      </c>
      <c r="L352" s="277">
        <v>109.5</v>
      </c>
      <c r="M352" s="277">
        <v>2.8106100000000001</v>
      </c>
    </row>
    <row r="353" spans="1:13">
      <c r="A353" s="268">
        <v>343</v>
      </c>
      <c r="B353" s="277" t="s">
        <v>479</v>
      </c>
      <c r="C353" s="278">
        <v>1262.7</v>
      </c>
      <c r="D353" s="279">
        <v>1264.8666666666666</v>
      </c>
      <c r="E353" s="279">
        <v>1234.7333333333331</v>
      </c>
      <c r="F353" s="279">
        <v>1206.7666666666667</v>
      </c>
      <c r="G353" s="279">
        <v>1176.6333333333332</v>
      </c>
      <c r="H353" s="279">
        <v>1292.833333333333</v>
      </c>
      <c r="I353" s="279">
        <v>1322.9666666666667</v>
      </c>
      <c r="J353" s="279">
        <v>1350.9333333333329</v>
      </c>
      <c r="K353" s="277">
        <v>1295</v>
      </c>
      <c r="L353" s="277">
        <v>1236.9000000000001</v>
      </c>
      <c r="M353" s="277">
        <v>0.18855</v>
      </c>
    </row>
    <row r="354" spans="1:13">
      <c r="A354" s="268">
        <v>344</v>
      </c>
      <c r="B354" s="277" t="s">
        <v>474</v>
      </c>
      <c r="C354" s="278">
        <v>54.55</v>
      </c>
      <c r="D354" s="279">
        <v>54.6</v>
      </c>
      <c r="E354" s="279">
        <v>54.2</v>
      </c>
      <c r="F354" s="279">
        <v>53.85</v>
      </c>
      <c r="G354" s="279">
        <v>53.45</v>
      </c>
      <c r="H354" s="279">
        <v>54.95</v>
      </c>
      <c r="I354" s="279">
        <v>55.349999999999994</v>
      </c>
      <c r="J354" s="279">
        <v>55.7</v>
      </c>
      <c r="K354" s="277">
        <v>55</v>
      </c>
      <c r="L354" s="277">
        <v>54.25</v>
      </c>
      <c r="M354" s="277">
        <v>5.6375400000000004</v>
      </c>
    </row>
    <row r="355" spans="1:13">
      <c r="A355" s="268">
        <v>345</v>
      </c>
      <c r="B355" s="277" t="s">
        <v>155</v>
      </c>
      <c r="C355" s="278">
        <v>89.65</v>
      </c>
      <c r="D355" s="279">
        <v>90.133333333333326</v>
      </c>
      <c r="E355" s="279">
        <v>88.716666666666654</v>
      </c>
      <c r="F355" s="279">
        <v>87.783333333333331</v>
      </c>
      <c r="G355" s="279">
        <v>86.36666666666666</v>
      </c>
      <c r="H355" s="279">
        <v>91.066666666666649</v>
      </c>
      <c r="I355" s="279">
        <v>92.483333333333334</v>
      </c>
      <c r="J355" s="279">
        <v>93.416666666666643</v>
      </c>
      <c r="K355" s="277">
        <v>91.55</v>
      </c>
      <c r="L355" s="277">
        <v>89.2</v>
      </c>
      <c r="M355" s="277">
        <v>57.701259999999998</v>
      </c>
    </row>
    <row r="356" spans="1:13">
      <c r="A356" s="268">
        <v>346</v>
      </c>
      <c r="B356" s="277" t="s">
        <v>156</v>
      </c>
      <c r="C356" s="278">
        <v>90.85</v>
      </c>
      <c r="D356" s="279">
        <v>90.850000000000009</v>
      </c>
      <c r="E356" s="279">
        <v>89.750000000000014</v>
      </c>
      <c r="F356" s="279">
        <v>88.65</v>
      </c>
      <c r="G356" s="279">
        <v>87.550000000000011</v>
      </c>
      <c r="H356" s="279">
        <v>91.950000000000017</v>
      </c>
      <c r="I356" s="279">
        <v>93.050000000000011</v>
      </c>
      <c r="J356" s="279">
        <v>94.15000000000002</v>
      </c>
      <c r="K356" s="277">
        <v>91.95</v>
      </c>
      <c r="L356" s="277">
        <v>89.75</v>
      </c>
      <c r="M356" s="277">
        <v>225.35288</v>
      </c>
    </row>
    <row r="357" spans="1:13">
      <c r="A357" s="268">
        <v>347</v>
      </c>
      <c r="B357" s="277" t="s">
        <v>271</v>
      </c>
      <c r="C357" s="278">
        <v>400.95</v>
      </c>
      <c r="D357" s="279">
        <v>400.11666666666662</v>
      </c>
      <c r="E357" s="279">
        <v>381.83333333333326</v>
      </c>
      <c r="F357" s="279">
        <v>362.71666666666664</v>
      </c>
      <c r="G357" s="279">
        <v>344.43333333333328</v>
      </c>
      <c r="H357" s="279">
        <v>419.23333333333323</v>
      </c>
      <c r="I357" s="279">
        <v>437.51666666666665</v>
      </c>
      <c r="J357" s="279">
        <v>456.63333333333321</v>
      </c>
      <c r="K357" s="277">
        <v>418.4</v>
      </c>
      <c r="L357" s="277">
        <v>381</v>
      </c>
      <c r="M357" s="277">
        <v>9.6623099999999997</v>
      </c>
    </row>
    <row r="358" spans="1:13">
      <c r="A358" s="268">
        <v>348</v>
      </c>
      <c r="B358" s="277" t="s">
        <v>272</v>
      </c>
      <c r="C358" s="278">
        <v>2988.2</v>
      </c>
      <c r="D358" s="279">
        <v>2996.6666666666665</v>
      </c>
      <c r="E358" s="279">
        <v>2952.5333333333328</v>
      </c>
      <c r="F358" s="279">
        <v>2916.8666666666663</v>
      </c>
      <c r="G358" s="279">
        <v>2872.7333333333327</v>
      </c>
      <c r="H358" s="279">
        <v>3032.333333333333</v>
      </c>
      <c r="I358" s="279">
        <v>3076.4666666666672</v>
      </c>
      <c r="J358" s="279">
        <v>3112.1333333333332</v>
      </c>
      <c r="K358" s="277">
        <v>3040.8</v>
      </c>
      <c r="L358" s="277">
        <v>2961</v>
      </c>
      <c r="M358" s="277">
        <v>1.5400499999999999</v>
      </c>
    </row>
    <row r="359" spans="1:13">
      <c r="A359" s="268">
        <v>349</v>
      </c>
      <c r="B359" s="277" t="s">
        <v>157</v>
      </c>
      <c r="C359" s="278">
        <v>95.35</v>
      </c>
      <c r="D359" s="279">
        <v>95.166666666666671</v>
      </c>
      <c r="E359" s="279">
        <v>94.333333333333343</v>
      </c>
      <c r="F359" s="279">
        <v>93.316666666666677</v>
      </c>
      <c r="G359" s="279">
        <v>92.483333333333348</v>
      </c>
      <c r="H359" s="279">
        <v>96.183333333333337</v>
      </c>
      <c r="I359" s="279">
        <v>97.01666666666668</v>
      </c>
      <c r="J359" s="279">
        <v>98.033333333333331</v>
      </c>
      <c r="K359" s="277">
        <v>96</v>
      </c>
      <c r="L359" s="277">
        <v>94.15</v>
      </c>
      <c r="M359" s="277">
        <v>4.4746100000000002</v>
      </c>
    </row>
    <row r="360" spans="1:13">
      <c r="A360" s="268">
        <v>350</v>
      </c>
      <c r="B360" s="277" t="s">
        <v>480</v>
      </c>
      <c r="C360" s="278">
        <v>68.849999999999994</v>
      </c>
      <c r="D360" s="279">
        <v>69</v>
      </c>
      <c r="E360" s="279">
        <v>67</v>
      </c>
      <c r="F360" s="279">
        <v>65.150000000000006</v>
      </c>
      <c r="G360" s="279">
        <v>63.150000000000006</v>
      </c>
      <c r="H360" s="279">
        <v>70.849999999999994</v>
      </c>
      <c r="I360" s="279">
        <v>72.849999999999994</v>
      </c>
      <c r="J360" s="279">
        <v>74.699999999999989</v>
      </c>
      <c r="K360" s="277">
        <v>71</v>
      </c>
      <c r="L360" s="277">
        <v>67.150000000000006</v>
      </c>
      <c r="M360" s="277">
        <v>0.46128000000000002</v>
      </c>
    </row>
    <row r="361" spans="1:13">
      <c r="A361" s="268">
        <v>351</v>
      </c>
      <c r="B361" s="277" t="s">
        <v>158</v>
      </c>
      <c r="C361" s="278">
        <v>73.650000000000006</v>
      </c>
      <c r="D361" s="279">
        <v>73.88333333333334</v>
      </c>
      <c r="E361" s="279">
        <v>73.01666666666668</v>
      </c>
      <c r="F361" s="279">
        <v>72.38333333333334</v>
      </c>
      <c r="G361" s="279">
        <v>71.51666666666668</v>
      </c>
      <c r="H361" s="279">
        <v>74.51666666666668</v>
      </c>
      <c r="I361" s="279">
        <v>75.383333333333326</v>
      </c>
      <c r="J361" s="279">
        <v>76.01666666666668</v>
      </c>
      <c r="K361" s="277">
        <v>74.75</v>
      </c>
      <c r="L361" s="277">
        <v>73.25</v>
      </c>
      <c r="M361" s="277">
        <v>119.90116999999999</v>
      </c>
    </row>
    <row r="362" spans="1:13">
      <c r="A362" s="268">
        <v>352</v>
      </c>
      <c r="B362" s="277" t="s">
        <v>481</v>
      </c>
      <c r="C362" s="278">
        <v>63.35</v>
      </c>
      <c r="D362" s="279">
        <v>62.9</v>
      </c>
      <c r="E362" s="279">
        <v>61.55</v>
      </c>
      <c r="F362" s="279">
        <v>59.75</v>
      </c>
      <c r="G362" s="279">
        <v>58.4</v>
      </c>
      <c r="H362" s="279">
        <v>64.699999999999989</v>
      </c>
      <c r="I362" s="279">
        <v>66.050000000000011</v>
      </c>
      <c r="J362" s="279">
        <v>67.849999999999994</v>
      </c>
      <c r="K362" s="277">
        <v>64.25</v>
      </c>
      <c r="L362" s="277">
        <v>61.1</v>
      </c>
      <c r="M362" s="277">
        <v>4.3908300000000002</v>
      </c>
    </row>
    <row r="363" spans="1:13">
      <c r="A363" s="268">
        <v>353</v>
      </c>
      <c r="B363" s="277" t="s">
        <v>482</v>
      </c>
      <c r="C363" s="278">
        <v>213.55</v>
      </c>
      <c r="D363" s="279">
        <v>208.30000000000004</v>
      </c>
      <c r="E363" s="279">
        <v>200.80000000000007</v>
      </c>
      <c r="F363" s="279">
        <v>188.05000000000004</v>
      </c>
      <c r="G363" s="279">
        <v>180.55000000000007</v>
      </c>
      <c r="H363" s="279">
        <v>221.05000000000007</v>
      </c>
      <c r="I363" s="279">
        <v>228.55</v>
      </c>
      <c r="J363" s="279">
        <v>241.30000000000007</v>
      </c>
      <c r="K363" s="277">
        <v>215.8</v>
      </c>
      <c r="L363" s="277">
        <v>195.55</v>
      </c>
      <c r="M363" s="277">
        <v>15.52153</v>
      </c>
    </row>
    <row r="364" spans="1:13">
      <c r="A364" s="268">
        <v>354</v>
      </c>
      <c r="B364" s="277" t="s">
        <v>483</v>
      </c>
      <c r="C364" s="278">
        <v>200.95</v>
      </c>
      <c r="D364" s="279">
        <v>199.91666666666666</v>
      </c>
      <c r="E364" s="279">
        <v>194.88333333333333</v>
      </c>
      <c r="F364" s="279">
        <v>188.81666666666666</v>
      </c>
      <c r="G364" s="279">
        <v>183.78333333333333</v>
      </c>
      <c r="H364" s="279">
        <v>205.98333333333332</v>
      </c>
      <c r="I364" s="279">
        <v>211.01666666666668</v>
      </c>
      <c r="J364" s="279">
        <v>217.08333333333331</v>
      </c>
      <c r="K364" s="277">
        <v>204.95</v>
      </c>
      <c r="L364" s="277">
        <v>193.85</v>
      </c>
      <c r="M364" s="277">
        <v>0.79564000000000001</v>
      </c>
    </row>
    <row r="365" spans="1:13">
      <c r="A365" s="268">
        <v>355</v>
      </c>
      <c r="B365" s="277" t="s">
        <v>159</v>
      </c>
      <c r="C365" s="278">
        <v>19148.75</v>
      </c>
      <c r="D365" s="279">
        <v>19149.25</v>
      </c>
      <c r="E365" s="279">
        <v>18549.5</v>
      </c>
      <c r="F365" s="279">
        <v>17950.25</v>
      </c>
      <c r="G365" s="279">
        <v>17350.5</v>
      </c>
      <c r="H365" s="279">
        <v>19748.5</v>
      </c>
      <c r="I365" s="279">
        <v>20348.25</v>
      </c>
      <c r="J365" s="279">
        <v>20947.5</v>
      </c>
      <c r="K365" s="277">
        <v>19749</v>
      </c>
      <c r="L365" s="277">
        <v>18550</v>
      </c>
      <c r="M365" s="277">
        <v>1.2708200000000001</v>
      </c>
    </row>
    <row r="366" spans="1:13">
      <c r="A366" s="268">
        <v>356</v>
      </c>
      <c r="B366" s="277" t="s">
        <v>160</v>
      </c>
      <c r="C366" s="278">
        <v>1322.8</v>
      </c>
      <c r="D366" s="279">
        <v>1328.6000000000001</v>
      </c>
      <c r="E366" s="279">
        <v>1308.2000000000003</v>
      </c>
      <c r="F366" s="279">
        <v>1293.6000000000001</v>
      </c>
      <c r="G366" s="279">
        <v>1273.2000000000003</v>
      </c>
      <c r="H366" s="279">
        <v>1343.2000000000003</v>
      </c>
      <c r="I366" s="279">
        <v>1363.6000000000004</v>
      </c>
      <c r="J366" s="279">
        <v>1378.2000000000003</v>
      </c>
      <c r="K366" s="277">
        <v>1349</v>
      </c>
      <c r="L366" s="277">
        <v>1314</v>
      </c>
      <c r="M366" s="277">
        <v>12.801909999999999</v>
      </c>
    </row>
    <row r="367" spans="1:13">
      <c r="A367" s="268">
        <v>357</v>
      </c>
      <c r="B367" s="277" t="s">
        <v>488</v>
      </c>
      <c r="C367" s="278">
        <v>1154.0999999999999</v>
      </c>
      <c r="D367" s="279">
        <v>1122.6500000000001</v>
      </c>
      <c r="E367" s="279">
        <v>1057.3500000000001</v>
      </c>
      <c r="F367" s="279">
        <v>960.60000000000014</v>
      </c>
      <c r="G367" s="279">
        <v>895.30000000000018</v>
      </c>
      <c r="H367" s="279">
        <v>1219.4000000000001</v>
      </c>
      <c r="I367" s="279">
        <v>1284.7000000000003</v>
      </c>
      <c r="J367" s="279">
        <v>1381.45</v>
      </c>
      <c r="K367" s="277">
        <v>1187.95</v>
      </c>
      <c r="L367" s="277">
        <v>1025.9000000000001</v>
      </c>
      <c r="M367" s="277">
        <v>7.6455399999999996</v>
      </c>
    </row>
    <row r="368" spans="1:13">
      <c r="A368" s="268">
        <v>358</v>
      </c>
      <c r="B368" s="277" t="s">
        <v>161</v>
      </c>
      <c r="C368" s="278">
        <v>236.7</v>
      </c>
      <c r="D368" s="279">
        <v>237</v>
      </c>
      <c r="E368" s="279">
        <v>234.3</v>
      </c>
      <c r="F368" s="279">
        <v>231.9</v>
      </c>
      <c r="G368" s="279">
        <v>229.20000000000002</v>
      </c>
      <c r="H368" s="279">
        <v>239.4</v>
      </c>
      <c r="I368" s="279">
        <v>242.1</v>
      </c>
      <c r="J368" s="279">
        <v>244.5</v>
      </c>
      <c r="K368" s="277">
        <v>239.7</v>
      </c>
      <c r="L368" s="277">
        <v>234.6</v>
      </c>
      <c r="M368" s="277">
        <v>41.743929999999999</v>
      </c>
    </row>
    <row r="369" spans="1:13">
      <c r="A369" s="268">
        <v>359</v>
      </c>
      <c r="B369" s="277" t="s">
        <v>162</v>
      </c>
      <c r="C369" s="278">
        <v>92.1</v>
      </c>
      <c r="D369" s="279">
        <v>92.633333333333326</v>
      </c>
      <c r="E369" s="279">
        <v>91.016666666666652</v>
      </c>
      <c r="F369" s="279">
        <v>89.933333333333323</v>
      </c>
      <c r="G369" s="279">
        <v>88.316666666666649</v>
      </c>
      <c r="H369" s="279">
        <v>93.716666666666654</v>
      </c>
      <c r="I369" s="279">
        <v>95.333333333333329</v>
      </c>
      <c r="J369" s="279">
        <v>96.416666666666657</v>
      </c>
      <c r="K369" s="277">
        <v>94.25</v>
      </c>
      <c r="L369" s="277">
        <v>91.55</v>
      </c>
      <c r="M369" s="277">
        <v>76.145979999999994</v>
      </c>
    </row>
    <row r="370" spans="1:13">
      <c r="A370" s="268">
        <v>360</v>
      </c>
      <c r="B370" s="277" t="s">
        <v>275</v>
      </c>
      <c r="C370" s="278">
        <v>4919.5</v>
      </c>
      <c r="D370" s="279">
        <v>4950.416666666667</v>
      </c>
      <c r="E370" s="279">
        <v>4855.0833333333339</v>
      </c>
      <c r="F370" s="279">
        <v>4790.666666666667</v>
      </c>
      <c r="G370" s="279">
        <v>4695.3333333333339</v>
      </c>
      <c r="H370" s="279">
        <v>5014.8333333333339</v>
      </c>
      <c r="I370" s="279">
        <v>5110.1666666666679</v>
      </c>
      <c r="J370" s="279">
        <v>5174.5833333333339</v>
      </c>
      <c r="K370" s="277">
        <v>5045.75</v>
      </c>
      <c r="L370" s="277">
        <v>4886</v>
      </c>
      <c r="M370" s="277">
        <v>0.66698999999999997</v>
      </c>
    </row>
    <row r="371" spans="1:13">
      <c r="A371" s="268">
        <v>361</v>
      </c>
      <c r="B371" s="277" t="s">
        <v>277</v>
      </c>
      <c r="C371" s="278">
        <v>9997.5</v>
      </c>
      <c r="D371" s="279">
        <v>10037.483333333334</v>
      </c>
      <c r="E371" s="279">
        <v>9940.0166666666664</v>
      </c>
      <c r="F371" s="279">
        <v>9882.5333333333328</v>
      </c>
      <c r="G371" s="279">
        <v>9785.0666666666657</v>
      </c>
      <c r="H371" s="279">
        <v>10094.966666666667</v>
      </c>
      <c r="I371" s="279">
        <v>10192.433333333334</v>
      </c>
      <c r="J371" s="279">
        <v>10249.916666666668</v>
      </c>
      <c r="K371" s="277">
        <v>10134.950000000001</v>
      </c>
      <c r="L371" s="277">
        <v>9980</v>
      </c>
      <c r="M371" s="277">
        <v>5.382E-2</v>
      </c>
    </row>
    <row r="372" spans="1:13">
      <c r="A372" s="268">
        <v>362</v>
      </c>
      <c r="B372" s="277" t="s">
        <v>494</v>
      </c>
      <c r="C372" s="278">
        <v>5250.05</v>
      </c>
      <c r="D372" s="279">
        <v>5193.3499999999995</v>
      </c>
      <c r="E372" s="279">
        <v>4916.6999999999989</v>
      </c>
      <c r="F372" s="279">
        <v>4583.3499999999995</v>
      </c>
      <c r="G372" s="279">
        <v>4306.6999999999989</v>
      </c>
      <c r="H372" s="279">
        <v>5526.6999999999989</v>
      </c>
      <c r="I372" s="279">
        <v>5803.3499999999985</v>
      </c>
      <c r="J372" s="279">
        <v>6136.6999999999989</v>
      </c>
      <c r="K372" s="277">
        <v>5470</v>
      </c>
      <c r="L372" s="277">
        <v>4860</v>
      </c>
      <c r="M372" s="277">
        <v>1.0284500000000001</v>
      </c>
    </row>
    <row r="373" spans="1:13">
      <c r="A373" s="268">
        <v>363</v>
      </c>
      <c r="B373" s="277" t="s">
        <v>489</v>
      </c>
      <c r="C373" s="278">
        <v>119.8</v>
      </c>
      <c r="D373" s="279">
        <v>119.93333333333334</v>
      </c>
      <c r="E373" s="279">
        <v>117.86666666666667</v>
      </c>
      <c r="F373" s="279">
        <v>115.93333333333334</v>
      </c>
      <c r="G373" s="279">
        <v>113.86666666666667</v>
      </c>
      <c r="H373" s="279">
        <v>121.86666666666667</v>
      </c>
      <c r="I373" s="279">
        <v>123.93333333333334</v>
      </c>
      <c r="J373" s="279">
        <v>125.86666666666667</v>
      </c>
      <c r="K373" s="277">
        <v>122</v>
      </c>
      <c r="L373" s="277">
        <v>118</v>
      </c>
      <c r="M373" s="277">
        <v>8.6961999999999993</v>
      </c>
    </row>
    <row r="374" spans="1:13">
      <c r="A374" s="268">
        <v>364</v>
      </c>
      <c r="B374" s="277" t="s">
        <v>490</v>
      </c>
      <c r="C374" s="278">
        <v>638.70000000000005</v>
      </c>
      <c r="D374" s="279">
        <v>636.05000000000007</v>
      </c>
      <c r="E374" s="279">
        <v>620.50000000000011</v>
      </c>
      <c r="F374" s="279">
        <v>602.30000000000007</v>
      </c>
      <c r="G374" s="279">
        <v>586.75000000000011</v>
      </c>
      <c r="H374" s="279">
        <v>654.25000000000011</v>
      </c>
      <c r="I374" s="279">
        <v>669.80000000000007</v>
      </c>
      <c r="J374" s="279">
        <v>688.00000000000011</v>
      </c>
      <c r="K374" s="277">
        <v>651.6</v>
      </c>
      <c r="L374" s="277">
        <v>617.85</v>
      </c>
      <c r="M374" s="277">
        <v>2.3490899999999999</v>
      </c>
    </row>
    <row r="375" spans="1:13">
      <c r="A375" s="268">
        <v>365</v>
      </c>
      <c r="B375" s="277" t="s">
        <v>163</v>
      </c>
      <c r="C375" s="278">
        <v>1480.7</v>
      </c>
      <c r="D375" s="279">
        <v>1484.9333333333334</v>
      </c>
      <c r="E375" s="279">
        <v>1465.7666666666669</v>
      </c>
      <c r="F375" s="279">
        <v>1450.8333333333335</v>
      </c>
      <c r="G375" s="279">
        <v>1431.666666666667</v>
      </c>
      <c r="H375" s="279">
        <v>1499.8666666666668</v>
      </c>
      <c r="I375" s="279">
        <v>1519.0333333333333</v>
      </c>
      <c r="J375" s="279">
        <v>1533.9666666666667</v>
      </c>
      <c r="K375" s="277">
        <v>1504.1</v>
      </c>
      <c r="L375" s="277">
        <v>1470</v>
      </c>
      <c r="M375" s="277">
        <v>5.0350200000000003</v>
      </c>
    </row>
    <row r="376" spans="1:13">
      <c r="A376" s="268">
        <v>366</v>
      </c>
      <c r="B376" s="277" t="s">
        <v>273</v>
      </c>
      <c r="C376" s="278">
        <v>1923.8</v>
      </c>
      <c r="D376" s="279">
        <v>1917.3666666666668</v>
      </c>
      <c r="E376" s="279">
        <v>1885.4333333333336</v>
      </c>
      <c r="F376" s="279">
        <v>1847.0666666666668</v>
      </c>
      <c r="G376" s="279">
        <v>1815.1333333333337</v>
      </c>
      <c r="H376" s="279">
        <v>1955.7333333333336</v>
      </c>
      <c r="I376" s="279">
        <v>1987.666666666667</v>
      </c>
      <c r="J376" s="279">
        <v>2026.0333333333335</v>
      </c>
      <c r="K376" s="277">
        <v>1949.3</v>
      </c>
      <c r="L376" s="277">
        <v>1879</v>
      </c>
      <c r="M376" s="277">
        <v>4.80593</v>
      </c>
    </row>
    <row r="377" spans="1:13">
      <c r="A377" s="268">
        <v>367</v>
      </c>
      <c r="B377" s="277" t="s">
        <v>164</v>
      </c>
      <c r="C377" s="278">
        <v>33.6</v>
      </c>
      <c r="D377" s="279">
        <v>33.666666666666664</v>
      </c>
      <c r="E377" s="279">
        <v>33.283333333333331</v>
      </c>
      <c r="F377" s="279">
        <v>32.966666666666669</v>
      </c>
      <c r="G377" s="279">
        <v>32.583333333333336</v>
      </c>
      <c r="H377" s="279">
        <v>33.983333333333327</v>
      </c>
      <c r="I377" s="279">
        <v>34.366666666666667</v>
      </c>
      <c r="J377" s="279">
        <v>34.683333333333323</v>
      </c>
      <c r="K377" s="277">
        <v>34.049999999999997</v>
      </c>
      <c r="L377" s="277">
        <v>33.35</v>
      </c>
      <c r="M377" s="277">
        <v>138.26559</v>
      </c>
    </row>
    <row r="378" spans="1:13">
      <c r="A378" s="268">
        <v>368</v>
      </c>
      <c r="B378" s="277" t="s">
        <v>274</v>
      </c>
      <c r="C378" s="278">
        <v>326</v>
      </c>
      <c r="D378" s="279">
        <v>324.23333333333335</v>
      </c>
      <c r="E378" s="279">
        <v>319.51666666666671</v>
      </c>
      <c r="F378" s="279">
        <v>313.03333333333336</v>
      </c>
      <c r="G378" s="279">
        <v>308.31666666666672</v>
      </c>
      <c r="H378" s="279">
        <v>330.7166666666667</v>
      </c>
      <c r="I378" s="279">
        <v>335.43333333333339</v>
      </c>
      <c r="J378" s="279">
        <v>341.91666666666669</v>
      </c>
      <c r="K378" s="277">
        <v>328.95</v>
      </c>
      <c r="L378" s="277">
        <v>317.75</v>
      </c>
      <c r="M378" s="277">
        <v>8.47119</v>
      </c>
    </row>
    <row r="379" spans="1:13">
      <c r="A379" s="268">
        <v>369</v>
      </c>
      <c r="B379" s="277" t="s">
        <v>485</v>
      </c>
      <c r="C379" s="278">
        <v>165.35</v>
      </c>
      <c r="D379" s="279">
        <v>166.31666666666669</v>
      </c>
      <c r="E379" s="279">
        <v>160.13333333333338</v>
      </c>
      <c r="F379" s="279">
        <v>154.91666666666669</v>
      </c>
      <c r="G379" s="279">
        <v>148.73333333333338</v>
      </c>
      <c r="H379" s="279">
        <v>171.53333333333339</v>
      </c>
      <c r="I379" s="279">
        <v>177.71666666666673</v>
      </c>
      <c r="J379" s="279">
        <v>182.93333333333339</v>
      </c>
      <c r="K379" s="277">
        <v>172.5</v>
      </c>
      <c r="L379" s="277">
        <v>161.1</v>
      </c>
      <c r="M379" s="277">
        <v>5.0173199999999998</v>
      </c>
    </row>
    <row r="380" spans="1:13">
      <c r="A380" s="268">
        <v>370</v>
      </c>
      <c r="B380" s="277" t="s">
        <v>491</v>
      </c>
      <c r="C380" s="278">
        <v>888.35</v>
      </c>
      <c r="D380" s="279">
        <v>882.44999999999993</v>
      </c>
      <c r="E380" s="279">
        <v>860.89999999999986</v>
      </c>
      <c r="F380" s="279">
        <v>833.44999999999993</v>
      </c>
      <c r="G380" s="279">
        <v>811.89999999999986</v>
      </c>
      <c r="H380" s="279">
        <v>909.89999999999986</v>
      </c>
      <c r="I380" s="279">
        <v>931.44999999999982</v>
      </c>
      <c r="J380" s="279">
        <v>958.89999999999986</v>
      </c>
      <c r="K380" s="277">
        <v>904</v>
      </c>
      <c r="L380" s="277">
        <v>855</v>
      </c>
      <c r="M380" s="277">
        <v>4.0175999999999998</v>
      </c>
    </row>
    <row r="381" spans="1:13">
      <c r="A381" s="268">
        <v>371</v>
      </c>
      <c r="B381" s="277" t="s">
        <v>2223</v>
      </c>
      <c r="C381" s="278">
        <v>487.2</v>
      </c>
      <c r="D381" s="279">
        <v>487.5333333333333</v>
      </c>
      <c r="E381" s="279">
        <v>475.76666666666659</v>
      </c>
      <c r="F381" s="279">
        <v>464.33333333333331</v>
      </c>
      <c r="G381" s="279">
        <v>452.56666666666661</v>
      </c>
      <c r="H381" s="279">
        <v>498.96666666666658</v>
      </c>
      <c r="I381" s="279">
        <v>510.73333333333323</v>
      </c>
      <c r="J381" s="279">
        <v>522.16666666666652</v>
      </c>
      <c r="K381" s="277">
        <v>499.3</v>
      </c>
      <c r="L381" s="277">
        <v>476.1</v>
      </c>
      <c r="M381" s="277">
        <v>3.3526199999999999</v>
      </c>
    </row>
    <row r="382" spans="1:13">
      <c r="A382" s="268">
        <v>372</v>
      </c>
      <c r="B382" s="277" t="s">
        <v>165</v>
      </c>
      <c r="C382" s="278">
        <v>171.5</v>
      </c>
      <c r="D382" s="279">
        <v>173.25</v>
      </c>
      <c r="E382" s="279">
        <v>169</v>
      </c>
      <c r="F382" s="279">
        <v>166.5</v>
      </c>
      <c r="G382" s="279">
        <v>162.25</v>
      </c>
      <c r="H382" s="279">
        <v>175.75</v>
      </c>
      <c r="I382" s="279">
        <v>180</v>
      </c>
      <c r="J382" s="279">
        <v>182.5</v>
      </c>
      <c r="K382" s="277">
        <v>177.5</v>
      </c>
      <c r="L382" s="277">
        <v>170.75</v>
      </c>
      <c r="M382" s="277">
        <v>79.560199999999995</v>
      </c>
    </row>
    <row r="383" spans="1:13">
      <c r="A383" s="268">
        <v>373</v>
      </c>
      <c r="B383" s="277" t="s">
        <v>492</v>
      </c>
      <c r="C383" s="278">
        <v>68.05</v>
      </c>
      <c r="D383" s="279">
        <v>67.966666666666669</v>
      </c>
      <c r="E383" s="279">
        <v>67.183333333333337</v>
      </c>
      <c r="F383" s="279">
        <v>66.316666666666663</v>
      </c>
      <c r="G383" s="279">
        <v>65.533333333333331</v>
      </c>
      <c r="H383" s="279">
        <v>68.833333333333343</v>
      </c>
      <c r="I383" s="279">
        <v>69.616666666666674</v>
      </c>
      <c r="J383" s="279">
        <v>70.483333333333348</v>
      </c>
      <c r="K383" s="277">
        <v>68.75</v>
      </c>
      <c r="L383" s="277">
        <v>67.099999999999994</v>
      </c>
      <c r="M383" s="277">
        <v>6.7631899999999998</v>
      </c>
    </row>
    <row r="384" spans="1:13">
      <c r="A384" s="268">
        <v>374</v>
      </c>
      <c r="B384" s="277" t="s">
        <v>276</v>
      </c>
      <c r="C384" s="278">
        <v>264.14999999999998</v>
      </c>
      <c r="D384" s="279">
        <v>257.5</v>
      </c>
      <c r="E384" s="279">
        <v>249.10000000000002</v>
      </c>
      <c r="F384" s="279">
        <v>234.05</v>
      </c>
      <c r="G384" s="279">
        <v>225.65000000000003</v>
      </c>
      <c r="H384" s="279">
        <v>272.55</v>
      </c>
      <c r="I384" s="279">
        <v>280.95</v>
      </c>
      <c r="J384" s="279">
        <v>296</v>
      </c>
      <c r="K384" s="277">
        <v>265.89999999999998</v>
      </c>
      <c r="L384" s="277">
        <v>242.45</v>
      </c>
      <c r="M384" s="277">
        <v>16.996300000000002</v>
      </c>
    </row>
    <row r="385" spans="1:13">
      <c r="A385" s="268">
        <v>375</v>
      </c>
      <c r="B385" s="277" t="s">
        <v>493</v>
      </c>
      <c r="C385" s="278">
        <v>56.25</v>
      </c>
      <c r="D385" s="279">
        <v>55.9</v>
      </c>
      <c r="E385" s="279">
        <v>54.349999999999994</v>
      </c>
      <c r="F385" s="279">
        <v>52.449999999999996</v>
      </c>
      <c r="G385" s="279">
        <v>50.899999999999991</v>
      </c>
      <c r="H385" s="279">
        <v>57.8</v>
      </c>
      <c r="I385" s="279">
        <v>59.349999999999994</v>
      </c>
      <c r="J385" s="279">
        <v>61.25</v>
      </c>
      <c r="K385" s="277">
        <v>57.45</v>
      </c>
      <c r="L385" s="277">
        <v>54</v>
      </c>
      <c r="M385" s="277">
        <v>6.6558099999999998</v>
      </c>
    </row>
    <row r="386" spans="1:13">
      <c r="A386" s="268">
        <v>376</v>
      </c>
      <c r="B386" s="277" t="s">
        <v>486</v>
      </c>
      <c r="C386" s="278">
        <v>55</v>
      </c>
      <c r="D386" s="279">
        <v>54.466666666666669</v>
      </c>
      <c r="E386" s="279">
        <v>53.533333333333339</v>
      </c>
      <c r="F386" s="279">
        <v>52.06666666666667</v>
      </c>
      <c r="G386" s="279">
        <v>51.13333333333334</v>
      </c>
      <c r="H386" s="279">
        <v>55.933333333333337</v>
      </c>
      <c r="I386" s="279">
        <v>56.866666666666674</v>
      </c>
      <c r="J386" s="279">
        <v>58.333333333333336</v>
      </c>
      <c r="K386" s="277">
        <v>55.4</v>
      </c>
      <c r="L386" s="277">
        <v>53</v>
      </c>
      <c r="M386" s="277">
        <v>43.309170000000002</v>
      </c>
    </row>
    <row r="387" spans="1:13">
      <c r="A387" s="268">
        <v>377</v>
      </c>
      <c r="B387" s="277" t="s">
        <v>166</v>
      </c>
      <c r="C387" s="278">
        <v>1309.5999999999999</v>
      </c>
      <c r="D387" s="279">
        <v>1297</v>
      </c>
      <c r="E387" s="279">
        <v>1274</v>
      </c>
      <c r="F387" s="279">
        <v>1238.4000000000001</v>
      </c>
      <c r="G387" s="279">
        <v>1215.4000000000001</v>
      </c>
      <c r="H387" s="279">
        <v>1332.6</v>
      </c>
      <c r="I387" s="279">
        <v>1355.6</v>
      </c>
      <c r="J387" s="279">
        <v>1391.1999999999998</v>
      </c>
      <c r="K387" s="277">
        <v>1320</v>
      </c>
      <c r="L387" s="277">
        <v>1261.4000000000001</v>
      </c>
      <c r="M387" s="277">
        <v>29.589919999999999</v>
      </c>
    </row>
    <row r="388" spans="1:13">
      <c r="A388" s="268">
        <v>378</v>
      </c>
      <c r="B388" s="277" t="s">
        <v>278</v>
      </c>
      <c r="C388" s="278">
        <v>410.9</v>
      </c>
      <c r="D388" s="279">
        <v>399.8</v>
      </c>
      <c r="E388" s="279">
        <v>388.70000000000005</v>
      </c>
      <c r="F388" s="279">
        <v>366.50000000000006</v>
      </c>
      <c r="G388" s="279">
        <v>355.40000000000009</v>
      </c>
      <c r="H388" s="279">
        <v>422</v>
      </c>
      <c r="I388" s="279">
        <v>433.1</v>
      </c>
      <c r="J388" s="279">
        <v>455.29999999999995</v>
      </c>
      <c r="K388" s="277">
        <v>410.9</v>
      </c>
      <c r="L388" s="277">
        <v>377.6</v>
      </c>
      <c r="M388" s="277">
        <v>8.7541700000000002</v>
      </c>
    </row>
    <row r="389" spans="1:13">
      <c r="A389" s="268">
        <v>379</v>
      </c>
      <c r="B389" s="277" t="s">
        <v>496</v>
      </c>
      <c r="C389" s="278">
        <v>414.45</v>
      </c>
      <c r="D389" s="279">
        <v>411.08333333333331</v>
      </c>
      <c r="E389" s="279">
        <v>403.36666666666662</v>
      </c>
      <c r="F389" s="279">
        <v>392.2833333333333</v>
      </c>
      <c r="G389" s="279">
        <v>384.56666666666661</v>
      </c>
      <c r="H389" s="279">
        <v>422.16666666666663</v>
      </c>
      <c r="I389" s="279">
        <v>429.88333333333333</v>
      </c>
      <c r="J389" s="279">
        <v>440.96666666666664</v>
      </c>
      <c r="K389" s="277">
        <v>418.8</v>
      </c>
      <c r="L389" s="277">
        <v>400</v>
      </c>
      <c r="M389" s="277">
        <v>8.1259300000000003</v>
      </c>
    </row>
    <row r="390" spans="1:13">
      <c r="A390" s="268">
        <v>380</v>
      </c>
      <c r="B390" s="277" t="s">
        <v>498</v>
      </c>
      <c r="C390" s="278">
        <v>110.9</v>
      </c>
      <c r="D390" s="279">
        <v>111.25</v>
      </c>
      <c r="E390" s="279">
        <v>109.25</v>
      </c>
      <c r="F390" s="279">
        <v>107.6</v>
      </c>
      <c r="G390" s="279">
        <v>105.6</v>
      </c>
      <c r="H390" s="279">
        <v>112.9</v>
      </c>
      <c r="I390" s="279">
        <v>114.9</v>
      </c>
      <c r="J390" s="279">
        <v>116.55000000000001</v>
      </c>
      <c r="K390" s="277">
        <v>113.25</v>
      </c>
      <c r="L390" s="277">
        <v>109.6</v>
      </c>
      <c r="M390" s="277">
        <v>8.9844600000000003</v>
      </c>
    </row>
    <row r="391" spans="1:13">
      <c r="A391" s="268">
        <v>381</v>
      </c>
      <c r="B391" s="277" t="s">
        <v>279</v>
      </c>
      <c r="C391" s="278">
        <v>452.7</v>
      </c>
      <c r="D391" s="279">
        <v>454.56666666666666</v>
      </c>
      <c r="E391" s="279">
        <v>449.13333333333333</v>
      </c>
      <c r="F391" s="279">
        <v>445.56666666666666</v>
      </c>
      <c r="G391" s="279">
        <v>440.13333333333333</v>
      </c>
      <c r="H391" s="279">
        <v>458.13333333333333</v>
      </c>
      <c r="I391" s="279">
        <v>463.56666666666661</v>
      </c>
      <c r="J391" s="279">
        <v>467.13333333333333</v>
      </c>
      <c r="K391" s="277">
        <v>460</v>
      </c>
      <c r="L391" s="277">
        <v>451</v>
      </c>
      <c r="M391" s="277">
        <v>0.54666000000000003</v>
      </c>
    </row>
    <row r="392" spans="1:13">
      <c r="A392" s="268">
        <v>382</v>
      </c>
      <c r="B392" s="277" t="s">
        <v>499</v>
      </c>
      <c r="C392" s="278">
        <v>309.39999999999998</v>
      </c>
      <c r="D392" s="279">
        <v>306.7833333333333</v>
      </c>
      <c r="E392" s="279">
        <v>301.16666666666663</v>
      </c>
      <c r="F392" s="279">
        <v>292.93333333333334</v>
      </c>
      <c r="G392" s="279">
        <v>287.31666666666666</v>
      </c>
      <c r="H392" s="279">
        <v>315.01666666666659</v>
      </c>
      <c r="I392" s="279">
        <v>320.63333333333327</v>
      </c>
      <c r="J392" s="279">
        <v>328.86666666666656</v>
      </c>
      <c r="K392" s="277">
        <v>312.39999999999998</v>
      </c>
      <c r="L392" s="277">
        <v>298.55</v>
      </c>
      <c r="M392" s="277">
        <v>8.9246499999999997</v>
      </c>
    </row>
    <row r="393" spans="1:13">
      <c r="A393" s="268">
        <v>383</v>
      </c>
      <c r="B393" s="277" t="s">
        <v>167</v>
      </c>
      <c r="C393" s="278">
        <v>722.45</v>
      </c>
      <c r="D393" s="279">
        <v>717.94999999999993</v>
      </c>
      <c r="E393" s="279">
        <v>709.49999999999989</v>
      </c>
      <c r="F393" s="279">
        <v>696.55</v>
      </c>
      <c r="G393" s="279">
        <v>688.09999999999991</v>
      </c>
      <c r="H393" s="279">
        <v>730.89999999999986</v>
      </c>
      <c r="I393" s="279">
        <v>739.34999999999991</v>
      </c>
      <c r="J393" s="279">
        <v>752.29999999999984</v>
      </c>
      <c r="K393" s="277">
        <v>726.4</v>
      </c>
      <c r="L393" s="277">
        <v>705</v>
      </c>
      <c r="M393" s="277">
        <v>8.3833000000000002</v>
      </c>
    </row>
    <row r="394" spans="1:13">
      <c r="A394" s="268">
        <v>384</v>
      </c>
      <c r="B394" s="277" t="s">
        <v>501</v>
      </c>
      <c r="C394" s="278">
        <v>1212.7</v>
      </c>
      <c r="D394" s="279">
        <v>1198.0166666666667</v>
      </c>
      <c r="E394" s="279">
        <v>1166.0333333333333</v>
      </c>
      <c r="F394" s="279">
        <v>1119.3666666666666</v>
      </c>
      <c r="G394" s="279">
        <v>1087.3833333333332</v>
      </c>
      <c r="H394" s="279">
        <v>1244.6833333333334</v>
      </c>
      <c r="I394" s="279">
        <v>1276.6666666666665</v>
      </c>
      <c r="J394" s="279">
        <v>1323.3333333333335</v>
      </c>
      <c r="K394" s="277">
        <v>1230</v>
      </c>
      <c r="L394" s="277">
        <v>1151.3499999999999</v>
      </c>
      <c r="M394" s="277">
        <v>0.50041000000000002</v>
      </c>
    </row>
    <row r="395" spans="1:13">
      <c r="A395" s="268">
        <v>385</v>
      </c>
      <c r="B395" s="277" t="s">
        <v>502</v>
      </c>
      <c r="C395" s="278">
        <v>277.10000000000002</v>
      </c>
      <c r="D395" s="279">
        <v>277.56666666666666</v>
      </c>
      <c r="E395" s="279">
        <v>272.63333333333333</v>
      </c>
      <c r="F395" s="279">
        <v>268.16666666666669</v>
      </c>
      <c r="G395" s="279">
        <v>263.23333333333335</v>
      </c>
      <c r="H395" s="279">
        <v>282.0333333333333</v>
      </c>
      <c r="I395" s="279">
        <v>286.96666666666658</v>
      </c>
      <c r="J395" s="279">
        <v>291.43333333333328</v>
      </c>
      <c r="K395" s="277">
        <v>282.5</v>
      </c>
      <c r="L395" s="277">
        <v>273.10000000000002</v>
      </c>
      <c r="M395" s="277">
        <v>8.2814499999999995</v>
      </c>
    </row>
    <row r="396" spans="1:13">
      <c r="A396" s="268">
        <v>386</v>
      </c>
      <c r="B396" s="277" t="s">
        <v>168</v>
      </c>
      <c r="C396" s="278">
        <v>181.05</v>
      </c>
      <c r="D396" s="279">
        <v>182.85</v>
      </c>
      <c r="E396" s="279">
        <v>178.2</v>
      </c>
      <c r="F396" s="279">
        <v>175.35</v>
      </c>
      <c r="G396" s="279">
        <v>170.7</v>
      </c>
      <c r="H396" s="279">
        <v>185.7</v>
      </c>
      <c r="I396" s="279">
        <v>190.35000000000002</v>
      </c>
      <c r="J396" s="279">
        <v>193.2</v>
      </c>
      <c r="K396" s="277">
        <v>187.5</v>
      </c>
      <c r="L396" s="277">
        <v>180</v>
      </c>
      <c r="M396" s="277">
        <v>163.61599000000001</v>
      </c>
    </row>
    <row r="397" spans="1:13">
      <c r="A397" s="268">
        <v>387</v>
      </c>
      <c r="B397" s="277" t="s">
        <v>500</v>
      </c>
      <c r="C397" s="278">
        <v>47.5</v>
      </c>
      <c r="D397" s="279">
        <v>47.699999999999996</v>
      </c>
      <c r="E397" s="279">
        <v>47.04999999999999</v>
      </c>
      <c r="F397" s="279">
        <v>46.599999999999994</v>
      </c>
      <c r="G397" s="279">
        <v>45.949999999999989</v>
      </c>
      <c r="H397" s="279">
        <v>48.149999999999991</v>
      </c>
      <c r="I397" s="279">
        <v>48.8</v>
      </c>
      <c r="J397" s="279">
        <v>49.249999999999993</v>
      </c>
      <c r="K397" s="277">
        <v>48.35</v>
      </c>
      <c r="L397" s="277">
        <v>47.25</v>
      </c>
      <c r="M397" s="277">
        <v>7.9062400000000004</v>
      </c>
    </row>
    <row r="398" spans="1:13">
      <c r="A398" s="268">
        <v>388</v>
      </c>
      <c r="B398" s="277" t="s">
        <v>169</v>
      </c>
      <c r="C398" s="278">
        <v>107.25</v>
      </c>
      <c r="D398" s="279">
        <v>108.03333333333335</v>
      </c>
      <c r="E398" s="279">
        <v>106.01666666666669</v>
      </c>
      <c r="F398" s="279">
        <v>104.78333333333335</v>
      </c>
      <c r="G398" s="279">
        <v>102.76666666666669</v>
      </c>
      <c r="H398" s="279">
        <v>109.26666666666669</v>
      </c>
      <c r="I398" s="279">
        <v>111.28333333333335</v>
      </c>
      <c r="J398" s="279">
        <v>112.51666666666669</v>
      </c>
      <c r="K398" s="277">
        <v>110.05</v>
      </c>
      <c r="L398" s="277">
        <v>106.8</v>
      </c>
      <c r="M398" s="277">
        <v>65.953050000000005</v>
      </c>
    </row>
    <row r="399" spans="1:13">
      <c r="A399" s="268">
        <v>389</v>
      </c>
      <c r="B399" s="277" t="s">
        <v>503</v>
      </c>
      <c r="C399" s="278">
        <v>116.75</v>
      </c>
      <c r="D399" s="279">
        <v>115.88333333333333</v>
      </c>
      <c r="E399" s="279">
        <v>113.26666666666665</v>
      </c>
      <c r="F399" s="279">
        <v>109.78333333333333</v>
      </c>
      <c r="G399" s="279">
        <v>107.16666666666666</v>
      </c>
      <c r="H399" s="279">
        <v>119.36666666666665</v>
      </c>
      <c r="I399" s="279">
        <v>121.98333333333332</v>
      </c>
      <c r="J399" s="279">
        <v>125.46666666666664</v>
      </c>
      <c r="K399" s="277">
        <v>118.5</v>
      </c>
      <c r="L399" s="277">
        <v>112.4</v>
      </c>
      <c r="M399" s="277">
        <v>7.9083300000000003</v>
      </c>
    </row>
    <row r="400" spans="1:13">
      <c r="A400" s="268">
        <v>390</v>
      </c>
      <c r="B400" s="277" t="s">
        <v>504</v>
      </c>
      <c r="C400" s="278">
        <v>660.85</v>
      </c>
      <c r="D400" s="279">
        <v>657.33333333333337</v>
      </c>
      <c r="E400" s="279">
        <v>646.66666666666674</v>
      </c>
      <c r="F400" s="279">
        <v>632.48333333333335</v>
      </c>
      <c r="G400" s="279">
        <v>621.81666666666672</v>
      </c>
      <c r="H400" s="279">
        <v>671.51666666666677</v>
      </c>
      <c r="I400" s="279">
        <v>682.18333333333351</v>
      </c>
      <c r="J400" s="279">
        <v>696.36666666666679</v>
      </c>
      <c r="K400" s="277">
        <v>668</v>
      </c>
      <c r="L400" s="277">
        <v>643.15</v>
      </c>
      <c r="M400" s="277">
        <v>2.82748</v>
      </c>
    </row>
    <row r="401" spans="1:13">
      <c r="A401" s="268">
        <v>391</v>
      </c>
      <c r="B401" s="277" t="s">
        <v>170</v>
      </c>
      <c r="C401" s="278">
        <v>2302.5500000000002</v>
      </c>
      <c r="D401" s="279">
        <v>2314.85</v>
      </c>
      <c r="E401" s="279">
        <v>2269.6999999999998</v>
      </c>
      <c r="F401" s="279">
        <v>2236.85</v>
      </c>
      <c r="G401" s="279">
        <v>2191.6999999999998</v>
      </c>
      <c r="H401" s="279">
        <v>2347.6999999999998</v>
      </c>
      <c r="I401" s="279">
        <v>2392.8500000000004</v>
      </c>
      <c r="J401" s="279">
        <v>2425.6999999999998</v>
      </c>
      <c r="K401" s="277">
        <v>2360</v>
      </c>
      <c r="L401" s="277">
        <v>2282</v>
      </c>
      <c r="M401" s="277">
        <v>203.35480000000001</v>
      </c>
    </row>
    <row r="402" spans="1:13">
      <c r="A402" s="268">
        <v>392</v>
      </c>
      <c r="B402" s="277" t="s">
        <v>519</v>
      </c>
      <c r="C402" s="278">
        <v>9</v>
      </c>
      <c r="D402" s="279">
        <v>9.0333333333333332</v>
      </c>
      <c r="E402" s="279">
        <v>8.8166666666666664</v>
      </c>
      <c r="F402" s="279">
        <v>8.6333333333333329</v>
      </c>
      <c r="G402" s="279">
        <v>8.4166666666666661</v>
      </c>
      <c r="H402" s="279">
        <v>9.2166666666666668</v>
      </c>
      <c r="I402" s="279">
        <v>9.4333333333333318</v>
      </c>
      <c r="J402" s="279">
        <v>9.6166666666666671</v>
      </c>
      <c r="K402" s="277">
        <v>9.25</v>
      </c>
      <c r="L402" s="277">
        <v>8.85</v>
      </c>
      <c r="M402" s="277">
        <v>14.85046</v>
      </c>
    </row>
    <row r="403" spans="1:13">
      <c r="A403" s="268">
        <v>393</v>
      </c>
      <c r="B403" s="277" t="s">
        <v>508</v>
      </c>
      <c r="C403" s="278">
        <v>183.5</v>
      </c>
      <c r="D403" s="279">
        <v>184.83333333333334</v>
      </c>
      <c r="E403" s="279">
        <v>180.86666666666667</v>
      </c>
      <c r="F403" s="279">
        <v>178.23333333333332</v>
      </c>
      <c r="G403" s="279">
        <v>174.26666666666665</v>
      </c>
      <c r="H403" s="279">
        <v>187.4666666666667</v>
      </c>
      <c r="I403" s="279">
        <v>191.43333333333334</v>
      </c>
      <c r="J403" s="279">
        <v>194.06666666666672</v>
      </c>
      <c r="K403" s="277">
        <v>188.8</v>
      </c>
      <c r="L403" s="277">
        <v>182.2</v>
      </c>
      <c r="M403" s="277">
        <v>2.3583799999999999</v>
      </c>
    </row>
    <row r="404" spans="1:13">
      <c r="A404" s="268">
        <v>394</v>
      </c>
      <c r="B404" s="277" t="s">
        <v>495</v>
      </c>
      <c r="C404" s="278">
        <v>251.4</v>
      </c>
      <c r="D404" s="279">
        <v>251.31666666666669</v>
      </c>
      <c r="E404" s="279">
        <v>243.33333333333337</v>
      </c>
      <c r="F404" s="279">
        <v>235.26666666666668</v>
      </c>
      <c r="G404" s="279">
        <v>227.28333333333336</v>
      </c>
      <c r="H404" s="279">
        <v>259.38333333333338</v>
      </c>
      <c r="I404" s="279">
        <v>267.36666666666667</v>
      </c>
      <c r="J404" s="279">
        <v>275.43333333333339</v>
      </c>
      <c r="K404" s="277">
        <v>259.3</v>
      </c>
      <c r="L404" s="277">
        <v>243.25</v>
      </c>
      <c r="M404" s="277">
        <v>8.8600399999999997</v>
      </c>
    </row>
    <row r="405" spans="1:13">
      <c r="A405" s="268">
        <v>395</v>
      </c>
      <c r="B405" s="277" t="s">
        <v>497</v>
      </c>
      <c r="C405" s="278">
        <v>21.45</v>
      </c>
      <c r="D405" s="279">
        <v>21.483333333333334</v>
      </c>
      <c r="E405" s="279">
        <v>21.166666666666668</v>
      </c>
      <c r="F405" s="279">
        <v>20.883333333333333</v>
      </c>
      <c r="G405" s="279">
        <v>20.566666666666666</v>
      </c>
      <c r="H405" s="279">
        <v>21.766666666666669</v>
      </c>
      <c r="I405" s="279">
        <v>22.083333333333332</v>
      </c>
      <c r="J405" s="279">
        <v>22.366666666666671</v>
      </c>
      <c r="K405" s="277">
        <v>21.8</v>
      </c>
      <c r="L405" s="277">
        <v>21.2</v>
      </c>
      <c r="M405" s="277">
        <v>41.993479999999998</v>
      </c>
    </row>
    <row r="406" spans="1:13">
      <c r="A406" s="268">
        <v>396</v>
      </c>
      <c r="B406" s="277" t="s">
        <v>512</v>
      </c>
      <c r="C406" s="278">
        <v>53.3</v>
      </c>
      <c r="D406" s="279">
        <v>54.033333333333331</v>
      </c>
      <c r="E406" s="279">
        <v>52.166666666666664</v>
      </c>
      <c r="F406" s="279">
        <v>51.033333333333331</v>
      </c>
      <c r="G406" s="279">
        <v>49.166666666666664</v>
      </c>
      <c r="H406" s="279">
        <v>55.166666666666664</v>
      </c>
      <c r="I406" s="279">
        <v>57.033333333333339</v>
      </c>
      <c r="J406" s="279">
        <v>58.166666666666664</v>
      </c>
      <c r="K406" s="277">
        <v>55.9</v>
      </c>
      <c r="L406" s="277">
        <v>52.9</v>
      </c>
      <c r="M406" s="277">
        <v>3.6362399999999999</v>
      </c>
    </row>
    <row r="407" spans="1:13">
      <c r="A407" s="268">
        <v>397</v>
      </c>
      <c r="B407" s="277" t="s">
        <v>171</v>
      </c>
      <c r="C407" s="278">
        <v>39.549999999999997</v>
      </c>
      <c r="D407" s="279">
        <v>39.616666666666667</v>
      </c>
      <c r="E407" s="279">
        <v>39.033333333333331</v>
      </c>
      <c r="F407" s="279">
        <v>38.516666666666666</v>
      </c>
      <c r="G407" s="279">
        <v>37.93333333333333</v>
      </c>
      <c r="H407" s="279">
        <v>40.133333333333333</v>
      </c>
      <c r="I407" s="279">
        <v>40.716666666666661</v>
      </c>
      <c r="J407" s="279">
        <v>41.233333333333334</v>
      </c>
      <c r="K407" s="277">
        <v>40.200000000000003</v>
      </c>
      <c r="L407" s="277">
        <v>39.1</v>
      </c>
      <c r="M407" s="277">
        <v>192.41132999999999</v>
      </c>
    </row>
    <row r="408" spans="1:13">
      <c r="A408" s="268">
        <v>398</v>
      </c>
      <c r="B408" s="277" t="s">
        <v>513</v>
      </c>
      <c r="C408" s="278">
        <v>8504.2000000000007</v>
      </c>
      <c r="D408" s="279">
        <v>8434.65</v>
      </c>
      <c r="E408" s="279">
        <v>8344.2999999999993</v>
      </c>
      <c r="F408" s="279">
        <v>8184.4</v>
      </c>
      <c r="G408" s="279">
        <v>8094.0499999999993</v>
      </c>
      <c r="H408" s="279">
        <v>8594.5499999999993</v>
      </c>
      <c r="I408" s="279">
        <v>8684.9000000000015</v>
      </c>
      <c r="J408" s="279">
        <v>8844.7999999999993</v>
      </c>
      <c r="K408" s="277">
        <v>8525</v>
      </c>
      <c r="L408" s="277">
        <v>8274.75</v>
      </c>
      <c r="M408" s="277">
        <v>0.11673</v>
      </c>
    </row>
    <row r="409" spans="1:13">
      <c r="A409" s="268">
        <v>399</v>
      </c>
      <c r="B409" s="277" t="s">
        <v>3523</v>
      </c>
      <c r="C409" s="278">
        <v>855.85</v>
      </c>
      <c r="D409" s="279">
        <v>855.51666666666677</v>
      </c>
      <c r="E409" s="279">
        <v>843.03333333333353</v>
      </c>
      <c r="F409" s="279">
        <v>830.21666666666681</v>
      </c>
      <c r="G409" s="279">
        <v>817.73333333333358</v>
      </c>
      <c r="H409" s="279">
        <v>868.33333333333348</v>
      </c>
      <c r="I409" s="279">
        <v>880.81666666666683</v>
      </c>
      <c r="J409" s="279">
        <v>893.63333333333344</v>
      </c>
      <c r="K409" s="277">
        <v>868</v>
      </c>
      <c r="L409" s="277">
        <v>842.7</v>
      </c>
      <c r="M409" s="277">
        <v>23.067409999999999</v>
      </c>
    </row>
    <row r="410" spans="1:13">
      <c r="A410" s="268">
        <v>400</v>
      </c>
      <c r="B410" s="277" t="s">
        <v>280</v>
      </c>
      <c r="C410" s="278">
        <v>857.1</v>
      </c>
      <c r="D410" s="279">
        <v>861.0333333333333</v>
      </c>
      <c r="E410" s="279">
        <v>846.06666666666661</v>
      </c>
      <c r="F410" s="279">
        <v>835.0333333333333</v>
      </c>
      <c r="G410" s="279">
        <v>820.06666666666661</v>
      </c>
      <c r="H410" s="279">
        <v>872.06666666666661</v>
      </c>
      <c r="I410" s="279">
        <v>887.0333333333333</v>
      </c>
      <c r="J410" s="279">
        <v>898.06666666666661</v>
      </c>
      <c r="K410" s="277">
        <v>876</v>
      </c>
      <c r="L410" s="277">
        <v>850</v>
      </c>
      <c r="M410" s="277">
        <v>13.463010000000001</v>
      </c>
    </row>
    <row r="411" spans="1:13">
      <c r="A411" s="268">
        <v>401</v>
      </c>
      <c r="B411" s="277" t="s">
        <v>172</v>
      </c>
      <c r="C411" s="278">
        <v>198.5</v>
      </c>
      <c r="D411" s="279">
        <v>200.68333333333331</v>
      </c>
      <c r="E411" s="279">
        <v>195.16666666666663</v>
      </c>
      <c r="F411" s="279">
        <v>191.83333333333331</v>
      </c>
      <c r="G411" s="279">
        <v>186.31666666666663</v>
      </c>
      <c r="H411" s="279">
        <v>204.01666666666662</v>
      </c>
      <c r="I411" s="279">
        <v>209.53333333333333</v>
      </c>
      <c r="J411" s="279">
        <v>212.86666666666662</v>
      </c>
      <c r="K411" s="277">
        <v>206.2</v>
      </c>
      <c r="L411" s="277">
        <v>197.35</v>
      </c>
      <c r="M411" s="277">
        <v>636.06705999999997</v>
      </c>
    </row>
    <row r="412" spans="1:13">
      <c r="A412" s="268">
        <v>402</v>
      </c>
      <c r="B412" s="277" t="s">
        <v>514</v>
      </c>
      <c r="C412" s="278">
        <v>4116.7</v>
      </c>
      <c r="D412" s="279">
        <v>4123.95</v>
      </c>
      <c r="E412" s="279">
        <v>4008.8999999999996</v>
      </c>
      <c r="F412" s="279">
        <v>3901.1</v>
      </c>
      <c r="G412" s="279">
        <v>3786.0499999999997</v>
      </c>
      <c r="H412" s="279">
        <v>4231.75</v>
      </c>
      <c r="I412" s="279">
        <v>4346.8000000000011</v>
      </c>
      <c r="J412" s="279">
        <v>4454.5999999999995</v>
      </c>
      <c r="K412" s="277">
        <v>4239</v>
      </c>
      <c r="L412" s="277">
        <v>4016.15</v>
      </c>
      <c r="M412" s="277">
        <v>0.70030000000000003</v>
      </c>
    </row>
    <row r="413" spans="1:13">
      <c r="A413" s="268">
        <v>403</v>
      </c>
      <c r="B413" s="277" t="s">
        <v>2402</v>
      </c>
      <c r="C413" s="278">
        <v>78.75</v>
      </c>
      <c r="D413" s="279">
        <v>80</v>
      </c>
      <c r="E413" s="279">
        <v>77.2</v>
      </c>
      <c r="F413" s="279">
        <v>75.650000000000006</v>
      </c>
      <c r="G413" s="279">
        <v>72.850000000000009</v>
      </c>
      <c r="H413" s="279">
        <v>81.55</v>
      </c>
      <c r="I413" s="279">
        <v>84.350000000000009</v>
      </c>
      <c r="J413" s="279">
        <v>85.899999999999991</v>
      </c>
      <c r="K413" s="277">
        <v>82.8</v>
      </c>
      <c r="L413" s="277">
        <v>78.45</v>
      </c>
      <c r="M413" s="277">
        <v>2.7754599999999998</v>
      </c>
    </row>
    <row r="414" spans="1:13">
      <c r="A414" s="268">
        <v>404</v>
      </c>
      <c r="B414" s="277" t="s">
        <v>2404</v>
      </c>
      <c r="C414" s="278">
        <v>57.45</v>
      </c>
      <c r="D414" s="279">
        <v>57.633333333333333</v>
      </c>
      <c r="E414" s="279">
        <v>56.766666666666666</v>
      </c>
      <c r="F414" s="279">
        <v>56.083333333333336</v>
      </c>
      <c r="G414" s="279">
        <v>55.216666666666669</v>
      </c>
      <c r="H414" s="279">
        <v>58.316666666666663</v>
      </c>
      <c r="I414" s="279">
        <v>59.183333333333323</v>
      </c>
      <c r="J414" s="279">
        <v>59.86666666666666</v>
      </c>
      <c r="K414" s="277">
        <v>58.5</v>
      </c>
      <c r="L414" s="277">
        <v>56.95</v>
      </c>
      <c r="M414" s="277">
        <v>7.8601099999999997</v>
      </c>
    </row>
    <row r="415" spans="1:13">
      <c r="A415" s="268">
        <v>405</v>
      </c>
      <c r="B415" s="277" t="s">
        <v>2412</v>
      </c>
      <c r="C415" s="278">
        <v>152.15</v>
      </c>
      <c r="D415" s="279">
        <v>152.48333333333335</v>
      </c>
      <c r="E415" s="279">
        <v>147.16666666666669</v>
      </c>
      <c r="F415" s="279">
        <v>142.18333333333334</v>
      </c>
      <c r="G415" s="279">
        <v>136.86666666666667</v>
      </c>
      <c r="H415" s="279">
        <v>157.4666666666667</v>
      </c>
      <c r="I415" s="279">
        <v>162.78333333333336</v>
      </c>
      <c r="J415" s="279">
        <v>167.76666666666671</v>
      </c>
      <c r="K415" s="277">
        <v>157.80000000000001</v>
      </c>
      <c r="L415" s="277">
        <v>147.5</v>
      </c>
      <c r="M415" s="277">
        <v>36.561239999999998</v>
      </c>
    </row>
    <row r="416" spans="1:13">
      <c r="A416" s="268">
        <v>406</v>
      </c>
      <c r="B416" s="277" t="s">
        <v>516</v>
      </c>
      <c r="C416" s="278">
        <v>1512.3</v>
      </c>
      <c r="D416" s="279">
        <v>1526.7666666666667</v>
      </c>
      <c r="E416" s="279">
        <v>1425.5333333333333</v>
      </c>
      <c r="F416" s="279">
        <v>1338.7666666666667</v>
      </c>
      <c r="G416" s="279">
        <v>1237.5333333333333</v>
      </c>
      <c r="H416" s="279">
        <v>1613.5333333333333</v>
      </c>
      <c r="I416" s="279">
        <v>1714.7666666666664</v>
      </c>
      <c r="J416" s="279">
        <v>1801.5333333333333</v>
      </c>
      <c r="K416" s="277">
        <v>1628</v>
      </c>
      <c r="L416" s="277">
        <v>1440</v>
      </c>
      <c r="M416" s="277">
        <v>1.29213</v>
      </c>
    </row>
    <row r="417" spans="1:13">
      <c r="A417" s="268">
        <v>407</v>
      </c>
      <c r="B417" s="277" t="s">
        <v>518</v>
      </c>
      <c r="C417" s="278">
        <v>178.05</v>
      </c>
      <c r="D417" s="279">
        <v>178.21666666666667</v>
      </c>
      <c r="E417" s="279">
        <v>176.43333333333334</v>
      </c>
      <c r="F417" s="279">
        <v>174.81666666666666</v>
      </c>
      <c r="G417" s="279">
        <v>173.03333333333333</v>
      </c>
      <c r="H417" s="279">
        <v>179.83333333333334</v>
      </c>
      <c r="I417" s="279">
        <v>181.6166666666667</v>
      </c>
      <c r="J417" s="279">
        <v>183.23333333333335</v>
      </c>
      <c r="K417" s="277">
        <v>180</v>
      </c>
      <c r="L417" s="277">
        <v>176.6</v>
      </c>
      <c r="M417" s="277">
        <v>1.5522</v>
      </c>
    </row>
    <row r="418" spans="1:13">
      <c r="A418" s="268">
        <v>408</v>
      </c>
      <c r="B418" s="277" t="s">
        <v>173</v>
      </c>
      <c r="C418" s="278">
        <v>19789.5</v>
      </c>
      <c r="D418" s="279">
        <v>19758.166666666668</v>
      </c>
      <c r="E418" s="279">
        <v>19531.333333333336</v>
      </c>
      <c r="F418" s="279">
        <v>19273.166666666668</v>
      </c>
      <c r="G418" s="279">
        <v>19046.333333333336</v>
      </c>
      <c r="H418" s="279">
        <v>20016.333333333336</v>
      </c>
      <c r="I418" s="279">
        <v>20243.166666666672</v>
      </c>
      <c r="J418" s="279">
        <v>20501.333333333336</v>
      </c>
      <c r="K418" s="277">
        <v>19985</v>
      </c>
      <c r="L418" s="277">
        <v>19500</v>
      </c>
      <c r="M418" s="277">
        <v>0.60868</v>
      </c>
    </row>
    <row r="419" spans="1:13">
      <c r="A419" s="268">
        <v>409</v>
      </c>
      <c r="B419" s="277" t="s">
        <v>520</v>
      </c>
      <c r="C419" s="278">
        <v>999.05</v>
      </c>
      <c r="D419" s="279">
        <v>983.43333333333328</v>
      </c>
      <c r="E419" s="279">
        <v>951.96666666666658</v>
      </c>
      <c r="F419" s="279">
        <v>904.88333333333333</v>
      </c>
      <c r="G419" s="279">
        <v>873.41666666666663</v>
      </c>
      <c r="H419" s="279">
        <v>1030.5166666666664</v>
      </c>
      <c r="I419" s="279">
        <v>1061.9833333333331</v>
      </c>
      <c r="J419" s="279">
        <v>1109.0666666666666</v>
      </c>
      <c r="K419" s="277">
        <v>1014.9</v>
      </c>
      <c r="L419" s="277">
        <v>936.35</v>
      </c>
      <c r="M419" s="277">
        <v>0.93101999999999996</v>
      </c>
    </row>
    <row r="420" spans="1:13">
      <c r="A420" s="268">
        <v>410</v>
      </c>
      <c r="B420" s="277" t="s">
        <v>174</v>
      </c>
      <c r="C420" s="278">
        <v>1235.5</v>
      </c>
      <c r="D420" s="279">
        <v>1230.8999999999999</v>
      </c>
      <c r="E420" s="279">
        <v>1219.7999999999997</v>
      </c>
      <c r="F420" s="279">
        <v>1204.0999999999999</v>
      </c>
      <c r="G420" s="279">
        <v>1192.9999999999998</v>
      </c>
      <c r="H420" s="279">
        <v>1246.5999999999997</v>
      </c>
      <c r="I420" s="279">
        <v>1257.6999999999996</v>
      </c>
      <c r="J420" s="279">
        <v>1273.3999999999996</v>
      </c>
      <c r="K420" s="277">
        <v>1242</v>
      </c>
      <c r="L420" s="277">
        <v>1215.2</v>
      </c>
      <c r="M420" s="277">
        <v>6.0263799999999996</v>
      </c>
    </row>
    <row r="421" spans="1:13">
      <c r="A421" s="268">
        <v>411</v>
      </c>
      <c r="B421" s="277" t="s">
        <v>515</v>
      </c>
      <c r="C421" s="278">
        <v>380.4</v>
      </c>
      <c r="D421" s="279">
        <v>378.11666666666662</v>
      </c>
      <c r="E421" s="279">
        <v>367.28333333333325</v>
      </c>
      <c r="F421" s="279">
        <v>354.16666666666663</v>
      </c>
      <c r="G421" s="279">
        <v>343.33333333333326</v>
      </c>
      <c r="H421" s="279">
        <v>391.23333333333323</v>
      </c>
      <c r="I421" s="279">
        <v>402.06666666666661</v>
      </c>
      <c r="J421" s="279">
        <v>415.18333333333322</v>
      </c>
      <c r="K421" s="277">
        <v>388.95</v>
      </c>
      <c r="L421" s="277">
        <v>365</v>
      </c>
      <c r="M421" s="277">
        <v>2.2372999999999998</v>
      </c>
    </row>
    <row r="422" spans="1:13">
      <c r="A422" s="268">
        <v>412</v>
      </c>
      <c r="B422" s="277" t="s">
        <v>510</v>
      </c>
      <c r="C422" s="278">
        <v>23.2</v>
      </c>
      <c r="D422" s="279">
        <v>23.283333333333331</v>
      </c>
      <c r="E422" s="279">
        <v>23.066666666666663</v>
      </c>
      <c r="F422" s="279">
        <v>22.93333333333333</v>
      </c>
      <c r="G422" s="279">
        <v>22.716666666666661</v>
      </c>
      <c r="H422" s="279">
        <v>23.416666666666664</v>
      </c>
      <c r="I422" s="279">
        <v>23.633333333333333</v>
      </c>
      <c r="J422" s="279">
        <v>23.766666666666666</v>
      </c>
      <c r="K422" s="277">
        <v>23.5</v>
      </c>
      <c r="L422" s="277">
        <v>23.15</v>
      </c>
      <c r="M422" s="277">
        <v>27.49728</v>
      </c>
    </row>
    <row r="423" spans="1:13">
      <c r="A423" s="268">
        <v>413</v>
      </c>
      <c r="B423" s="277" t="s">
        <v>511</v>
      </c>
      <c r="C423" s="278">
        <v>1614.65</v>
      </c>
      <c r="D423" s="279">
        <v>1595.2166666666665</v>
      </c>
      <c r="E423" s="279">
        <v>1569.4333333333329</v>
      </c>
      <c r="F423" s="279">
        <v>1524.2166666666665</v>
      </c>
      <c r="G423" s="279">
        <v>1498.4333333333329</v>
      </c>
      <c r="H423" s="279">
        <v>1640.4333333333329</v>
      </c>
      <c r="I423" s="279">
        <v>1666.2166666666662</v>
      </c>
      <c r="J423" s="279">
        <v>1711.4333333333329</v>
      </c>
      <c r="K423" s="277">
        <v>1621</v>
      </c>
      <c r="L423" s="277">
        <v>1550</v>
      </c>
      <c r="M423" s="277">
        <v>0.29809999999999998</v>
      </c>
    </row>
    <row r="424" spans="1:13">
      <c r="A424" s="268">
        <v>414</v>
      </c>
      <c r="B424" s="277" t="s">
        <v>521</v>
      </c>
      <c r="C424" s="278">
        <v>252.1</v>
      </c>
      <c r="D424" s="279">
        <v>248.31666666666669</v>
      </c>
      <c r="E424" s="279">
        <v>243.28333333333339</v>
      </c>
      <c r="F424" s="279">
        <v>234.4666666666667</v>
      </c>
      <c r="G424" s="279">
        <v>229.43333333333339</v>
      </c>
      <c r="H424" s="279">
        <v>257.13333333333338</v>
      </c>
      <c r="I424" s="279">
        <v>262.16666666666669</v>
      </c>
      <c r="J424" s="279">
        <v>270.98333333333335</v>
      </c>
      <c r="K424" s="277">
        <v>253.35</v>
      </c>
      <c r="L424" s="277">
        <v>239.5</v>
      </c>
      <c r="M424" s="277">
        <v>11.27403</v>
      </c>
    </row>
    <row r="425" spans="1:13">
      <c r="A425" s="268">
        <v>415</v>
      </c>
      <c r="B425" s="277" t="s">
        <v>522</v>
      </c>
      <c r="C425" s="278">
        <v>1081.7</v>
      </c>
      <c r="D425" s="279">
        <v>1071.45</v>
      </c>
      <c r="E425" s="279">
        <v>1020.3000000000002</v>
      </c>
      <c r="F425" s="279">
        <v>958.90000000000009</v>
      </c>
      <c r="G425" s="279">
        <v>907.75000000000023</v>
      </c>
      <c r="H425" s="279">
        <v>1132.8500000000001</v>
      </c>
      <c r="I425" s="279">
        <v>1184.0000000000002</v>
      </c>
      <c r="J425" s="279">
        <v>1245.4000000000001</v>
      </c>
      <c r="K425" s="277">
        <v>1122.5999999999999</v>
      </c>
      <c r="L425" s="277">
        <v>1010.05</v>
      </c>
      <c r="M425" s="277">
        <v>0.52171000000000001</v>
      </c>
    </row>
    <row r="426" spans="1:13">
      <c r="A426" s="268">
        <v>416</v>
      </c>
      <c r="B426" s="277" t="s">
        <v>523</v>
      </c>
      <c r="C426" s="278">
        <v>324.35000000000002</v>
      </c>
      <c r="D426" s="279">
        <v>322.26666666666665</v>
      </c>
      <c r="E426" s="279">
        <v>316.0333333333333</v>
      </c>
      <c r="F426" s="279">
        <v>307.71666666666664</v>
      </c>
      <c r="G426" s="279">
        <v>301.48333333333329</v>
      </c>
      <c r="H426" s="279">
        <v>330.58333333333331</v>
      </c>
      <c r="I426" s="279">
        <v>336.81666666666666</v>
      </c>
      <c r="J426" s="279">
        <v>345.13333333333333</v>
      </c>
      <c r="K426" s="277">
        <v>328.5</v>
      </c>
      <c r="L426" s="277">
        <v>313.95</v>
      </c>
      <c r="M426" s="277">
        <v>4.1995500000000003</v>
      </c>
    </row>
    <row r="427" spans="1:13">
      <c r="A427" s="268">
        <v>417</v>
      </c>
      <c r="B427" s="277" t="s">
        <v>524</v>
      </c>
      <c r="C427" s="278">
        <v>7.2</v>
      </c>
      <c r="D427" s="279">
        <v>7.2333333333333343</v>
      </c>
      <c r="E427" s="279">
        <v>7.1166666666666689</v>
      </c>
      <c r="F427" s="279">
        <v>7.033333333333335</v>
      </c>
      <c r="G427" s="279">
        <v>6.9166666666666696</v>
      </c>
      <c r="H427" s="279">
        <v>7.3166666666666682</v>
      </c>
      <c r="I427" s="279">
        <v>7.4333333333333336</v>
      </c>
      <c r="J427" s="279">
        <v>7.5166666666666675</v>
      </c>
      <c r="K427" s="277">
        <v>7.35</v>
      </c>
      <c r="L427" s="277">
        <v>7.15</v>
      </c>
      <c r="M427" s="277">
        <v>68.197869999999995</v>
      </c>
    </row>
    <row r="428" spans="1:13">
      <c r="A428" s="268">
        <v>418</v>
      </c>
      <c r="B428" s="277" t="s">
        <v>2516</v>
      </c>
      <c r="C428" s="278">
        <v>557.35</v>
      </c>
      <c r="D428" s="279">
        <v>568.13333333333333</v>
      </c>
      <c r="E428" s="279">
        <v>541.4666666666667</v>
      </c>
      <c r="F428" s="279">
        <v>525.58333333333337</v>
      </c>
      <c r="G428" s="279">
        <v>498.91666666666674</v>
      </c>
      <c r="H428" s="279">
        <v>584.01666666666665</v>
      </c>
      <c r="I428" s="279">
        <v>610.68333333333339</v>
      </c>
      <c r="J428" s="279">
        <v>626.56666666666661</v>
      </c>
      <c r="K428" s="277">
        <v>594.79999999999995</v>
      </c>
      <c r="L428" s="277">
        <v>552.25</v>
      </c>
      <c r="M428" s="277">
        <v>0.89139999999999997</v>
      </c>
    </row>
    <row r="429" spans="1:13">
      <c r="A429" s="268">
        <v>419</v>
      </c>
      <c r="B429" s="277" t="s">
        <v>527</v>
      </c>
      <c r="C429" s="278">
        <v>176.7</v>
      </c>
      <c r="D429" s="279">
        <v>177.63333333333333</v>
      </c>
      <c r="E429" s="279">
        <v>174.81666666666666</v>
      </c>
      <c r="F429" s="279">
        <v>172.93333333333334</v>
      </c>
      <c r="G429" s="279">
        <v>170.11666666666667</v>
      </c>
      <c r="H429" s="279">
        <v>179.51666666666665</v>
      </c>
      <c r="I429" s="279">
        <v>182.33333333333331</v>
      </c>
      <c r="J429" s="279">
        <v>184.21666666666664</v>
      </c>
      <c r="K429" s="277">
        <v>180.45</v>
      </c>
      <c r="L429" s="277">
        <v>175.75</v>
      </c>
      <c r="M429" s="277">
        <v>4.6786799999999999</v>
      </c>
    </row>
    <row r="430" spans="1:13">
      <c r="A430" s="268">
        <v>420</v>
      </c>
      <c r="B430" s="277" t="s">
        <v>2525</v>
      </c>
      <c r="C430" s="278">
        <v>53.35</v>
      </c>
      <c r="D430" s="279">
        <v>52.833333333333336</v>
      </c>
      <c r="E430" s="279">
        <v>51.516666666666673</v>
      </c>
      <c r="F430" s="279">
        <v>49.683333333333337</v>
      </c>
      <c r="G430" s="279">
        <v>48.366666666666674</v>
      </c>
      <c r="H430" s="279">
        <v>54.666666666666671</v>
      </c>
      <c r="I430" s="279">
        <v>55.983333333333334</v>
      </c>
      <c r="J430" s="279">
        <v>57.81666666666667</v>
      </c>
      <c r="K430" s="277">
        <v>54.15</v>
      </c>
      <c r="L430" s="277">
        <v>51</v>
      </c>
      <c r="M430" s="277">
        <v>50.542259999999999</v>
      </c>
    </row>
    <row r="431" spans="1:13">
      <c r="A431" s="268">
        <v>421</v>
      </c>
      <c r="B431" s="277" t="s">
        <v>175</v>
      </c>
      <c r="C431" s="286">
        <v>4330.3</v>
      </c>
      <c r="D431" s="287">
        <v>4307.75</v>
      </c>
      <c r="E431" s="287">
        <v>4245.55</v>
      </c>
      <c r="F431" s="287">
        <v>4160.8</v>
      </c>
      <c r="G431" s="287">
        <v>4098.6000000000004</v>
      </c>
      <c r="H431" s="287">
        <v>4392.5</v>
      </c>
      <c r="I431" s="287">
        <v>4454.7000000000007</v>
      </c>
      <c r="J431" s="287">
        <v>4539.45</v>
      </c>
      <c r="K431" s="288">
        <v>4369.95</v>
      </c>
      <c r="L431" s="288">
        <v>4223</v>
      </c>
      <c r="M431" s="288">
        <v>3.8062399999999998</v>
      </c>
    </row>
    <row r="432" spans="1:13">
      <c r="A432" s="268">
        <v>422</v>
      </c>
      <c r="B432" s="277" t="s">
        <v>176</v>
      </c>
      <c r="C432" s="277">
        <v>636.45000000000005</v>
      </c>
      <c r="D432" s="279">
        <v>639.4666666666667</v>
      </c>
      <c r="E432" s="279">
        <v>628.43333333333339</v>
      </c>
      <c r="F432" s="279">
        <v>620.41666666666674</v>
      </c>
      <c r="G432" s="279">
        <v>609.38333333333344</v>
      </c>
      <c r="H432" s="279">
        <v>647.48333333333335</v>
      </c>
      <c r="I432" s="279">
        <v>658.51666666666665</v>
      </c>
      <c r="J432" s="279">
        <v>666.5333333333333</v>
      </c>
      <c r="K432" s="277">
        <v>650.5</v>
      </c>
      <c r="L432" s="277">
        <v>631.45000000000005</v>
      </c>
      <c r="M432" s="277">
        <v>36.905970000000003</v>
      </c>
    </row>
    <row r="433" spans="1:13">
      <c r="A433" s="268">
        <v>423</v>
      </c>
      <c r="B433" s="277" t="s">
        <v>177</v>
      </c>
      <c r="C433" s="277">
        <v>674.2</v>
      </c>
      <c r="D433" s="279">
        <v>677.38333333333333</v>
      </c>
      <c r="E433" s="279">
        <v>652.06666666666661</v>
      </c>
      <c r="F433" s="279">
        <v>629.93333333333328</v>
      </c>
      <c r="G433" s="279">
        <v>604.61666666666656</v>
      </c>
      <c r="H433" s="279">
        <v>699.51666666666665</v>
      </c>
      <c r="I433" s="279">
        <v>724.83333333333348</v>
      </c>
      <c r="J433" s="279">
        <v>746.9666666666667</v>
      </c>
      <c r="K433" s="277">
        <v>702.7</v>
      </c>
      <c r="L433" s="277">
        <v>655.25</v>
      </c>
      <c r="M433" s="277">
        <v>32.041499999999999</v>
      </c>
    </row>
    <row r="434" spans="1:13">
      <c r="A434" s="268">
        <v>424</v>
      </c>
      <c r="B434" s="277" t="s">
        <v>525</v>
      </c>
      <c r="C434" s="277">
        <v>91.1</v>
      </c>
      <c r="D434" s="279">
        <v>90.683333333333337</v>
      </c>
      <c r="E434" s="279">
        <v>89.416666666666671</v>
      </c>
      <c r="F434" s="279">
        <v>87.733333333333334</v>
      </c>
      <c r="G434" s="279">
        <v>86.466666666666669</v>
      </c>
      <c r="H434" s="279">
        <v>92.366666666666674</v>
      </c>
      <c r="I434" s="279">
        <v>93.633333333333326</v>
      </c>
      <c r="J434" s="279">
        <v>95.316666666666677</v>
      </c>
      <c r="K434" s="277">
        <v>91.95</v>
      </c>
      <c r="L434" s="277">
        <v>89</v>
      </c>
      <c r="M434" s="277">
        <v>2.1952400000000001</v>
      </c>
    </row>
    <row r="435" spans="1:13">
      <c r="A435" s="268">
        <v>425</v>
      </c>
      <c r="B435" s="277" t="s">
        <v>281</v>
      </c>
      <c r="C435" s="277">
        <v>154.94999999999999</v>
      </c>
      <c r="D435" s="279">
        <v>154.96666666666667</v>
      </c>
      <c r="E435" s="279">
        <v>151.98333333333335</v>
      </c>
      <c r="F435" s="279">
        <v>149.01666666666668</v>
      </c>
      <c r="G435" s="279">
        <v>146.03333333333336</v>
      </c>
      <c r="H435" s="279">
        <v>157.93333333333334</v>
      </c>
      <c r="I435" s="279">
        <v>160.91666666666663</v>
      </c>
      <c r="J435" s="279">
        <v>163.88333333333333</v>
      </c>
      <c r="K435" s="277">
        <v>157.94999999999999</v>
      </c>
      <c r="L435" s="277">
        <v>152</v>
      </c>
      <c r="M435" s="277">
        <v>14.61266</v>
      </c>
    </row>
    <row r="436" spans="1:13">
      <c r="A436" s="268">
        <v>426</v>
      </c>
      <c r="B436" s="277" t="s">
        <v>526</v>
      </c>
      <c r="C436" s="277">
        <v>462.6</v>
      </c>
      <c r="D436" s="279">
        <v>455.86666666666662</v>
      </c>
      <c r="E436" s="279">
        <v>442.83333333333326</v>
      </c>
      <c r="F436" s="279">
        <v>423.06666666666666</v>
      </c>
      <c r="G436" s="279">
        <v>410.0333333333333</v>
      </c>
      <c r="H436" s="279">
        <v>475.63333333333321</v>
      </c>
      <c r="I436" s="279">
        <v>488.66666666666663</v>
      </c>
      <c r="J436" s="279">
        <v>508.43333333333317</v>
      </c>
      <c r="K436" s="277">
        <v>468.9</v>
      </c>
      <c r="L436" s="277">
        <v>436.1</v>
      </c>
      <c r="M436" s="277">
        <v>2.1085199999999999</v>
      </c>
    </row>
    <row r="437" spans="1:13">
      <c r="A437" s="268">
        <v>427</v>
      </c>
      <c r="B437" s="277" t="s">
        <v>3387</v>
      </c>
      <c r="C437" s="277">
        <v>276.5</v>
      </c>
      <c r="D437" s="279">
        <v>277.88333333333333</v>
      </c>
      <c r="E437" s="279">
        <v>274.11666666666667</v>
      </c>
      <c r="F437" s="279">
        <v>271.73333333333335</v>
      </c>
      <c r="G437" s="279">
        <v>267.9666666666667</v>
      </c>
      <c r="H437" s="279">
        <v>280.26666666666665</v>
      </c>
      <c r="I437" s="279">
        <v>284.0333333333333</v>
      </c>
      <c r="J437" s="279">
        <v>286.41666666666663</v>
      </c>
      <c r="K437" s="277">
        <v>281.64999999999998</v>
      </c>
      <c r="L437" s="277">
        <v>275.5</v>
      </c>
      <c r="M437" s="277">
        <v>5.6639400000000002</v>
      </c>
    </row>
    <row r="438" spans="1:13">
      <c r="A438" s="268">
        <v>428</v>
      </c>
      <c r="B438" s="277" t="s">
        <v>529</v>
      </c>
      <c r="C438" s="277">
        <v>1331.9</v>
      </c>
      <c r="D438" s="279">
        <v>1345.95</v>
      </c>
      <c r="E438" s="279">
        <v>1309.0500000000002</v>
      </c>
      <c r="F438" s="279">
        <v>1286.2</v>
      </c>
      <c r="G438" s="279">
        <v>1249.3000000000002</v>
      </c>
      <c r="H438" s="279">
        <v>1368.8000000000002</v>
      </c>
      <c r="I438" s="279">
        <v>1405.7000000000003</v>
      </c>
      <c r="J438" s="279">
        <v>1428.5500000000002</v>
      </c>
      <c r="K438" s="277">
        <v>1382.85</v>
      </c>
      <c r="L438" s="277">
        <v>1323.1</v>
      </c>
      <c r="M438" s="277">
        <v>0.50871</v>
      </c>
    </row>
    <row r="439" spans="1:13">
      <c r="A439" s="268">
        <v>429</v>
      </c>
      <c r="B439" s="277" t="s">
        <v>530</v>
      </c>
      <c r="C439" s="277">
        <v>419.55</v>
      </c>
      <c r="D439" s="279">
        <v>424.18333333333334</v>
      </c>
      <c r="E439" s="279">
        <v>411.36666666666667</v>
      </c>
      <c r="F439" s="279">
        <v>403.18333333333334</v>
      </c>
      <c r="G439" s="279">
        <v>390.36666666666667</v>
      </c>
      <c r="H439" s="279">
        <v>432.36666666666667</v>
      </c>
      <c r="I439" s="279">
        <v>445.18333333333339</v>
      </c>
      <c r="J439" s="279">
        <v>453.36666666666667</v>
      </c>
      <c r="K439" s="277">
        <v>437</v>
      </c>
      <c r="L439" s="277">
        <v>416</v>
      </c>
      <c r="M439" s="277">
        <v>0.52542999999999995</v>
      </c>
    </row>
    <row r="440" spans="1:13">
      <c r="A440" s="268">
        <v>430</v>
      </c>
      <c r="B440" s="277" t="s">
        <v>178</v>
      </c>
      <c r="C440" s="277">
        <v>495.8</v>
      </c>
      <c r="D440" s="279">
        <v>499.59999999999997</v>
      </c>
      <c r="E440" s="279">
        <v>490.19999999999993</v>
      </c>
      <c r="F440" s="279">
        <v>484.59999999999997</v>
      </c>
      <c r="G440" s="279">
        <v>475.19999999999993</v>
      </c>
      <c r="H440" s="279">
        <v>505.19999999999993</v>
      </c>
      <c r="I440" s="279">
        <v>514.59999999999991</v>
      </c>
      <c r="J440" s="279">
        <v>520.19999999999993</v>
      </c>
      <c r="K440" s="277">
        <v>509</v>
      </c>
      <c r="L440" s="277">
        <v>494</v>
      </c>
      <c r="M440" s="277">
        <v>80.414450000000002</v>
      </c>
    </row>
    <row r="441" spans="1:13">
      <c r="A441" s="268">
        <v>431</v>
      </c>
      <c r="B441" s="277" t="s">
        <v>531</v>
      </c>
      <c r="C441" s="277">
        <v>286.85000000000002</v>
      </c>
      <c r="D441" s="279">
        <v>287.86666666666667</v>
      </c>
      <c r="E441" s="279">
        <v>273.98333333333335</v>
      </c>
      <c r="F441" s="279">
        <v>261.11666666666667</v>
      </c>
      <c r="G441" s="279">
        <v>247.23333333333335</v>
      </c>
      <c r="H441" s="279">
        <v>300.73333333333335</v>
      </c>
      <c r="I441" s="279">
        <v>314.61666666666667</v>
      </c>
      <c r="J441" s="279">
        <v>327.48333333333335</v>
      </c>
      <c r="K441" s="277">
        <v>301.75</v>
      </c>
      <c r="L441" s="277">
        <v>275</v>
      </c>
      <c r="M441" s="277">
        <v>8.57803</v>
      </c>
    </row>
    <row r="442" spans="1:13">
      <c r="A442" s="268">
        <v>432</v>
      </c>
      <c r="B442" s="277" t="s">
        <v>179</v>
      </c>
      <c r="C442" s="277">
        <v>499.35</v>
      </c>
      <c r="D442" s="279">
        <v>498.86666666666662</v>
      </c>
      <c r="E442" s="279">
        <v>489.48333333333323</v>
      </c>
      <c r="F442" s="279">
        <v>479.61666666666662</v>
      </c>
      <c r="G442" s="279">
        <v>470.23333333333323</v>
      </c>
      <c r="H442" s="279">
        <v>508.73333333333323</v>
      </c>
      <c r="I442" s="279">
        <v>518.11666666666656</v>
      </c>
      <c r="J442" s="279">
        <v>527.98333333333323</v>
      </c>
      <c r="K442" s="277">
        <v>508.25</v>
      </c>
      <c r="L442" s="277">
        <v>489</v>
      </c>
      <c r="M442" s="277">
        <v>26.793030000000002</v>
      </c>
    </row>
    <row r="443" spans="1:13">
      <c r="A443" s="268">
        <v>433</v>
      </c>
      <c r="B443" s="277" t="s">
        <v>532</v>
      </c>
      <c r="C443" s="277">
        <v>177.25</v>
      </c>
      <c r="D443" s="279">
        <v>176.38333333333333</v>
      </c>
      <c r="E443" s="279">
        <v>172.06666666666666</v>
      </c>
      <c r="F443" s="279">
        <v>166.88333333333333</v>
      </c>
      <c r="G443" s="279">
        <v>162.56666666666666</v>
      </c>
      <c r="H443" s="279">
        <v>181.56666666666666</v>
      </c>
      <c r="I443" s="279">
        <v>185.88333333333333</v>
      </c>
      <c r="J443" s="279">
        <v>191.06666666666666</v>
      </c>
      <c r="K443" s="277">
        <v>180.7</v>
      </c>
      <c r="L443" s="277">
        <v>171.2</v>
      </c>
      <c r="M443" s="277">
        <v>2.7351800000000002</v>
      </c>
    </row>
    <row r="444" spans="1:13">
      <c r="A444" s="268">
        <v>434</v>
      </c>
      <c r="B444" s="277" t="s">
        <v>533</v>
      </c>
      <c r="C444" s="277">
        <v>1369.3</v>
      </c>
      <c r="D444" s="279">
        <v>1358.7666666666667</v>
      </c>
      <c r="E444" s="279">
        <v>1329.5333333333333</v>
      </c>
      <c r="F444" s="279">
        <v>1289.7666666666667</v>
      </c>
      <c r="G444" s="279">
        <v>1260.5333333333333</v>
      </c>
      <c r="H444" s="279">
        <v>1398.5333333333333</v>
      </c>
      <c r="I444" s="279">
        <v>1427.7666666666664</v>
      </c>
      <c r="J444" s="279">
        <v>1467.5333333333333</v>
      </c>
      <c r="K444" s="277">
        <v>1388</v>
      </c>
      <c r="L444" s="277">
        <v>1319</v>
      </c>
      <c r="M444" s="277">
        <v>0.41249000000000002</v>
      </c>
    </row>
    <row r="445" spans="1:13">
      <c r="A445" s="268">
        <v>435</v>
      </c>
      <c r="B445" s="277" t="s">
        <v>534</v>
      </c>
      <c r="C445" s="277">
        <v>3.25</v>
      </c>
      <c r="D445" s="279">
        <v>3.3000000000000003</v>
      </c>
      <c r="E445" s="279">
        <v>3.1500000000000004</v>
      </c>
      <c r="F445" s="279">
        <v>3.0500000000000003</v>
      </c>
      <c r="G445" s="279">
        <v>2.9000000000000004</v>
      </c>
      <c r="H445" s="279">
        <v>3.4000000000000004</v>
      </c>
      <c r="I445" s="279">
        <v>3.55</v>
      </c>
      <c r="J445" s="279">
        <v>3.6500000000000004</v>
      </c>
      <c r="K445" s="277">
        <v>3.45</v>
      </c>
      <c r="L445" s="277">
        <v>3.2</v>
      </c>
      <c r="M445" s="277">
        <v>154.64521999999999</v>
      </c>
    </row>
    <row r="446" spans="1:13">
      <c r="A446" s="268">
        <v>436</v>
      </c>
      <c r="B446" s="277" t="s">
        <v>535</v>
      </c>
      <c r="C446" s="277">
        <v>118.8</v>
      </c>
      <c r="D446" s="279">
        <v>119.23333333333335</v>
      </c>
      <c r="E446" s="279">
        <v>116.9666666666667</v>
      </c>
      <c r="F446" s="279">
        <v>115.13333333333335</v>
      </c>
      <c r="G446" s="279">
        <v>112.8666666666667</v>
      </c>
      <c r="H446" s="279">
        <v>121.06666666666669</v>
      </c>
      <c r="I446" s="279">
        <v>123.33333333333334</v>
      </c>
      <c r="J446" s="279">
        <v>125.16666666666669</v>
      </c>
      <c r="K446" s="277">
        <v>121.5</v>
      </c>
      <c r="L446" s="277">
        <v>117.4</v>
      </c>
      <c r="M446" s="277">
        <v>1.5426299999999999</v>
      </c>
    </row>
    <row r="447" spans="1:13">
      <c r="A447" s="268">
        <v>437</v>
      </c>
      <c r="B447" s="277" t="s">
        <v>2593</v>
      </c>
      <c r="C447" s="277">
        <v>256.60000000000002</v>
      </c>
      <c r="D447" s="279">
        <v>262.86666666666667</v>
      </c>
      <c r="E447" s="279">
        <v>246.73333333333335</v>
      </c>
      <c r="F447" s="279">
        <v>236.86666666666667</v>
      </c>
      <c r="G447" s="279">
        <v>220.73333333333335</v>
      </c>
      <c r="H447" s="279">
        <v>272.73333333333335</v>
      </c>
      <c r="I447" s="279">
        <v>288.86666666666667</v>
      </c>
      <c r="J447" s="279">
        <v>298.73333333333335</v>
      </c>
      <c r="K447" s="277">
        <v>279</v>
      </c>
      <c r="L447" s="277">
        <v>253</v>
      </c>
      <c r="M447" s="277">
        <v>5.7606900000000003</v>
      </c>
    </row>
    <row r="448" spans="1:13">
      <c r="A448" s="268">
        <v>438</v>
      </c>
      <c r="B448" s="277" t="s">
        <v>536</v>
      </c>
      <c r="C448" s="277">
        <v>844.45</v>
      </c>
      <c r="D448" s="279">
        <v>853.91666666666663</v>
      </c>
      <c r="E448" s="279">
        <v>830.5333333333333</v>
      </c>
      <c r="F448" s="279">
        <v>816.61666666666667</v>
      </c>
      <c r="G448" s="279">
        <v>793.23333333333335</v>
      </c>
      <c r="H448" s="279">
        <v>867.83333333333326</v>
      </c>
      <c r="I448" s="279">
        <v>891.2166666666667</v>
      </c>
      <c r="J448" s="279">
        <v>905.13333333333321</v>
      </c>
      <c r="K448" s="277">
        <v>877.3</v>
      </c>
      <c r="L448" s="277">
        <v>840</v>
      </c>
      <c r="M448" s="277">
        <v>0.84299999999999997</v>
      </c>
    </row>
    <row r="449" spans="1:13">
      <c r="A449" s="268">
        <v>439</v>
      </c>
      <c r="B449" s="277" t="s">
        <v>282</v>
      </c>
      <c r="C449" s="277">
        <v>533.35</v>
      </c>
      <c r="D449" s="279">
        <v>541.1</v>
      </c>
      <c r="E449" s="279">
        <v>512.30000000000007</v>
      </c>
      <c r="F449" s="279">
        <v>491.25</v>
      </c>
      <c r="G449" s="279">
        <v>462.45000000000005</v>
      </c>
      <c r="H449" s="279">
        <v>562.15000000000009</v>
      </c>
      <c r="I449" s="279">
        <v>590.95000000000005</v>
      </c>
      <c r="J449" s="279">
        <v>612.00000000000011</v>
      </c>
      <c r="K449" s="277">
        <v>569.9</v>
      </c>
      <c r="L449" s="277">
        <v>520.04999999999995</v>
      </c>
      <c r="M449" s="277">
        <v>70.348050000000001</v>
      </c>
    </row>
    <row r="450" spans="1:13">
      <c r="A450" s="268">
        <v>440</v>
      </c>
      <c r="B450" s="277" t="s">
        <v>542</v>
      </c>
      <c r="C450" s="277">
        <v>49.7</v>
      </c>
      <c r="D450" s="279">
        <v>50.35</v>
      </c>
      <c r="E450" s="279">
        <v>48.7</v>
      </c>
      <c r="F450" s="279">
        <v>47.7</v>
      </c>
      <c r="G450" s="279">
        <v>46.050000000000004</v>
      </c>
      <c r="H450" s="279">
        <v>51.35</v>
      </c>
      <c r="I450" s="279">
        <v>52.999999999999993</v>
      </c>
      <c r="J450" s="279">
        <v>54</v>
      </c>
      <c r="K450" s="277">
        <v>52</v>
      </c>
      <c r="L450" s="277">
        <v>49.35</v>
      </c>
      <c r="M450" s="277">
        <v>11.882239999999999</v>
      </c>
    </row>
    <row r="451" spans="1:13">
      <c r="A451" s="268">
        <v>441</v>
      </c>
      <c r="B451" s="277" t="s">
        <v>2608</v>
      </c>
      <c r="C451" s="277">
        <v>12008.6</v>
      </c>
      <c r="D451" s="279">
        <v>11825.183333333334</v>
      </c>
      <c r="E451" s="279">
        <v>11555.416666666668</v>
      </c>
      <c r="F451" s="279">
        <v>11102.233333333334</v>
      </c>
      <c r="G451" s="279">
        <v>10832.466666666667</v>
      </c>
      <c r="H451" s="279">
        <v>12278.366666666669</v>
      </c>
      <c r="I451" s="279">
        <v>12548.133333333335</v>
      </c>
      <c r="J451" s="279">
        <v>13001.316666666669</v>
      </c>
      <c r="K451" s="277">
        <v>12094.95</v>
      </c>
      <c r="L451" s="277">
        <v>11372</v>
      </c>
      <c r="M451" s="277">
        <v>2.2249999999999999E-2</v>
      </c>
    </row>
    <row r="452" spans="1:13">
      <c r="A452" s="268">
        <v>442</v>
      </c>
      <c r="B452" s="277" t="s">
        <v>2613</v>
      </c>
      <c r="C452" s="277">
        <v>893.6</v>
      </c>
      <c r="D452" s="279">
        <v>888.94999999999993</v>
      </c>
      <c r="E452" s="279">
        <v>871.64999999999986</v>
      </c>
      <c r="F452" s="279">
        <v>849.69999999999993</v>
      </c>
      <c r="G452" s="279">
        <v>832.39999999999986</v>
      </c>
      <c r="H452" s="279">
        <v>910.89999999999986</v>
      </c>
      <c r="I452" s="279">
        <v>928.19999999999982</v>
      </c>
      <c r="J452" s="279">
        <v>950.14999999999986</v>
      </c>
      <c r="K452" s="277">
        <v>906.25</v>
      </c>
      <c r="L452" s="277">
        <v>867</v>
      </c>
      <c r="M452" s="277">
        <v>0.89785000000000004</v>
      </c>
    </row>
    <row r="453" spans="1:13">
      <c r="A453" s="268">
        <v>443</v>
      </c>
      <c r="B453" s="277" t="s">
        <v>3464</v>
      </c>
      <c r="C453" s="277">
        <v>546.5</v>
      </c>
      <c r="D453" s="279">
        <v>548.36666666666667</v>
      </c>
      <c r="E453" s="279">
        <v>541.5333333333333</v>
      </c>
      <c r="F453" s="279">
        <v>536.56666666666661</v>
      </c>
      <c r="G453" s="279">
        <v>529.73333333333323</v>
      </c>
      <c r="H453" s="279">
        <v>553.33333333333337</v>
      </c>
      <c r="I453" s="279">
        <v>560.16666666666663</v>
      </c>
      <c r="J453" s="279">
        <v>565.13333333333344</v>
      </c>
      <c r="K453" s="277">
        <v>555.20000000000005</v>
      </c>
      <c r="L453" s="277">
        <v>543.4</v>
      </c>
      <c r="M453" s="277">
        <v>28.093330000000002</v>
      </c>
    </row>
    <row r="454" spans="1:13">
      <c r="A454" s="268">
        <v>444</v>
      </c>
      <c r="B454" s="277" t="s">
        <v>182</v>
      </c>
      <c r="C454" s="277">
        <v>1302.0999999999999</v>
      </c>
      <c r="D454" s="279">
        <v>1301.7833333333333</v>
      </c>
      <c r="E454" s="279">
        <v>1272.5666666666666</v>
      </c>
      <c r="F454" s="279">
        <v>1243.0333333333333</v>
      </c>
      <c r="G454" s="279">
        <v>1213.8166666666666</v>
      </c>
      <c r="H454" s="279">
        <v>1331.3166666666666</v>
      </c>
      <c r="I454" s="279">
        <v>1360.5333333333333</v>
      </c>
      <c r="J454" s="279">
        <v>1390.0666666666666</v>
      </c>
      <c r="K454" s="277">
        <v>1331</v>
      </c>
      <c r="L454" s="277">
        <v>1272.25</v>
      </c>
      <c r="M454" s="277">
        <v>11.805009999999999</v>
      </c>
    </row>
    <row r="455" spans="1:13">
      <c r="A455" s="268">
        <v>445</v>
      </c>
      <c r="B455" s="277" t="s">
        <v>543</v>
      </c>
      <c r="C455" s="277">
        <v>849</v>
      </c>
      <c r="D455" s="279">
        <v>837.05000000000007</v>
      </c>
      <c r="E455" s="279">
        <v>814.10000000000014</v>
      </c>
      <c r="F455" s="279">
        <v>779.2</v>
      </c>
      <c r="G455" s="279">
        <v>756.25000000000011</v>
      </c>
      <c r="H455" s="279">
        <v>871.95000000000016</v>
      </c>
      <c r="I455" s="279">
        <v>894.9000000000002</v>
      </c>
      <c r="J455" s="279">
        <v>929.80000000000018</v>
      </c>
      <c r="K455" s="277">
        <v>860</v>
      </c>
      <c r="L455" s="277">
        <v>802.15</v>
      </c>
      <c r="M455" s="277">
        <v>1.5643800000000001</v>
      </c>
    </row>
    <row r="456" spans="1:13">
      <c r="A456" s="268">
        <v>446</v>
      </c>
      <c r="B456" s="277" t="s">
        <v>183</v>
      </c>
      <c r="C456" s="277">
        <v>148.55000000000001</v>
      </c>
      <c r="D456" s="279">
        <v>148.38333333333333</v>
      </c>
      <c r="E456" s="279">
        <v>145.66666666666666</v>
      </c>
      <c r="F456" s="279">
        <v>142.78333333333333</v>
      </c>
      <c r="G456" s="279">
        <v>140.06666666666666</v>
      </c>
      <c r="H456" s="279">
        <v>151.26666666666665</v>
      </c>
      <c r="I456" s="279">
        <v>153.98333333333335</v>
      </c>
      <c r="J456" s="279">
        <v>156.86666666666665</v>
      </c>
      <c r="K456" s="277">
        <v>151.1</v>
      </c>
      <c r="L456" s="277">
        <v>145.5</v>
      </c>
      <c r="M456" s="277">
        <v>845.06253000000004</v>
      </c>
    </row>
    <row r="457" spans="1:13">
      <c r="A457" s="268">
        <v>447</v>
      </c>
      <c r="B457" s="277" t="s">
        <v>184</v>
      </c>
      <c r="C457" s="277">
        <v>61.15</v>
      </c>
      <c r="D457" s="279">
        <v>61.5</v>
      </c>
      <c r="E457" s="279">
        <v>60.25</v>
      </c>
      <c r="F457" s="279">
        <v>59.35</v>
      </c>
      <c r="G457" s="279">
        <v>58.1</v>
      </c>
      <c r="H457" s="279">
        <v>62.4</v>
      </c>
      <c r="I457" s="279">
        <v>63.65</v>
      </c>
      <c r="J457" s="279">
        <v>64.55</v>
      </c>
      <c r="K457" s="277">
        <v>62.75</v>
      </c>
      <c r="L457" s="277">
        <v>60.6</v>
      </c>
      <c r="M457" s="277">
        <v>89.195830000000001</v>
      </c>
    </row>
    <row r="458" spans="1:13">
      <c r="A458" s="268">
        <v>448</v>
      </c>
      <c r="B458" s="277" t="s">
        <v>185</v>
      </c>
      <c r="C458" s="277">
        <v>57.1</v>
      </c>
      <c r="D458" s="279">
        <v>57.316666666666663</v>
      </c>
      <c r="E458" s="279">
        <v>56.233333333333327</v>
      </c>
      <c r="F458" s="279">
        <v>55.366666666666667</v>
      </c>
      <c r="G458" s="279">
        <v>54.283333333333331</v>
      </c>
      <c r="H458" s="279">
        <v>58.183333333333323</v>
      </c>
      <c r="I458" s="279">
        <v>59.266666666666666</v>
      </c>
      <c r="J458" s="279">
        <v>60.133333333333319</v>
      </c>
      <c r="K458" s="277">
        <v>58.4</v>
      </c>
      <c r="L458" s="277">
        <v>56.45</v>
      </c>
      <c r="M458" s="277">
        <v>229.21766</v>
      </c>
    </row>
    <row r="459" spans="1:13">
      <c r="A459" s="268">
        <v>449</v>
      </c>
      <c r="B459" s="277" t="s">
        <v>186</v>
      </c>
      <c r="C459" s="277">
        <v>404.65</v>
      </c>
      <c r="D459" s="279">
        <v>406.9666666666667</v>
      </c>
      <c r="E459" s="279">
        <v>399.83333333333337</v>
      </c>
      <c r="F459" s="279">
        <v>395.01666666666665</v>
      </c>
      <c r="G459" s="279">
        <v>387.88333333333333</v>
      </c>
      <c r="H459" s="279">
        <v>411.78333333333342</v>
      </c>
      <c r="I459" s="279">
        <v>418.91666666666674</v>
      </c>
      <c r="J459" s="279">
        <v>423.73333333333346</v>
      </c>
      <c r="K459" s="277">
        <v>414.1</v>
      </c>
      <c r="L459" s="277">
        <v>402.15</v>
      </c>
      <c r="M459" s="277">
        <v>123.31121</v>
      </c>
    </row>
    <row r="460" spans="1:13">
      <c r="A460" s="268">
        <v>450</v>
      </c>
      <c r="B460" s="277" t="s">
        <v>2624</v>
      </c>
      <c r="C460" s="277">
        <v>23.8</v>
      </c>
      <c r="D460" s="279">
        <v>23.933333333333337</v>
      </c>
      <c r="E460" s="279">
        <v>23.516666666666673</v>
      </c>
      <c r="F460" s="279">
        <v>23.233333333333334</v>
      </c>
      <c r="G460" s="279">
        <v>22.81666666666667</v>
      </c>
      <c r="H460" s="279">
        <v>24.216666666666676</v>
      </c>
      <c r="I460" s="279">
        <v>24.63333333333334</v>
      </c>
      <c r="J460" s="279">
        <v>24.916666666666679</v>
      </c>
      <c r="K460" s="277">
        <v>24.35</v>
      </c>
      <c r="L460" s="277">
        <v>23.65</v>
      </c>
      <c r="M460" s="277">
        <v>20.01895</v>
      </c>
    </row>
    <row r="461" spans="1:13">
      <c r="A461" s="268">
        <v>451</v>
      </c>
      <c r="B461" s="277" t="s">
        <v>537</v>
      </c>
      <c r="C461" s="277">
        <v>848.95</v>
      </c>
      <c r="D461" s="279">
        <v>842.61666666666667</v>
      </c>
      <c r="E461" s="279">
        <v>816.43333333333339</v>
      </c>
      <c r="F461" s="279">
        <v>783.91666666666674</v>
      </c>
      <c r="G461" s="279">
        <v>757.73333333333346</v>
      </c>
      <c r="H461" s="279">
        <v>875.13333333333333</v>
      </c>
      <c r="I461" s="279">
        <v>901.31666666666649</v>
      </c>
      <c r="J461" s="279">
        <v>933.83333333333326</v>
      </c>
      <c r="K461" s="277">
        <v>868.8</v>
      </c>
      <c r="L461" s="277">
        <v>810.1</v>
      </c>
      <c r="M461" s="277">
        <v>0.70055999999999996</v>
      </c>
    </row>
    <row r="462" spans="1:13">
      <c r="A462" s="268">
        <v>452</v>
      </c>
      <c r="B462" s="277" t="s">
        <v>538</v>
      </c>
      <c r="C462" s="277">
        <v>385.15</v>
      </c>
      <c r="D462" s="279">
        <v>382.7</v>
      </c>
      <c r="E462" s="279">
        <v>375.45</v>
      </c>
      <c r="F462" s="279">
        <v>365.75</v>
      </c>
      <c r="G462" s="279">
        <v>358.5</v>
      </c>
      <c r="H462" s="279">
        <v>392.4</v>
      </c>
      <c r="I462" s="279">
        <v>399.65</v>
      </c>
      <c r="J462" s="279">
        <v>409.34999999999997</v>
      </c>
      <c r="K462" s="277">
        <v>389.95</v>
      </c>
      <c r="L462" s="277">
        <v>373</v>
      </c>
      <c r="M462" s="277">
        <v>0.56901999999999997</v>
      </c>
    </row>
    <row r="463" spans="1:13">
      <c r="A463" s="268">
        <v>453</v>
      </c>
      <c r="B463" s="277" t="s">
        <v>187</v>
      </c>
      <c r="C463" s="277">
        <v>2491.4</v>
      </c>
      <c r="D463" s="279">
        <v>2459.6666666666665</v>
      </c>
      <c r="E463" s="279">
        <v>2413.583333333333</v>
      </c>
      <c r="F463" s="279">
        <v>2335.7666666666664</v>
      </c>
      <c r="G463" s="279">
        <v>2289.6833333333329</v>
      </c>
      <c r="H463" s="279">
        <v>2537.4833333333331</v>
      </c>
      <c r="I463" s="279">
        <v>2583.5666666666662</v>
      </c>
      <c r="J463" s="279">
        <v>2661.3833333333332</v>
      </c>
      <c r="K463" s="277">
        <v>2505.75</v>
      </c>
      <c r="L463" s="277">
        <v>2381.85</v>
      </c>
      <c r="M463" s="277">
        <v>75.122839999999997</v>
      </c>
    </row>
    <row r="464" spans="1:13">
      <c r="A464" s="268">
        <v>454</v>
      </c>
      <c r="B464" s="277" t="s">
        <v>544</v>
      </c>
      <c r="C464" s="277">
        <v>2423.75</v>
      </c>
      <c r="D464" s="279">
        <v>2363.9166666666665</v>
      </c>
      <c r="E464" s="279">
        <v>2249.833333333333</v>
      </c>
      <c r="F464" s="279">
        <v>2075.9166666666665</v>
      </c>
      <c r="G464" s="279">
        <v>1961.833333333333</v>
      </c>
      <c r="H464" s="279">
        <v>2537.833333333333</v>
      </c>
      <c r="I464" s="279">
        <v>2651.9166666666661</v>
      </c>
      <c r="J464" s="279">
        <v>2825.833333333333</v>
      </c>
      <c r="K464" s="277">
        <v>2478</v>
      </c>
      <c r="L464" s="277">
        <v>2190</v>
      </c>
      <c r="M464" s="277">
        <v>2.0595599999999998</v>
      </c>
    </row>
    <row r="465" spans="1:13">
      <c r="A465" s="268">
        <v>455</v>
      </c>
      <c r="B465" s="277" t="s">
        <v>188</v>
      </c>
      <c r="C465" s="277">
        <v>790.75</v>
      </c>
      <c r="D465" s="279">
        <v>785.7833333333333</v>
      </c>
      <c r="E465" s="279">
        <v>774.96666666666658</v>
      </c>
      <c r="F465" s="279">
        <v>759.18333333333328</v>
      </c>
      <c r="G465" s="279">
        <v>748.36666666666656</v>
      </c>
      <c r="H465" s="279">
        <v>801.56666666666661</v>
      </c>
      <c r="I465" s="279">
        <v>812.38333333333321</v>
      </c>
      <c r="J465" s="279">
        <v>828.16666666666663</v>
      </c>
      <c r="K465" s="277">
        <v>796.6</v>
      </c>
      <c r="L465" s="277">
        <v>770</v>
      </c>
      <c r="M465" s="277">
        <v>90.220870000000005</v>
      </c>
    </row>
    <row r="466" spans="1:13">
      <c r="A466" s="268">
        <v>456</v>
      </c>
      <c r="B466" s="277" t="s">
        <v>546</v>
      </c>
      <c r="C466" s="277">
        <v>766.35</v>
      </c>
      <c r="D466" s="279">
        <v>764.58333333333337</v>
      </c>
      <c r="E466" s="279">
        <v>747.16666666666674</v>
      </c>
      <c r="F466" s="279">
        <v>727.98333333333335</v>
      </c>
      <c r="G466" s="279">
        <v>710.56666666666672</v>
      </c>
      <c r="H466" s="279">
        <v>783.76666666666677</v>
      </c>
      <c r="I466" s="279">
        <v>801.18333333333351</v>
      </c>
      <c r="J466" s="279">
        <v>820.36666666666679</v>
      </c>
      <c r="K466" s="277">
        <v>782</v>
      </c>
      <c r="L466" s="277">
        <v>745.4</v>
      </c>
      <c r="M466" s="277">
        <v>0.46656999999999998</v>
      </c>
    </row>
    <row r="467" spans="1:13">
      <c r="A467" s="268">
        <v>457</v>
      </c>
      <c r="B467" s="277" t="s">
        <v>547</v>
      </c>
      <c r="C467" s="277">
        <v>792</v>
      </c>
      <c r="D467" s="279">
        <v>789</v>
      </c>
      <c r="E467" s="279">
        <v>773</v>
      </c>
      <c r="F467" s="279">
        <v>754</v>
      </c>
      <c r="G467" s="279">
        <v>738</v>
      </c>
      <c r="H467" s="279">
        <v>808</v>
      </c>
      <c r="I467" s="279">
        <v>824</v>
      </c>
      <c r="J467" s="279">
        <v>843</v>
      </c>
      <c r="K467" s="277">
        <v>805</v>
      </c>
      <c r="L467" s="277">
        <v>770</v>
      </c>
      <c r="M467" s="277">
        <v>1.6970499999999999</v>
      </c>
    </row>
    <row r="468" spans="1:13">
      <c r="A468" s="268">
        <v>458</v>
      </c>
      <c r="B468" s="277" t="s">
        <v>552</v>
      </c>
      <c r="C468" s="277">
        <v>614.79999999999995</v>
      </c>
      <c r="D468" s="279">
        <v>617</v>
      </c>
      <c r="E468" s="279">
        <v>605</v>
      </c>
      <c r="F468" s="279">
        <v>595.20000000000005</v>
      </c>
      <c r="G468" s="279">
        <v>583.20000000000005</v>
      </c>
      <c r="H468" s="279">
        <v>626.79999999999995</v>
      </c>
      <c r="I468" s="279">
        <v>638.79999999999995</v>
      </c>
      <c r="J468" s="279">
        <v>648.59999999999991</v>
      </c>
      <c r="K468" s="277">
        <v>629</v>
      </c>
      <c r="L468" s="277">
        <v>607.20000000000005</v>
      </c>
      <c r="M468" s="277">
        <v>2.6092599999999999</v>
      </c>
    </row>
    <row r="469" spans="1:13">
      <c r="A469" s="268">
        <v>459</v>
      </c>
      <c r="B469" s="277" t="s">
        <v>548</v>
      </c>
      <c r="C469" s="277">
        <v>38.950000000000003</v>
      </c>
      <c r="D469" s="279">
        <v>39.466666666666669</v>
      </c>
      <c r="E469" s="279">
        <v>38.083333333333336</v>
      </c>
      <c r="F469" s="279">
        <v>37.216666666666669</v>
      </c>
      <c r="G469" s="279">
        <v>35.833333333333336</v>
      </c>
      <c r="H469" s="279">
        <v>40.333333333333336</v>
      </c>
      <c r="I469" s="279">
        <v>41.716666666666661</v>
      </c>
      <c r="J469" s="279">
        <v>42.583333333333336</v>
      </c>
      <c r="K469" s="277">
        <v>40.85</v>
      </c>
      <c r="L469" s="277">
        <v>38.6</v>
      </c>
      <c r="M469" s="277">
        <v>6.4637799999999999</v>
      </c>
    </row>
    <row r="470" spans="1:13">
      <c r="A470" s="268">
        <v>460</v>
      </c>
      <c r="B470" s="277" t="s">
        <v>549</v>
      </c>
      <c r="C470" s="277">
        <v>1130.9000000000001</v>
      </c>
      <c r="D470" s="279">
        <v>1121</v>
      </c>
      <c r="E470" s="279">
        <v>1076</v>
      </c>
      <c r="F470" s="279">
        <v>1021.0999999999999</v>
      </c>
      <c r="G470" s="279">
        <v>976.09999999999991</v>
      </c>
      <c r="H470" s="279">
        <v>1175.9000000000001</v>
      </c>
      <c r="I470" s="279">
        <v>1220.9000000000001</v>
      </c>
      <c r="J470" s="279">
        <v>1275.8000000000002</v>
      </c>
      <c r="K470" s="277">
        <v>1166</v>
      </c>
      <c r="L470" s="277">
        <v>1066.0999999999999</v>
      </c>
      <c r="M470" s="277">
        <v>1.36914</v>
      </c>
    </row>
    <row r="471" spans="1:13">
      <c r="A471" s="268">
        <v>461</v>
      </c>
      <c r="B471" s="277" t="s">
        <v>189</v>
      </c>
      <c r="C471" s="277">
        <v>1188</v>
      </c>
      <c r="D471" s="279">
        <v>1182.5166666666667</v>
      </c>
      <c r="E471" s="279">
        <v>1173.4333333333334</v>
      </c>
      <c r="F471" s="279">
        <v>1158.8666666666668</v>
      </c>
      <c r="G471" s="279">
        <v>1149.7833333333335</v>
      </c>
      <c r="H471" s="279">
        <v>1197.0833333333333</v>
      </c>
      <c r="I471" s="279">
        <v>1206.1666666666667</v>
      </c>
      <c r="J471" s="279">
        <v>1220.7333333333331</v>
      </c>
      <c r="K471" s="277">
        <v>1191.5999999999999</v>
      </c>
      <c r="L471" s="277">
        <v>1167.95</v>
      </c>
      <c r="M471" s="277">
        <v>20.193249999999999</v>
      </c>
    </row>
    <row r="472" spans="1:13">
      <c r="A472" s="268">
        <v>462</v>
      </c>
      <c r="B472" s="277" t="s">
        <v>190</v>
      </c>
      <c r="C472" s="277">
        <v>2797.55</v>
      </c>
      <c r="D472" s="279">
        <v>2812.5166666666664</v>
      </c>
      <c r="E472" s="279">
        <v>2766.1833333333329</v>
      </c>
      <c r="F472" s="279">
        <v>2734.8166666666666</v>
      </c>
      <c r="G472" s="279">
        <v>2688.4833333333331</v>
      </c>
      <c r="H472" s="279">
        <v>2843.8833333333328</v>
      </c>
      <c r="I472" s="279">
        <v>2890.2166666666667</v>
      </c>
      <c r="J472" s="279">
        <v>2921.5833333333326</v>
      </c>
      <c r="K472" s="277">
        <v>2858.85</v>
      </c>
      <c r="L472" s="277">
        <v>2781.15</v>
      </c>
      <c r="M472" s="277">
        <v>2.8853599999999999</v>
      </c>
    </row>
    <row r="473" spans="1:13">
      <c r="A473" s="268">
        <v>463</v>
      </c>
      <c r="B473" s="277" t="s">
        <v>191</v>
      </c>
      <c r="C473" s="277">
        <v>326.55</v>
      </c>
      <c r="D473" s="279">
        <v>327.10000000000002</v>
      </c>
      <c r="E473" s="279">
        <v>322.55000000000007</v>
      </c>
      <c r="F473" s="279">
        <v>318.55000000000007</v>
      </c>
      <c r="G473" s="279">
        <v>314.00000000000011</v>
      </c>
      <c r="H473" s="279">
        <v>331.1</v>
      </c>
      <c r="I473" s="279">
        <v>335.65</v>
      </c>
      <c r="J473" s="279">
        <v>339.65</v>
      </c>
      <c r="K473" s="277">
        <v>331.65</v>
      </c>
      <c r="L473" s="277">
        <v>323.10000000000002</v>
      </c>
      <c r="M473" s="277">
        <v>8.1790000000000003</v>
      </c>
    </row>
    <row r="474" spans="1:13">
      <c r="A474" s="268">
        <v>464</v>
      </c>
      <c r="B474" s="277" t="s">
        <v>550</v>
      </c>
      <c r="C474" s="277">
        <v>695.4</v>
      </c>
      <c r="D474" s="279">
        <v>711.65</v>
      </c>
      <c r="E474" s="279">
        <v>674.3</v>
      </c>
      <c r="F474" s="279">
        <v>653.19999999999993</v>
      </c>
      <c r="G474" s="279">
        <v>615.84999999999991</v>
      </c>
      <c r="H474" s="279">
        <v>732.75</v>
      </c>
      <c r="I474" s="279">
        <v>770.10000000000014</v>
      </c>
      <c r="J474" s="279">
        <v>791.2</v>
      </c>
      <c r="K474" s="277">
        <v>749</v>
      </c>
      <c r="L474" s="277">
        <v>690.55</v>
      </c>
      <c r="M474" s="277">
        <v>17.9178</v>
      </c>
    </row>
    <row r="475" spans="1:13">
      <c r="A475" s="268">
        <v>465</v>
      </c>
      <c r="B475" s="245" t="s">
        <v>551</v>
      </c>
      <c r="C475" s="277">
        <v>6.8</v>
      </c>
      <c r="D475" s="279">
        <v>6.7833333333333341</v>
      </c>
      <c r="E475" s="279">
        <v>6.6666666666666679</v>
      </c>
      <c r="F475" s="279">
        <v>6.5333333333333341</v>
      </c>
      <c r="G475" s="279">
        <v>6.4166666666666679</v>
      </c>
      <c r="H475" s="279">
        <v>6.9166666666666679</v>
      </c>
      <c r="I475" s="279">
        <v>7.0333333333333332</v>
      </c>
      <c r="J475" s="279">
        <v>7.1666666666666679</v>
      </c>
      <c r="K475" s="277">
        <v>6.9</v>
      </c>
      <c r="L475" s="277">
        <v>6.65</v>
      </c>
      <c r="M475" s="277">
        <v>80.053229999999999</v>
      </c>
    </row>
    <row r="476" spans="1:13">
      <c r="A476" s="268">
        <v>466</v>
      </c>
      <c r="B476" s="245" t="s">
        <v>539</v>
      </c>
      <c r="C476" s="277">
        <v>6065.25</v>
      </c>
      <c r="D476" s="279">
        <v>6022.083333333333</v>
      </c>
      <c r="E476" s="279">
        <v>5944.1666666666661</v>
      </c>
      <c r="F476" s="279">
        <v>5823.083333333333</v>
      </c>
      <c r="G476" s="279">
        <v>5745.1666666666661</v>
      </c>
      <c r="H476" s="279">
        <v>6143.1666666666661</v>
      </c>
      <c r="I476" s="279">
        <v>6221.0833333333321</v>
      </c>
      <c r="J476" s="279">
        <v>6342.1666666666661</v>
      </c>
      <c r="K476" s="277">
        <v>6100</v>
      </c>
      <c r="L476" s="277">
        <v>5901</v>
      </c>
      <c r="M476" s="277">
        <v>6.2729999999999994E-2</v>
      </c>
    </row>
    <row r="477" spans="1:13">
      <c r="A477" s="268">
        <v>467</v>
      </c>
      <c r="B477" s="245" t="s">
        <v>541</v>
      </c>
      <c r="C477" s="277">
        <v>31.3</v>
      </c>
      <c r="D477" s="279">
        <v>31.333333333333332</v>
      </c>
      <c r="E477" s="279">
        <v>30.816666666666663</v>
      </c>
      <c r="F477" s="279">
        <v>30.333333333333332</v>
      </c>
      <c r="G477" s="279">
        <v>29.816666666666663</v>
      </c>
      <c r="H477" s="279">
        <v>31.816666666666663</v>
      </c>
      <c r="I477" s="279">
        <v>32.333333333333336</v>
      </c>
      <c r="J477" s="279">
        <v>32.816666666666663</v>
      </c>
      <c r="K477" s="277">
        <v>31.85</v>
      </c>
      <c r="L477" s="277">
        <v>30.85</v>
      </c>
      <c r="M477" s="277">
        <v>43.807519999999997</v>
      </c>
    </row>
    <row r="478" spans="1:13">
      <c r="A478" s="268">
        <v>468</v>
      </c>
      <c r="B478" s="245" t="s">
        <v>192</v>
      </c>
      <c r="C478" s="277">
        <v>456.6</v>
      </c>
      <c r="D478" s="279">
        <v>453.91666666666669</v>
      </c>
      <c r="E478" s="279">
        <v>448.93333333333339</v>
      </c>
      <c r="F478" s="279">
        <v>441.26666666666671</v>
      </c>
      <c r="G478" s="279">
        <v>436.28333333333342</v>
      </c>
      <c r="H478" s="279">
        <v>461.58333333333337</v>
      </c>
      <c r="I478" s="279">
        <v>466.56666666666661</v>
      </c>
      <c r="J478" s="279">
        <v>474.23333333333335</v>
      </c>
      <c r="K478" s="277">
        <v>458.9</v>
      </c>
      <c r="L478" s="277">
        <v>446.25</v>
      </c>
      <c r="M478" s="277">
        <v>26.602360000000001</v>
      </c>
    </row>
    <row r="479" spans="1:13">
      <c r="A479" s="268">
        <v>469</v>
      </c>
      <c r="B479" s="245" t="s">
        <v>540</v>
      </c>
      <c r="C479" s="277">
        <v>229.05</v>
      </c>
      <c r="D479" s="279">
        <v>230.70000000000002</v>
      </c>
      <c r="E479" s="279">
        <v>226.40000000000003</v>
      </c>
      <c r="F479" s="279">
        <v>223.75000000000003</v>
      </c>
      <c r="G479" s="279">
        <v>219.45000000000005</v>
      </c>
      <c r="H479" s="279">
        <v>233.35000000000002</v>
      </c>
      <c r="I479" s="279">
        <v>237.65000000000003</v>
      </c>
      <c r="J479" s="279">
        <v>240.3</v>
      </c>
      <c r="K479" s="277">
        <v>235</v>
      </c>
      <c r="L479" s="277">
        <v>228.05</v>
      </c>
      <c r="M479" s="277">
        <v>0.72328999999999999</v>
      </c>
    </row>
    <row r="480" spans="1:13">
      <c r="A480" s="268">
        <v>470</v>
      </c>
      <c r="B480" s="245" t="s">
        <v>193</v>
      </c>
      <c r="C480" s="277">
        <v>1052.4000000000001</v>
      </c>
      <c r="D480" s="279">
        <v>1059.1333333333334</v>
      </c>
      <c r="E480" s="279">
        <v>1037.3166666666668</v>
      </c>
      <c r="F480" s="279">
        <v>1022.2333333333333</v>
      </c>
      <c r="G480" s="279">
        <v>1000.4166666666667</v>
      </c>
      <c r="H480" s="279">
        <v>1074.2166666666669</v>
      </c>
      <c r="I480" s="279">
        <v>1096.0333333333335</v>
      </c>
      <c r="J480" s="279">
        <v>1111.116666666667</v>
      </c>
      <c r="K480" s="277">
        <v>1080.95</v>
      </c>
      <c r="L480" s="277">
        <v>1044.05</v>
      </c>
      <c r="M480" s="277">
        <v>7.5623300000000002</v>
      </c>
    </row>
    <row r="481" spans="1:13">
      <c r="A481" s="268">
        <v>471</v>
      </c>
      <c r="B481" s="245" t="s">
        <v>553</v>
      </c>
      <c r="C481" s="277">
        <v>14.3</v>
      </c>
      <c r="D481" s="279">
        <v>14.016666666666666</v>
      </c>
      <c r="E481" s="279">
        <v>13.283333333333331</v>
      </c>
      <c r="F481" s="277">
        <v>12.266666666666666</v>
      </c>
      <c r="G481" s="279">
        <v>11.533333333333331</v>
      </c>
      <c r="H481" s="279">
        <v>15.033333333333331</v>
      </c>
      <c r="I481" s="277">
        <v>15.766666666666666</v>
      </c>
      <c r="J481" s="279">
        <v>16.783333333333331</v>
      </c>
      <c r="K481" s="279">
        <v>14.75</v>
      </c>
      <c r="L481" s="277">
        <v>13</v>
      </c>
      <c r="M481" s="279">
        <v>128.05194</v>
      </c>
    </row>
    <row r="482" spans="1:13">
      <c r="A482" s="268">
        <v>472</v>
      </c>
      <c r="B482" s="245" t="s">
        <v>554</v>
      </c>
      <c r="C482" s="277">
        <v>342.05</v>
      </c>
      <c r="D482" s="279">
        <v>340.68333333333334</v>
      </c>
      <c r="E482" s="279">
        <v>336.36666666666667</v>
      </c>
      <c r="F482" s="277">
        <v>330.68333333333334</v>
      </c>
      <c r="G482" s="279">
        <v>326.36666666666667</v>
      </c>
      <c r="H482" s="279">
        <v>346.36666666666667</v>
      </c>
      <c r="I482" s="277">
        <v>350.68333333333339</v>
      </c>
      <c r="J482" s="279">
        <v>356.36666666666667</v>
      </c>
      <c r="K482" s="279">
        <v>345</v>
      </c>
      <c r="L482" s="277">
        <v>335</v>
      </c>
      <c r="M482" s="279">
        <v>1.8814599999999999</v>
      </c>
    </row>
    <row r="483" spans="1:13">
      <c r="A483" s="268">
        <v>473</v>
      </c>
      <c r="B483" s="245" t="s">
        <v>194</v>
      </c>
      <c r="C483" s="245">
        <v>227.65</v>
      </c>
      <c r="D483" s="289">
        <v>227.75</v>
      </c>
      <c r="E483" s="289">
        <v>222.1</v>
      </c>
      <c r="F483" s="289">
        <v>216.54999999999998</v>
      </c>
      <c r="G483" s="289">
        <v>210.89999999999998</v>
      </c>
      <c r="H483" s="289">
        <v>233.3</v>
      </c>
      <c r="I483" s="289">
        <v>238.95</v>
      </c>
      <c r="J483" s="289">
        <v>244.50000000000003</v>
      </c>
      <c r="K483" s="289">
        <v>233.4</v>
      </c>
      <c r="L483" s="289">
        <v>222.2</v>
      </c>
      <c r="M483" s="289">
        <v>17.593810000000001</v>
      </c>
    </row>
    <row r="484" spans="1:13">
      <c r="A484" s="268">
        <v>474</v>
      </c>
      <c r="B484" s="245" t="s">
        <v>3098</v>
      </c>
      <c r="C484" s="245">
        <v>34.700000000000003</v>
      </c>
      <c r="D484" s="289">
        <v>34.666666666666664</v>
      </c>
      <c r="E484" s="289">
        <v>34.333333333333329</v>
      </c>
      <c r="F484" s="289">
        <v>33.966666666666661</v>
      </c>
      <c r="G484" s="289">
        <v>33.633333333333326</v>
      </c>
      <c r="H484" s="289">
        <v>35.033333333333331</v>
      </c>
      <c r="I484" s="289">
        <v>35.36666666666666</v>
      </c>
      <c r="J484" s="289">
        <v>35.733333333333334</v>
      </c>
      <c r="K484" s="289">
        <v>35</v>
      </c>
      <c r="L484" s="289">
        <v>34.299999999999997</v>
      </c>
      <c r="M484" s="289">
        <v>11.58539</v>
      </c>
    </row>
    <row r="485" spans="1:13">
      <c r="A485" s="268">
        <v>475</v>
      </c>
      <c r="B485" s="245" t="s">
        <v>195</v>
      </c>
      <c r="C485" s="289">
        <v>3914.1</v>
      </c>
      <c r="D485" s="289">
        <v>3924.6</v>
      </c>
      <c r="E485" s="289">
        <v>3879.5</v>
      </c>
      <c r="F485" s="289">
        <v>3844.9</v>
      </c>
      <c r="G485" s="289">
        <v>3799.8</v>
      </c>
      <c r="H485" s="289">
        <v>3959.2</v>
      </c>
      <c r="I485" s="289">
        <v>4004.2999999999993</v>
      </c>
      <c r="J485" s="289">
        <v>4038.8999999999996</v>
      </c>
      <c r="K485" s="289">
        <v>3969.7</v>
      </c>
      <c r="L485" s="289">
        <v>3890</v>
      </c>
      <c r="M485" s="289">
        <v>4.7261800000000003</v>
      </c>
    </row>
    <row r="486" spans="1:13">
      <c r="A486" s="268">
        <v>476</v>
      </c>
      <c r="B486" s="245" t="s">
        <v>196</v>
      </c>
      <c r="C486" s="289">
        <v>28.6</v>
      </c>
      <c r="D486" s="289">
        <v>28.683333333333334</v>
      </c>
      <c r="E486" s="289">
        <v>28.416666666666668</v>
      </c>
      <c r="F486" s="289">
        <v>28.233333333333334</v>
      </c>
      <c r="G486" s="289">
        <v>27.966666666666669</v>
      </c>
      <c r="H486" s="289">
        <v>28.866666666666667</v>
      </c>
      <c r="I486" s="289">
        <v>29.133333333333333</v>
      </c>
      <c r="J486" s="289">
        <v>29.316666666666666</v>
      </c>
      <c r="K486" s="289">
        <v>28.95</v>
      </c>
      <c r="L486" s="289">
        <v>28.5</v>
      </c>
      <c r="M486" s="289">
        <v>21.057079999999999</v>
      </c>
    </row>
    <row r="487" spans="1:13">
      <c r="A487" s="268">
        <v>477</v>
      </c>
      <c r="B487" s="245" t="s">
        <v>197</v>
      </c>
      <c r="C487" s="289">
        <v>515.9</v>
      </c>
      <c r="D487" s="289">
        <v>512.56666666666661</v>
      </c>
      <c r="E487" s="289">
        <v>505.33333333333326</v>
      </c>
      <c r="F487" s="289">
        <v>494.76666666666665</v>
      </c>
      <c r="G487" s="289">
        <v>487.5333333333333</v>
      </c>
      <c r="H487" s="289">
        <v>523.13333333333321</v>
      </c>
      <c r="I487" s="289">
        <v>530.36666666666656</v>
      </c>
      <c r="J487" s="289">
        <v>540.93333333333317</v>
      </c>
      <c r="K487" s="289">
        <v>519.79999999999995</v>
      </c>
      <c r="L487" s="289">
        <v>502</v>
      </c>
      <c r="M487" s="289">
        <v>58.619250000000001</v>
      </c>
    </row>
    <row r="488" spans="1:13">
      <c r="A488" s="268">
        <v>478</v>
      </c>
      <c r="B488" s="245" t="s">
        <v>560</v>
      </c>
      <c r="C488" s="289">
        <v>1825.55</v>
      </c>
      <c r="D488" s="289">
        <v>1821.3666666666668</v>
      </c>
      <c r="E488" s="289">
        <v>1794.7333333333336</v>
      </c>
      <c r="F488" s="289">
        <v>1763.9166666666667</v>
      </c>
      <c r="G488" s="289">
        <v>1737.2833333333335</v>
      </c>
      <c r="H488" s="289">
        <v>1852.1833333333336</v>
      </c>
      <c r="I488" s="289">
        <v>1878.8166666666668</v>
      </c>
      <c r="J488" s="289">
        <v>1909.6333333333337</v>
      </c>
      <c r="K488" s="289">
        <v>1848</v>
      </c>
      <c r="L488" s="289">
        <v>1790.55</v>
      </c>
      <c r="M488" s="289">
        <v>0.29169</v>
      </c>
    </row>
    <row r="489" spans="1:13">
      <c r="A489" s="268">
        <v>479</v>
      </c>
      <c r="B489" s="245" t="s">
        <v>561</v>
      </c>
      <c r="C489" s="289">
        <v>26.7</v>
      </c>
      <c r="D489" s="289">
        <v>26.900000000000002</v>
      </c>
      <c r="E489" s="289">
        <v>26.350000000000005</v>
      </c>
      <c r="F489" s="289">
        <v>26.000000000000004</v>
      </c>
      <c r="G489" s="289">
        <v>25.450000000000006</v>
      </c>
      <c r="H489" s="289">
        <v>27.250000000000004</v>
      </c>
      <c r="I489" s="289">
        <v>27.8</v>
      </c>
      <c r="J489" s="289">
        <v>28.150000000000002</v>
      </c>
      <c r="K489" s="289">
        <v>27.45</v>
      </c>
      <c r="L489" s="289">
        <v>26.55</v>
      </c>
      <c r="M489" s="289">
        <v>22.367139999999999</v>
      </c>
    </row>
    <row r="490" spans="1:13">
      <c r="A490" s="268">
        <v>480</v>
      </c>
      <c r="B490" s="245" t="s">
        <v>285</v>
      </c>
      <c r="C490" s="289">
        <v>314</v>
      </c>
      <c r="D490" s="289">
        <v>316.63333333333333</v>
      </c>
      <c r="E490" s="289">
        <v>305.46666666666664</v>
      </c>
      <c r="F490" s="289">
        <v>296.93333333333334</v>
      </c>
      <c r="G490" s="289">
        <v>285.76666666666665</v>
      </c>
      <c r="H490" s="289">
        <v>325.16666666666663</v>
      </c>
      <c r="I490" s="289">
        <v>336.33333333333337</v>
      </c>
      <c r="J490" s="289">
        <v>344.86666666666662</v>
      </c>
      <c r="K490" s="289">
        <v>327.8</v>
      </c>
      <c r="L490" s="289">
        <v>308.10000000000002</v>
      </c>
      <c r="M490" s="289">
        <v>2.8207900000000001</v>
      </c>
    </row>
    <row r="491" spans="1:13">
      <c r="A491" s="268">
        <v>481</v>
      </c>
      <c r="B491" s="245" t="s">
        <v>563</v>
      </c>
      <c r="C491" s="289">
        <v>743.1</v>
      </c>
      <c r="D491" s="289">
        <v>740.06666666666661</v>
      </c>
      <c r="E491" s="289">
        <v>733.03333333333319</v>
      </c>
      <c r="F491" s="289">
        <v>722.96666666666658</v>
      </c>
      <c r="G491" s="289">
        <v>715.93333333333317</v>
      </c>
      <c r="H491" s="289">
        <v>750.13333333333321</v>
      </c>
      <c r="I491" s="289">
        <v>757.16666666666652</v>
      </c>
      <c r="J491" s="289">
        <v>767.23333333333323</v>
      </c>
      <c r="K491" s="289">
        <v>747.1</v>
      </c>
      <c r="L491" s="289">
        <v>730</v>
      </c>
      <c r="M491" s="289">
        <v>1.9400900000000001</v>
      </c>
    </row>
    <row r="492" spans="1:13">
      <c r="A492" s="268">
        <v>482</v>
      </c>
      <c r="B492" s="245" t="s">
        <v>564</v>
      </c>
      <c r="C492" s="289">
        <v>1462.1</v>
      </c>
      <c r="D492" s="289">
        <v>1460.2333333333333</v>
      </c>
      <c r="E492" s="289">
        <v>1434.6666666666667</v>
      </c>
      <c r="F492" s="289">
        <v>1407.2333333333333</v>
      </c>
      <c r="G492" s="289">
        <v>1381.6666666666667</v>
      </c>
      <c r="H492" s="289">
        <v>1487.6666666666667</v>
      </c>
      <c r="I492" s="289">
        <v>1513.2333333333333</v>
      </c>
      <c r="J492" s="289">
        <v>1540.6666666666667</v>
      </c>
      <c r="K492" s="289">
        <v>1485.8</v>
      </c>
      <c r="L492" s="289">
        <v>1432.8</v>
      </c>
      <c r="M492" s="289">
        <v>2.1559499999999998</v>
      </c>
    </row>
    <row r="493" spans="1:13">
      <c r="A493" s="268">
        <v>483</v>
      </c>
      <c r="B493" s="245" t="s">
        <v>2780</v>
      </c>
      <c r="C493" s="289">
        <v>992.3</v>
      </c>
      <c r="D493" s="289">
        <v>976.4</v>
      </c>
      <c r="E493" s="289">
        <v>953.84999999999991</v>
      </c>
      <c r="F493" s="289">
        <v>915.4</v>
      </c>
      <c r="G493" s="289">
        <v>892.84999999999991</v>
      </c>
      <c r="H493" s="289">
        <v>1014.8499999999999</v>
      </c>
      <c r="I493" s="289">
        <v>1037.3999999999999</v>
      </c>
      <c r="J493" s="289">
        <v>1075.8499999999999</v>
      </c>
      <c r="K493" s="289">
        <v>998.95</v>
      </c>
      <c r="L493" s="289">
        <v>937.95</v>
      </c>
      <c r="M493" s="289">
        <v>9.3229999999999993E-2</v>
      </c>
    </row>
    <row r="494" spans="1:13">
      <c r="A494" s="268">
        <v>484</v>
      </c>
      <c r="B494" s="245" t="s">
        <v>284</v>
      </c>
      <c r="C494" s="289">
        <v>178.7</v>
      </c>
      <c r="D494" s="289">
        <v>175.79999999999998</v>
      </c>
      <c r="E494" s="289">
        <v>171.89999999999998</v>
      </c>
      <c r="F494" s="289">
        <v>165.1</v>
      </c>
      <c r="G494" s="289">
        <v>161.19999999999999</v>
      </c>
      <c r="H494" s="289">
        <v>182.59999999999997</v>
      </c>
      <c r="I494" s="289">
        <v>186.5</v>
      </c>
      <c r="J494" s="289">
        <v>193.29999999999995</v>
      </c>
      <c r="K494" s="289">
        <v>179.7</v>
      </c>
      <c r="L494" s="289">
        <v>169</v>
      </c>
      <c r="M494" s="289">
        <v>18.691960000000002</v>
      </c>
    </row>
    <row r="495" spans="1:13">
      <c r="A495" s="268">
        <v>485</v>
      </c>
      <c r="B495" s="245" t="s">
        <v>565</v>
      </c>
      <c r="C495" s="289">
        <v>1087.4000000000001</v>
      </c>
      <c r="D495" s="289">
        <v>1065.8</v>
      </c>
      <c r="E495" s="289">
        <v>1026.5999999999999</v>
      </c>
      <c r="F495" s="289">
        <v>965.8</v>
      </c>
      <c r="G495" s="289">
        <v>926.59999999999991</v>
      </c>
      <c r="H495" s="289">
        <v>1126.5999999999999</v>
      </c>
      <c r="I495" s="289">
        <v>1165.8000000000002</v>
      </c>
      <c r="J495" s="289">
        <v>1226.5999999999999</v>
      </c>
      <c r="K495" s="289">
        <v>1105</v>
      </c>
      <c r="L495" s="289">
        <v>1005</v>
      </c>
      <c r="M495" s="289">
        <v>4.2790400000000002</v>
      </c>
    </row>
    <row r="496" spans="1:13">
      <c r="A496" s="268">
        <v>486</v>
      </c>
      <c r="B496" s="245" t="s">
        <v>556</v>
      </c>
      <c r="C496" s="289">
        <v>323.14999999999998</v>
      </c>
      <c r="D496" s="289">
        <v>313.48333333333335</v>
      </c>
      <c r="E496" s="289">
        <v>295.9666666666667</v>
      </c>
      <c r="F496" s="289">
        <v>268.78333333333336</v>
      </c>
      <c r="G496" s="289">
        <v>251.26666666666671</v>
      </c>
      <c r="H496" s="289">
        <v>340.66666666666669</v>
      </c>
      <c r="I496" s="289">
        <v>358.18333333333334</v>
      </c>
      <c r="J496" s="289">
        <v>385.36666666666667</v>
      </c>
      <c r="K496" s="289">
        <v>331</v>
      </c>
      <c r="L496" s="289">
        <v>286.3</v>
      </c>
      <c r="M496" s="289">
        <v>40.727249999999998</v>
      </c>
    </row>
    <row r="497" spans="1:13">
      <c r="A497" s="268">
        <v>487</v>
      </c>
      <c r="B497" s="245" t="s">
        <v>555</v>
      </c>
      <c r="C497" s="289">
        <v>2046.05</v>
      </c>
      <c r="D497" s="289">
        <v>2009.0166666666667</v>
      </c>
      <c r="E497" s="289">
        <v>1923.0333333333333</v>
      </c>
      <c r="F497" s="289">
        <v>1800.0166666666667</v>
      </c>
      <c r="G497" s="289">
        <v>1714.0333333333333</v>
      </c>
      <c r="H497" s="289">
        <v>2132.0333333333333</v>
      </c>
      <c r="I497" s="289">
        <v>2218.0166666666664</v>
      </c>
      <c r="J497" s="289">
        <v>2341.0333333333333</v>
      </c>
      <c r="K497" s="289">
        <v>2095</v>
      </c>
      <c r="L497" s="289">
        <v>1886</v>
      </c>
      <c r="M497" s="289">
        <v>1.2503500000000001</v>
      </c>
    </row>
    <row r="498" spans="1:13">
      <c r="A498" s="268">
        <v>488</v>
      </c>
      <c r="B498" s="245" t="s">
        <v>199</v>
      </c>
      <c r="C498" s="289">
        <v>685.6</v>
      </c>
      <c r="D498" s="289">
        <v>682.5333333333333</v>
      </c>
      <c r="E498" s="289">
        <v>665.46666666666658</v>
      </c>
      <c r="F498" s="289">
        <v>645.33333333333326</v>
      </c>
      <c r="G498" s="289">
        <v>628.26666666666654</v>
      </c>
      <c r="H498" s="289">
        <v>702.66666666666663</v>
      </c>
      <c r="I498" s="289">
        <v>719.73333333333323</v>
      </c>
      <c r="J498" s="289">
        <v>739.86666666666667</v>
      </c>
      <c r="K498" s="289">
        <v>699.6</v>
      </c>
      <c r="L498" s="289">
        <v>662.4</v>
      </c>
      <c r="M498" s="289">
        <v>73.282229999999998</v>
      </c>
    </row>
    <row r="499" spans="1:13">
      <c r="A499" s="268">
        <v>489</v>
      </c>
      <c r="B499" s="245" t="s">
        <v>557</v>
      </c>
      <c r="C499" s="289">
        <v>161.1</v>
      </c>
      <c r="D499" s="289">
        <v>161.76666666666665</v>
      </c>
      <c r="E499" s="289">
        <v>159.48333333333329</v>
      </c>
      <c r="F499" s="289">
        <v>157.86666666666665</v>
      </c>
      <c r="G499" s="289">
        <v>155.58333333333329</v>
      </c>
      <c r="H499" s="289">
        <v>163.3833333333333</v>
      </c>
      <c r="I499" s="289">
        <v>165.66666666666666</v>
      </c>
      <c r="J499" s="289">
        <v>167.2833333333333</v>
      </c>
      <c r="K499" s="289">
        <v>164.05</v>
      </c>
      <c r="L499" s="289">
        <v>160.15</v>
      </c>
      <c r="M499" s="289">
        <v>1.18438</v>
      </c>
    </row>
    <row r="500" spans="1:13">
      <c r="A500" s="268">
        <v>490</v>
      </c>
      <c r="B500" s="245" t="s">
        <v>558</v>
      </c>
      <c r="C500" s="289">
        <v>3541.2</v>
      </c>
      <c r="D500" s="289">
        <v>3524.4166666666665</v>
      </c>
      <c r="E500" s="289">
        <v>3463.833333333333</v>
      </c>
      <c r="F500" s="289">
        <v>3386.4666666666667</v>
      </c>
      <c r="G500" s="289">
        <v>3325.8833333333332</v>
      </c>
      <c r="H500" s="289">
        <v>3601.7833333333328</v>
      </c>
      <c r="I500" s="289">
        <v>3662.3666666666659</v>
      </c>
      <c r="J500" s="289">
        <v>3739.7333333333327</v>
      </c>
      <c r="K500" s="289">
        <v>3585</v>
      </c>
      <c r="L500" s="289">
        <v>3447.05</v>
      </c>
      <c r="M500" s="289">
        <v>0.17712</v>
      </c>
    </row>
    <row r="501" spans="1:13">
      <c r="A501" s="268">
        <v>491</v>
      </c>
      <c r="B501" s="245" t="s">
        <v>562</v>
      </c>
      <c r="C501" s="289">
        <v>802.6</v>
      </c>
      <c r="D501" s="289">
        <v>793.48333333333323</v>
      </c>
      <c r="E501" s="289">
        <v>766.96666666666647</v>
      </c>
      <c r="F501" s="289">
        <v>731.33333333333326</v>
      </c>
      <c r="G501" s="289">
        <v>704.81666666666649</v>
      </c>
      <c r="H501" s="289">
        <v>829.11666666666645</v>
      </c>
      <c r="I501" s="289">
        <v>855.6333333333331</v>
      </c>
      <c r="J501" s="289">
        <v>891.26666666666642</v>
      </c>
      <c r="K501" s="289">
        <v>820</v>
      </c>
      <c r="L501" s="289">
        <v>757.85</v>
      </c>
      <c r="M501" s="289">
        <v>0.42664999999999997</v>
      </c>
    </row>
    <row r="502" spans="1:13">
      <c r="A502" s="268">
        <v>492</v>
      </c>
      <c r="B502" s="245" t="s">
        <v>566</v>
      </c>
      <c r="C502" s="289">
        <v>6691.1</v>
      </c>
      <c r="D502" s="289">
        <v>6805.5166666666664</v>
      </c>
      <c r="E502" s="289">
        <v>6511.083333333333</v>
      </c>
      <c r="F502" s="289">
        <v>6331.0666666666666</v>
      </c>
      <c r="G502" s="289">
        <v>6036.6333333333332</v>
      </c>
      <c r="H502" s="289">
        <v>6985.5333333333328</v>
      </c>
      <c r="I502" s="289">
        <v>7279.9666666666672</v>
      </c>
      <c r="J502" s="289">
        <v>7459.9833333333327</v>
      </c>
      <c r="K502" s="289">
        <v>7099.95</v>
      </c>
      <c r="L502" s="289">
        <v>6625.5</v>
      </c>
      <c r="M502" s="289">
        <v>8.8090000000000002E-2</v>
      </c>
    </row>
    <row r="503" spans="1:13">
      <c r="A503" s="268">
        <v>493</v>
      </c>
      <c r="B503" s="245" t="s">
        <v>567</v>
      </c>
      <c r="C503" s="289">
        <v>102.95</v>
      </c>
      <c r="D503" s="289">
        <v>101.73333333333333</v>
      </c>
      <c r="E503" s="289">
        <v>100.51666666666667</v>
      </c>
      <c r="F503" s="289">
        <v>98.083333333333329</v>
      </c>
      <c r="G503" s="289">
        <v>96.86666666666666</v>
      </c>
      <c r="H503" s="289">
        <v>104.16666666666667</v>
      </c>
      <c r="I503" s="289">
        <v>105.38333333333334</v>
      </c>
      <c r="J503" s="289">
        <v>107.81666666666668</v>
      </c>
      <c r="K503" s="289">
        <v>102.95</v>
      </c>
      <c r="L503" s="289">
        <v>99.3</v>
      </c>
      <c r="M503" s="289">
        <v>6.7897100000000004</v>
      </c>
    </row>
    <row r="504" spans="1:13">
      <c r="A504" s="268">
        <v>494</v>
      </c>
      <c r="B504" s="245" t="s">
        <v>568</v>
      </c>
      <c r="C504" s="289">
        <v>59.4</v>
      </c>
      <c r="D504" s="289">
        <v>58.816666666666663</v>
      </c>
      <c r="E504" s="289">
        <v>57.633333333333326</v>
      </c>
      <c r="F504" s="289">
        <v>55.86666666666666</v>
      </c>
      <c r="G504" s="289">
        <v>54.683333333333323</v>
      </c>
      <c r="H504" s="289">
        <v>60.583333333333329</v>
      </c>
      <c r="I504" s="289">
        <v>61.766666666666666</v>
      </c>
      <c r="J504" s="289">
        <v>63.533333333333331</v>
      </c>
      <c r="K504" s="289">
        <v>60</v>
      </c>
      <c r="L504" s="289">
        <v>57.05</v>
      </c>
      <c r="M504" s="289">
        <v>19.122620000000001</v>
      </c>
    </row>
    <row r="505" spans="1:13">
      <c r="A505" s="268">
        <v>495</v>
      </c>
      <c r="B505" s="245" t="s">
        <v>2851</v>
      </c>
      <c r="C505" s="289">
        <v>409.35</v>
      </c>
      <c r="D505" s="289">
        <v>402.81666666666666</v>
      </c>
      <c r="E505" s="289">
        <v>392.63333333333333</v>
      </c>
      <c r="F505" s="289">
        <v>375.91666666666669</v>
      </c>
      <c r="G505" s="289">
        <v>365.73333333333335</v>
      </c>
      <c r="H505" s="289">
        <v>419.5333333333333</v>
      </c>
      <c r="I505" s="289">
        <v>429.71666666666658</v>
      </c>
      <c r="J505" s="289">
        <v>446.43333333333328</v>
      </c>
      <c r="K505" s="289">
        <v>413</v>
      </c>
      <c r="L505" s="289">
        <v>386.1</v>
      </c>
      <c r="M505" s="289">
        <v>7.7537399999999996</v>
      </c>
    </row>
    <row r="506" spans="1:13">
      <c r="A506" s="268">
        <v>496</v>
      </c>
      <c r="B506" s="245" t="s">
        <v>569</v>
      </c>
      <c r="C506" s="289">
        <v>2223.4</v>
      </c>
      <c r="D506" s="289">
        <v>2201.1333333333332</v>
      </c>
      <c r="E506" s="289">
        <v>2172.2666666666664</v>
      </c>
      <c r="F506" s="289">
        <v>2121.1333333333332</v>
      </c>
      <c r="G506" s="289">
        <v>2092.2666666666664</v>
      </c>
      <c r="H506" s="289">
        <v>2252.2666666666664</v>
      </c>
      <c r="I506" s="289">
        <v>2281.1333333333332</v>
      </c>
      <c r="J506" s="289">
        <v>2332.2666666666664</v>
      </c>
      <c r="K506" s="289">
        <v>2230</v>
      </c>
      <c r="L506" s="289">
        <v>2150</v>
      </c>
      <c r="M506" s="289">
        <v>1.34992</v>
      </c>
    </row>
    <row r="507" spans="1:13">
      <c r="A507" s="268">
        <v>497</v>
      </c>
      <c r="B507" s="245" t="s">
        <v>200</v>
      </c>
      <c r="C507" s="289">
        <v>307.2</v>
      </c>
      <c r="D507" s="289">
        <v>302.96666666666664</v>
      </c>
      <c r="E507" s="289">
        <v>297.38333333333327</v>
      </c>
      <c r="F507" s="289">
        <v>287.56666666666661</v>
      </c>
      <c r="G507" s="289">
        <v>281.98333333333323</v>
      </c>
      <c r="H507" s="289">
        <v>312.7833333333333</v>
      </c>
      <c r="I507" s="289">
        <v>318.36666666666667</v>
      </c>
      <c r="J507" s="289">
        <v>328.18333333333334</v>
      </c>
      <c r="K507" s="289">
        <v>308.55</v>
      </c>
      <c r="L507" s="289">
        <v>293.14999999999998</v>
      </c>
      <c r="M507" s="289">
        <v>380.90114999999997</v>
      </c>
    </row>
    <row r="508" spans="1:13">
      <c r="A508" s="268">
        <v>498</v>
      </c>
      <c r="B508" s="245" t="s">
        <v>570</v>
      </c>
      <c r="C508" s="289">
        <v>291.25</v>
      </c>
      <c r="D508" s="289">
        <v>292.28333333333336</v>
      </c>
      <c r="E508" s="289">
        <v>288.2166666666667</v>
      </c>
      <c r="F508" s="289">
        <v>285.18333333333334</v>
      </c>
      <c r="G508" s="289">
        <v>281.11666666666667</v>
      </c>
      <c r="H508" s="289">
        <v>295.31666666666672</v>
      </c>
      <c r="I508" s="289">
        <v>299.38333333333344</v>
      </c>
      <c r="J508" s="289">
        <v>302.41666666666674</v>
      </c>
      <c r="K508" s="289">
        <v>296.35000000000002</v>
      </c>
      <c r="L508" s="289">
        <v>289.25</v>
      </c>
      <c r="M508" s="289">
        <v>2.4901300000000002</v>
      </c>
    </row>
    <row r="509" spans="1:13">
      <c r="A509" s="268">
        <v>499</v>
      </c>
      <c r="B509" s="245" t="s">
        <v>202</v>
      </c>
      <c r="C509" s="289">
        <v>216.2</v>
      </c>
      <c r="D509" s="289">
        <v>218.33333333333334</v>
      </c>
      <c r="E509" s="289">
        <v>211.9666666666667</v>
      </c>
      <c r="F509" s="289">
        <v>207.73333333333335</v>
      </c>
      <c r="G509" s="289">
        <v>201.3666666666667</v>
      </c>
      <c r="H509" s="289">
        <v>222.56666666666669</v>
      </c>
      <c r="I509" s="289">
        <v>228.93333333333331</v>
      </c>
      <c r="J509" s="289">
        <v>233.16666666666669</v>
      </c>
      <c r="K509" s="289">
        <v>224.7</v>
      </c>
      <c r="L509" s="289">
        <v>214.1</v>
      </c>
      <c r="M509" s="289">
        <v>230.05306999999999</v>
      </c>
    </row>
    <row r="510" spans="1:13">
      <c r="A510" s="268">
        <v>500</v>
      </c>
      <c r="B510" s="245" t="s">
        <v>571</v>
      </c>
      <c r="C510" s="289">
        <v>180.35</v>
      </c>
      <c r="D510" s="289">
        <v>179.61666666666667</v>
      </c>
      <c r="E510" s="289">
        <v>174.38333333333335</v>
      </c>
      <c r="F510" s="289">
        <v>168.41666666666669</v>
      </c>
      <c r="G510" s="289">
        <v>163.18333333333337</v>
      </c>
      <c r="H510" s="289">
        <v>185.58333333333334</v>
      </c>
      <c r="I510" s="289">
        <v>190.81666666666669</v>
      </c>
      <c r="J510" s="289">
        <v>196.78333333333333</v>
      </c>
      <c r="K510" s="289">
        <v>184.85</v>
      </c>
      <c r="L510" s="289">
        <v>173.65</v>
      </c>
      <c r="M510" s="289">
        <v>4.8831899999999999</v>
      </c>
    </row>
    <row r="511" spans="1:13">
      <c r="A511" s="268"/>
      <c r="B511" s="245" t="s">
        <v>572</v>
      </c>
      <c r="C511" s="289">
        <v>1658.85</v>
      </c>
      <c r="D511" s="289">
        <v>1664.6833333333334</v>
      </c>
      <c r="E511" s="289">
        <v>1644.1666666666667</v>
      </c>
      <c r="F511" s="289">
        <v>1629.4833333333333</v>
      </c>
      <c r="G511" s="289">
        <v>1608.9666666666667</v>
      </c>
      <c r="H511" s="289">
        <v>1679.3666666666668</v>
      </c>
      <c r="I511" s="289">
        <v>1699.8833333333332</v>
      </c>
      <c r="J511" s="289">
        <v>1714.5666666666668</v>
      </c>
      <c r="K511" s="289">
        <v>1685.2</v>
      </c>
      <c r="L511" s="289">
        <v>1650</v>
      </c>
      <c r="M511" s="289">
        <v>0.28963</v>
      </c>
    </row>
    <row r="512" spans="1:13">
      <c r="A512" s="268"/>
      <c r="B512" s="245"/>
      <c r="C512" s="289"/>
      <c r="D512" s="289"/>
      <c r="E512" s="289"/>
      <c r="F512" s="289"/>
      <c r="G512" s="289"/>
      <c r="H512" s="289"/>
      <c r="I512" s="289"/>
      <c r="J512" s="289"/>
      <c r="K512" s="289"/>
      <c r="L512" s="289"/>
      <c r="M512" s="289"/>
    </row>
    <row r="513" spans="1:1">
      <c r="A513" s="268"/>
    </row>
    <row r="514" spans="1:1">
      <c r="A514" s="292"/>
    </row>
    <row r="515" spans="1:1">
      <c r="A515" s="292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1" spans="1:1">
      <c r="A521" s="294"/>
    </row>
    <row r="522" spans="1:1">
      <c r="A522" s="271"/>
    </row>
    <row r="523" spans="1:1">
      <c r="A523" s="294"/>
    </row>
    <row r="524" spans="1:1">
      <c r="A524" s="294"/>
    </row>
    <row r="525" spans="1:1">
      <c r="A525" s="295" t="s">
        <v>288</v>
      </c>
    </row>
    <row r="526" spans="1:1">
      <c r="A526" s="296" t="s">
        <v>203</v>
      </c>
    </row>
    <row r="527" spans="1:1">
      <c r="A527" s="296" t="s">
        <v>204</v>
      </c>
    </row>
    <row r="528" spans="1:1">
      <c r="A528" s="296" t="s">
        <v>205</v>
      </c>
    </row>
    <row r="529" spans="1:1">
      <c r="A529" s="296" t="s">
        <v>206</v>
      </c>
    </row>
    <row r="530" spans="1:1">
      <c r="A530" s="296" t="s">
        <v>207</v>
      </c>
    </row>
    <row r="531" spans="1:1">
      <c r="A531" s="297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1" t="s">
        <v>208</v>
      </c>
    </row>
    <row r="537" spans="1:1">
      <c r="A537" s="294" t="s">
        <v>209</v>
      </c>
    </row>
    <row r="538" spans="1:1">
      <c r="A538" s="294" t="s">
        <v>210</v>
      </c>
    </row>
    <row r="539" spans="1:1">
      <c r="A539" s="294" t="s">
        <v>211</v>
      </c>
    </row>
    <row r="540" spans="1:1">
      <c r="A540" s="298" t="s">
        <v>212</v>
      </c>
    </row>
    <row r="541" spans="1:1">
      <c r="A541" s="298" t="s">
        <v>213</v>
      </c>
    </row>
    <row r="542" spans="1:1">
      <c r="A542" s="298" t="s">
        <v>214</v>
      </c>
    </row>
    <row r="543" spans="1:1">
      <c r="A543" s="298" t="s">
        <v>215</v>
      </c>
    </row>
    <row r="544" spans="1:1">
      <c r="A544" s="298" t="s">
        <v>216</v>
      </c>
    </row>
    <row r="545" spans="1:1">
      <c r="A545" s="298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D37" sqref="D37"/>
    </sheetView>
  </sheetViews>
  <sheetFormatPr defaultColWidth="9.140625" defaultRowHeight="12.75"/>
  <cols>
    <col min="1" max="1" width="12.140625" style="244" customWidth="1"/>
    <col min="2" max="2" width="14.28515625" style="122" customWidth="1"/>
    <col min="3" max="3" width="28.140625" style="245" customWidth="1"/>
    <col min="4" max="4" width="55.85546875" style="245" customWidth="1"/>
    <col min="5" max="5" width="12.42578125" style="122" customWidth="1"/>
    <col min="6" max="6" width="11.5703125" style="122" customWidth="1"/>
    <col min="7" max="7" width="9.5703125" style="122" customWidth="1"/>
    <col min="8" max="8" width="10.28515625" style="246" customWidth="1"/>
    <col min="9" max="16384" width="9.140625" style="245"/>
  </cols>
  <sheetData>
    <row r="1" spans="1:35" s="243" customFormat="1" ht="12">
      <c r="A1" s="247" t="s">
        <v>290</v>
      </c>
      <c r="B1" s="248"/>
      <c r="C1" s="249"/>
      <c r="D1" s="250"/>
      <c r="E1" s="251"/>
      <c r="F1" s="251"/>
      <c r="G1" s="251"/>
    </row>
    <row r="2" spans="1:35" s="243" customFormat="1" ht="12.75" customHeight="1">
      <c r="A2" s="252"/>
      <c r="B2" s="253"/>
      <c r="C2" s="254"/>
      <c r="D2" s="255"/>
      <c r="E2" s="256"/>
      <c r="F2" s="256"/>
      <c r="G2" s="256"/>
    </row>
    <row r="3" spans="1:35" s="243" customFormat="1" ht="12.75" customHeight="1">
      <c r="A3" s="252"/>
      <c r="B3" s="253"/>
      <c r="C3" s="254"/>
      <c r="D3" s="255"/>
      <c r="E3" s="256"/>
      <c r="F3" s="256"/>
      <c r="G3" s="256"/>
    </row>
    <row r="4" spans="1:35" s="243" customFormat="1" ht="12.75" customHeight="1">
      <c r="A4" s="252"/>
      <c r="B4" s="253"/>
      <c r="C4" s="254"/>
      <c r="D4" s="255"/>
      <c r="E4" s="256"/>
      <c r="F4" s="256"/>
      <c r="G4" s="256"/>
    </row>
    <row r="5" spans="1:35" s="243" customFormat="1" ht="6" customHeight="1">
      <c r="A5" s="546"/>
      <c r="B5" s="546"/>
      <c r="C5" s="547"/>
      <c r="D5" s="547"/>
      <c r="E5" s="251"/>
      <c r="F5" s="251"/>
      <c r="G5" s="251"/>
    </row>
    <row r="6" spans="1:35" s="243" customFormat="1" ht="26.25" customHeight="1">
      <c r="B6" s="259"/>
      <c r="C6" s="258"/>
      <c r="D6" s="258"/>
      <c r="E6" s="260" t="s">
        <v>289</v>
      </c>
      <c r="F6" s="251"/>
      <c r="G6" s="251"/>
    </row>
    <row r="7" spans="1:35" s="243" customFormat="1" ht="16.5" customHeight="1">
      <c r="A7" s="261" t="s">
        <v>573</v>
      </c>
      <c r="B7" s="548" t="s">
        <v>574</v>
      </c>
      <c r="C7" s="548"/>
      <c r="D7" s="262">
        <f>Main!B10</f>
        <v>44089</v>
      </c>
      <c r="E7" s="263"/>
      <c r="F7" s="251"/>
      <c r="G7" s="264"/>
    </row>
    <row r="8" spans="1:35" s="243" customFormat="1" ht="12.75" customHeight="1">
      <c r="A8" s="247"/>
      <c r="B8" s="251"/>
      <c r="C8" s="249"/>
      <c r="D8" s="250"/>
      <c r="E8" s="263"/>
      <c r="F8" s="263"/>
      <c r="G8" s="263"/>
    </row>
    <row r="9" spans="1:35" s="243" customFormat="1" ht="15.75" customHeight="1">
      <c r="A9" s="265" t="s">
        <v>575</v>
      </c>
      <c r="B9" s="266" t="s">
        <v>576</v>
      </c>
      <c r="C9" s="266" t="s">
        <v>577</v>
      </c>
      <c r="D9" s="266" t="s">
        <v>578</v>
      </c>
      <c r="E9" s="266" t="s">
        <v>579</v>
      </c>
      <c r="F9" s="266" t="s">
        <v>580</v>
      </c>
      <c r="G9" s="266" t="s">
        <v>581</v>
      </c>
      <c r="H9" s="266" t="s">
        <v>582</v>
      </c>
    </row>
    <row r="10" spans="1:35">
      <c r="A10" s="244">
        <v>44088</v>
      </c>
      <c r="B10" s="267">
        <v>511463</v>
      </c>
      <c r="C10" s="268" t="s">
        <v>3772</v>
      </c>
      <c r="D10" s="268" t="s">
        <v>3773</v>
      </c>
      <c r="E10" s="268" t="s">
        <v>583</v>
      </c>
      <c r="F10" s="381">
        <v>46225</v>
      </c>
      <c r="G10" s="267">
        <v>13.79</v>
      </c>
      <c r="H10" s="345" t="s">
        <v>314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</row>
    <row r="11" spans="1:35">
      <c r="A11" s="244">
        <v>44088</v>
      </c>
      <c r="B11" s="267">
        <v>511463</v>
      </c>
      <c r="C11" s="268" t="s">
        <v>3772</v>
      </c>
      <c r="D11" s="268" t="s">
        <v>3773</v>
      </c>
      <c r="E11" s="268" t="s">
        <v>584</v>
      </c>
      <c r="F11" s="381">
        <v>44185</v>
      </c>
      <c r="G11" s="267">
        <v>12.99</v>
      </c>
      <c r="H11" s="345" t="s">
        <v>314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</row>
    <row r="12" spans="1:35">
      <c r="A12" s="244">
        <v>44088</v>
      </c>
      <c r="B12" s="267">
        <v>524663</v>
      </c>
      <c r="C12" s="268" t="s">
        <v>3774</v>
      </c>
      <c r="D12" s="268" t="s">
        <v>3775</v>
      </c>
      <c r="E12" s="268" t="s">
        <v>583</v>
      </c>
      <c r="F12" s="381">
        <v>285000</v>
      </c>
      <c r="G12" s="267">
        <v>33.01</v>
      </c>
      <c r="H12" s="345" t="s">
        <v>314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</row>
    <row r="13" spans="1:35">
      <c r="A13" s="244">
        <v>44088</v>
      </c>
      <c r="B13" s="267">
        <v>539800</v>
      </c>
      <c r="C13" s="268" t="s">
        <v>3776</v>
      </c>
      <c r="D13" s="268" t="s">
        <v>3777</v>
      </c>
      <c r="E13" s="268" t="s">
        <v>583</v>
      </c>
      <c r="F13" s="381">
        <v>102990</v>
      </c>
      <c r="G13" s="267">
        <v>52.81</v>
      </c>
      <c r="H13" s="345" t="s">
        <v>314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</row>
    <row r="14" spans="1:35">
      <c r="A14" s="244">
        <v>44088</v>
      </c>
      <c r="B14" s="267">
        <v>539800</v>
      </c>
      <c r="C14" s="268" t="s">
        <v>3776</v>
      </c>
      <c r="D14" s="268" t="s">
        <v>3777</v>
      </c>
      <c r="E14" s="268" t="s">
        <v>584</v>
      </c>
      <c r="F14" s="381">
        <v>84279</v>
      </c>
      <c r="G14" s="267">
        <v>52.85</v>
      </c>
      <c r="H14" s="345" t="s">
        <v>314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</row>
    <row r="15" spans="1:35">
      <c r="A15" s="244">
        <v>44088</v>
      </c>
      <c r="B15" s="267">
        <v>526703</v>
      </c>
      <c r="C15" s="268" t="s">
        <v>3778</v>
      </c>
      <c r="D15" s="268" t="s">
        <v>3779</v>
      </c>
      <c r="E15" s="268" t="s">
        <v>583</v>
      </c>
      <c r="F15" s="381">
        <v>31000</v>
      </c>
      <c r="G15" s="267">
        <v>81.540000000000006</v>
      </c>
      <c r="H15" s="345" t="s">
        <v>314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</row>
    <row r="16" spans="1:35">
      <c r="A16" s="244">
        <v>44088</v>
      </c>
      <c r="B16" s="267">
        <v>526703</v>
      </c>
      <c r="C16" s="268" t="s">
        <v>3778</v>
      </c>
      <c r="D16" s="268" t="s">
        <v>3780</v>
      </c>
      <c r="E16" s="268" t="s">
        <v>584</v>
      </c>
      <c r="F16" s="381">
        <v>31000</v>
      </c>
      <c r="G16" s="267">
        <v>81.5</v>
      </c>
      <c r="H16" s="345" t="s">
        <v>314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</row>
    <row r="17" spans="1:35">
      <c r="A17" s="244">
        <v>44088</v>
      </c>
      <c r="B17" s="267">
        <v>540936</v>
      </c>
      <c r="C17" s="268" t="s">
        <v>3781</v>
      </c>
      <c r="D17" s="268" t="s">
        <v>3782</v>
      </c>
      <c r="E17" s="268" t="s">
        <v>584</v>
      </c>
      <c r="F17" s="381">
        <v>39600</v>
      </c>
      <c r="G17" s="267">
        <v>30.5</v>
      </c>
      <c r="H17" s="345" t="s">
        <v>314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</row>
    <row r="18" spans="1:35">
      <c r="A18" s="244">
        <v>44088</v>
      </c>
      <c r="B18" s="267">
        <v>542850</v>
      </c>
      <c r="C18" s="268" t="s">
        <v>3783</v>
      </c>
      <c r="D18" s="268" t="s">
        <v>3784</v>
      </c>
      <c r="E18" s="268" t="s">
        <v>583</v>
      </c>
      <c r="F18" s="381">
        <v>56000</v>
      </c>
      <c r="G18" s="267">
        <v>32.75</v>
      </c>
      <c r="H18" s="345" t="s">
        <v>314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</row>
    <row r="19" spans="1:35">
      <c r="A19" s="244">
        <v>44088</v>
      </c>
      <c r="B19" s="267">
        <v>542850</v>
      </c>
      <c r="C19" s="268" t="s">
        <v>3783</v>
      </c>
      <c r="D19" s="268" t="s">
        <v>3785</v>
      </c>
      <c r="E19" s="268" t="s">
        <v>584</v>
      </c>
      <c r="F19" s="381">
        <v>56000</v>
      </c>
      <c r="G19" s="267">
        <v>32.75</v>
      </c>
      <c r="H19" s="345" t="s">
        <v>314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</row>
    <row r="20" spans="1:35">
      <c r="A20" s="244">
        <v>44088</v>
      </c>
      <c r="B20" s="267">
        <v>530663</v>
      </c>
      <c r="C20" s="268" t="s">
        <v>3719</v>
      </c>
      <c r="D20" s="268" t="s">
        <v>3738</v>
      </c>
      <c r="E20" s="268" t="s">
        <v>584</v>
      </c>
      <c r="F20" s="381">
        <v>400000</v>
      </c>
      <c r="G20" s="267">
        <v>0.81</v>
      </c>
      <c r="H20" s="345" t="s">
        <v>314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</row>
    <row r="21" spans="1:35">
      <c r="A21" s="244">
        <v>44088</v>
      </c>
      <c r="B21" s="267">
        <v>530663</v>
      </c>
      <c r="C21" s="268" t="s">
        <v>3719</v>
      </c>
      <c r="D21" s="268" t="s">
        <v>3737</v>
      </c>
      <c r="E21" s="268" t="s">
        <v>584</v>
      </c>
      <c r="F21" s="381">
        <v>400000</v>
      </c>
      <c r="G21" s="267">
        <v>0.81</v>
      </c>
      <c r="H21" s="345" t="s">
        <v>314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</row>
    <row r="22" spans="1:35">
      <c r="A22" s="244">
        <v>44088</v>
      </c>
      <c r="B22" s="267">
        <v>530663</v>
      </c>
      <c r="C22" s="268" t="s">
        <v>3719</v>
      </c>
      <c r="D22" s="268" t="s">
        <v>3786</v>
      </c>
      <c r="E22" s="268" t="s">
        <v>584</v>
      </c>
      <c r="F22" s="381">
        <v>250000</v>
      </c>
      <c r="G22" s="267">
        <v>0.81</v>
      </c>
      <c r="H22" s="345" t="s">
        <v>314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</row>
    <row r="23" spans="1:35">
      <c r="A23" s="244">
        <v>44088</v>
      </c>
      <c r="B23" s="267">
        <v>532467</v>
      </c>
      <c r="C23" s="268" t="s">
        <v>3739</v>
      </c>
      <c r="D23" s="268" t="s">
        <v>3787</v>
      </c>
      <c r="E23" s="268" t="s">
        <v>583</v>
      </c>
      <c r="F23" s="381">
        <v>177391</v>
      </c>
      <c r="G23" s="267">
        <v>0.49</v>
      </c>
      <c r="H23" s="345" t="s">
        <v>314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</row>
    <row r="24" spans="1:35">
      <c r="A24" s="244">
        <v>44088</v>
      </c>
      <c r="B24" s="267">
        <v>532467</v>
      </c>
      <c r="C24" s="268" t="s">
        <v>3739</v>
      </c>
      <c r="D24" s="268" t="s">
        <v>3740</v>
      </c>
      <c r="E24" s="268" t="s">
        <v>584</v>
      </c>
      <c r="F24" s="381">
        <v>235000</v>
      </c>
      <c r="G24" s="267">
        <v>0.49</v>
      </c>
      <c r="H24" s="345" t="s">
        <v>314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</row>
    <row r="25" spans="1:35">
      <c r="A25" s="244">
        <v>44088</v>
      </c>
      <c r="B25" s="267">
        <v>543222</v>
      </c>
      <c r="C25" s="268" t="s">
        <v>3741</v>
      </c>
      <c r="D25" s="268" t="s">
        <v>3742</v>
      </c>
      <c r="E25" s="268" t="s">
        <v>583</v>
      </c>
      <c r="F25" s="381">
        <v>32400</v>
      </c>
      <c r="G25" s="267">
        <v>76.849999999999994</v>
      </c>
      <c r="H25" s="345" t="s">
        <v>314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</row>
    <row r="26" spans="1:35">
      <c r="A26" s="244">
        <v>44088</v>
      </c>
      <c r="B26" s="267">
        <v>539679</v>
      </c>
      <c r="C26" s="268" t="s">
        <v>3788</v>
      </c>
      <c r="D26" s="268" t="s">
        <v>3789</v>
      </c>
      <c r="E26" s="268" t="s">
        <v>583</v>
      </c>
      <c r="F26" s="381">
        <v>50000</v>
      </c>
      <c r="G26" s="267">
        <v>7.15</v>
      </c>
      <c r="H26" s="345" t="s">
        <v>314</v>
      </c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</row>
    <row r="27" spans="1:35">
      <c r="A27" s="244">
        <v>44088</v>
      </c>
      <c r="B27" s="267">
        <v>532067</v>
      </c>
      <c r="C27" s="268" t="s">
        <v>3790</v>
      </c>
      <c r="D27" s="268" t="s">
        <v>3791</v>
      </c>
      <c r="E27" s="268" t="s">
        <v>583</v>
      </c>
      <c r="F27" s="381">
        <v>45000</v>
      </c>
      <c r="G27" s="267">
        <v>319.17</v>
      </c>
      <c r="H27" s="345" t="s">
        <v>314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</row>
    <row r="28" spans="1:35">
      <c r="A28" s="244">
        <v>44088</v>
      </c>
      <c r="B28" s="267">
        <v>539519</v>
      </c>
      <c r="C28" s="268" t="s">
        <v>3792</v>
      </c>
      <c r="D28" s="268" t="s">
        <v>3793</v>
      </c>
      <c r="E28" s="268" t="s">
        <v>583</v>
      </c>
      <c r="F28" s="381">
        <v>25000</v>
      </c>
      <c r="G28" s="267">
        <v>10.5</v>
      </c>
      <c r="H28" s="345" t="s">
        <v>314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</row>
    <row r="29" spans="1:35">
      <c r="A29" s="244">
        <v>44088</v>
      </c>
      <c r="B29" s="267">
        <v>539519</v>
      </c>
      <c r="C29" s="268" t="s">
        <v>3792</v>
      </c>
      <c r="D29" s="268" t="s">
        <v>3794</v>
      </c>
      <c r="E29" s="268" t="s">
        <v>584</v>
      </c>
      <c r="F29" s="381">
        <v>113001</v>
      </c>
      <c r="G29" s="267">
        <v>10.5</v>
      </c>
      <c r="H29" s="345" t="s">
        <v>314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</row>
    <row r="30" spans="1:35">
      <c r="A30" s="244">
        <v>44088</v>
      </c>
      <c r="B30" s="267">
        <v>539519</v>
      </c>
      <c r="C30" s="268" t="s">
        <v>3792</v>
      </c>
      <c r="D30" s="268" t="s">
        <v>3795</v>
      </c>
      <c r="E30" s="268" t="s">
        <v>583</v>
      </c>
      <c r="F30" s="381">
        <v>20000</v>
      </c>
      <c r="G30" s="267">
        <v>10.5</v>
      </c>
      <c r="H30" s="345" t="s">
        <v>314</v>
      </c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</row>
    <row r="31" spans="1:35">
      <c r="A31" s="244">
        <v>44088</v>
      </c>
      <c r="B31" s="267">
        <v>532911</v>
      </c>
      <c r="C31" s="268" t="s">
        <v>3796</v>
      </c>
      <c r="D31" s="268" t="s">
        <v>3797</v>
      </c>
      <c r="E31" s="268" t="s">
        <v>584</v>
      </c>
      <c r="F31" s="381">
        <v>84500</v>
      </c>
      <c r="G31" s="267">
        <v>11.79</v>
      </c>
      <c r="H31" s="345" t="s">
        <v>314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</row>
    <row r="32" spans="1:35">
      <c r="A32" s="244">
        <v>44088</v>
      </c>
      <c r="B32" s="267">
        <v>540175</v>
      </c>
      <c r="C32" s="268" t="s">
        <v>3720</v>
      </c>
      <c r="D32" s="268" t="s">
        <v>3798</v>
      </c>
      <c r="E32" s="268" t="s">
        <v>583</v>
      </c>
      <c r="F32" s="381">
        <v>18980</v>
      </c>
      <c r="G32" s="267">
        <v>30.9</v>
      </c>
      <c r="H32" s="345" t="s">
        <v>314</v>
      </c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</row>
    <row r="33" spans="1:35">
      <c r="A33" s="244">
        <v>44088</v>
      </c>
      <c r="B33" s="267">
        <v>540175</v>
      </c>
      <c r="C33" s="268" t="s">
        <v>3720</v>
      </c>
      <c r="D33" s="268" t="s">
        <v>3798</v>
      </c>
      <c r="E33" s="268" t="s">
        <v>584</v>
      </c>
      <c r="F33" s="381">
        <v>18980</v>
      </c>
      <c r="G33" s="267">
        <v>30.87</v>
      </c>
      <c r="H33" s="345" t="s">
        <v>314</v>
      </c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</row>
    <row r="34" spans="1:35">
      <c r="A34" s="244">
        <v>44088</v>
      </c>
      <c r="B34" s="267">
        <v>540175</v>
      </c>
      <c r="C34" s="268" t="s">
        <v>3720</v>
      </c>
      <c r="D34" s="268" t="s">
        <v>3743</v>
      </c>
      <c r="E34" s="268" t="s">
        <v>583</v>
      </c>
      <c r="F34" s="381">
        <v>26521</v>
      </c>
      <c r="G34" s="267">
        <v>30.77</v>
      </c>
      <c r="H34" s="345" t="s">
        <v>314</v>
      </c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</row>
    <row r="35" spans="1:35">
      <c r="A35" s="244">
        <v>44088</v>
      </c>
      <c r="B35" s="267">
        <v>540175</v>
      </c>
      <c r="C35" s="268" t="s">
        <v>3720</v>
      </c>
      <c r="D35" s="268" t="s">
        <v>3743</v>
      </c>
      <c r="E35" s="268" t="s">
        <v>584</v>
      </c>
      <c r="F35" s="381">
        <v>26521</v>
      </c>
      <c r="G35" s="267">
        <v>31.06</v>
      </c>
      <c r="H35" s="345" t="s">
        <v>314</v>
      </c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</row>
    <row r="36" spans="1:35">
      <c r="A36" s="244">
        <v>44088</v>
      </c>
      <c r="B36" s="267">
        <v>540175</v>
      </c>
      <c r="C36" s="268" t="s">
        <v>3720</v>
      </c>
      <c r="D36" s="268" t="s">
        <v>3799</v>
      </c>
      <c r="E36" s="268" t="s">
        <v>584</v>
      </c>
      <c r="F36" s="381">
        <v>19000</v>
      </c>
      <c r="G36" s="267">
        <v>30.9</v>
      </c>
      <c r="H36" s="345" t="s">
        <v>314</v>
      </c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</row>
    <row r="37" spans="1:35">
      <c r="A37" s="244">
        <v>44088</v>
      </c>
      <c r="B37" s="267">
        <v>540175</v>
      </c>
      <c r="C37" s="268" t="s">
        <v>3720</v>
      </c>
      <c r="D37" s="268" t="s">
        <v>3800</v>
      </c>
      <c r="E37" s="268" t="s">
        <v>583</v>
      </c>
      <c r="F37" s="381">
        <v>25000</v>
      </c>
      <c r="G37" s="267">
        <v>31.1</v>
      </c>
      <c r="H37" s="345" t="s">
        <v>314</v>
      </c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</row>
    <row r="38" spans="1:35">
      <c r="A38" s="244">
        <v>44088</v>
      </c>
      <c r="B38" s="267">
        <v>513517</v>
      </c>
      <c r="C38" s="268" t="s">
        <v>3801</v>
      </c>
      <c r="D38" s="268" t="s">
        <v>3802</v>
      </c>
      <c r="E38" s="268" t="s">
        <v>583</v>
      </c>
      <c r="F38" s="381">
        <v>200000</v>
      </c>
      <c r="G38" s="267">
        <v>105</v>
      </c>
      <c r="H38" s="345" t="s">
        <v>314</v>
      </c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</row>
    <row r="39" spans="1:35">
      <c r="A39" s="244">
        <v>44088</v>
      </c>
      <c r="B39" s="267">
        <v>513517</v>
      </c>
      <c r="C39" s="268" t="s">
        <v>3801</v>
      </c>
      <c r="D39" s="268" t="s">
        <v>3803</v>
      </c>
      <c r="E39" s="268" t="s">
        <v>583</v>
      </c>
      <c r="F39" s="381">
        <v>200000</v>
      </c>
      <c r="G39" s="267">
        <v>105</v>
      </c>
      <c r="H39" s="345" t="s">
        <v>314</v>
      </c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</row>
    <row r="40" spans="1:35">
      <c r="A40" s="244">
        <v>44088</v>
      </c>
      <c r="B40" s="267">
        <v>513517</v>
      </c>
      <c r="C40" s="268" t="s">
        <v>3801</v>
      </c>
      <c r="D40" s="268" t="s">
        <v>3804</v>
      </c>
      <c r="E40" s="268" t="s">
        <v>584</v>
      </c>
      <c r="F40" s="381">
        <v>354279</v>
      </c>
      <c r="G40" s="267">
        <v>105</v>
      </c>
      <c r="H40" s="345" t="s">
        <v>314</v>
      </c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</row>
    <row r="41" spans="1:35">
      <c r="A41" s="244">
        <v>44088</v>
      </c>
      <c r="B41" s="267">
        <v>510245</v>
      </c>
      <c r="C41" s="268" t="s">
        <v>3805</v>
      </c>
      <c r="D41" s="268" t="s">
        <v>3806</v>
      </c>
      <c r="E41" s="268" t="s">
        <v>584</v>
      </c>
      <c r="F41" s="381">
        <v>448000</v>
      </c>
      <c r="G41" s="267">
        <v>4.08</v>
      </c>
      <c r="H41" s="345" t="s">
        <v>314</v>
      </c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</row>
    <row r="42" spans="1:35">
      <c r="A42" s="244">
        <v>44088</v>
      </c>
      <c r="B42" s="267">
        <v>539956</v>
      </c>
      <c r="C42" s="268" t="s">
        <v>3807</v>
      </c>
      <c r="D42" s="268" t="s">
        <v>3808</v>
      </c>
      <c r="E42" s="268" t="s">
        <v>584</v>
      </c>
      <c r="F42" s="381">
        <v>30840</v>
      </c>
      <c r="G42" s="267">
        <v>184.48</v>
      </c>
      <c r="H42" s="345" t="s">
        <v>314</v>
      </c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1:35">
      <c r="A43" s="244">
        <v>44088</v>
      </c>
      <c r="B43" s="267">
        <v>542923</v>
      </c>
      <c r="C43" s="268" t="s">
        <v>3809</v>
      </c>
      <c r="D43" s="268" t="s">
        <v>3810</v>
      </c>
      <c r="E43" s="268" t="s">
        <v>583</v>
      </c>
      <c r="F43" s="381">
        <v>100000</v>
      </c>
      <c r="G43" s="267">
        <v>5</v>
      </c>
      <c r="H43" s="345" t="s">
        <v>314</v>
      </c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1:35">
      <c r="A44" s="244">
        <v>44088</v>
      </c>
      <c r="B44" s="267">
        <v>542923</v>
      </c>
      <c r="C44" s="268" t="s">
        <v>3809</v>
      </c>
      <c r="D44" s="268" t="s">
        <v>3811</v>
      </c>
      <c r="E44" s="268" t="s">
        <v>584</v>
      </c>
      <c r="F44" s="381">
        <v>100000</v>
      </c>
      <c r="G44" s="267">
        <v>5</v>
      </c>
      <c r="H44" s="345" t="s">
        <v>314</v>
      </c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1:35">
      <c r="A45" s="244">
        <v>44088</v>
      </c>
      <c r="B45" s="267">
        <v>516030</v>
      </c>
      <c r="C45" s="268" t="s">
        <v>3812</v>
      </c>
      <c r="D45" s="268" t="s">
        <v>3813</v>
      </c>
      <c r="E45" s="268" t="s">
        <v>584</v>
      </c>
      <c r="F45" s="381">
        <v>196085</v>
      </c>
      <c r="G45" s="267">
        <v>46.5</v>
      </c>
      <c r="H45" s="345" t="s">
        <v>314</v>
      </c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1:35">
      <c r="A46" s="244">
        <v>44088</v>
      </c>
      <c r="B46" s="267">
        <v>516030</v>
      </c>
      <c r="C46" s="268" t="s">
        <v>3812</v>
      </c>
      <c r="D46" s="268" t="s">
        <v>3814</v>
      </c>
      <c r="E46" s="268" t="s">
        <v>583</v>
      </c>
      <c r="F46" s="381">
        <v>400000</v>
      </c>
      <c r="G46" s="267">
        <v>50.97</v>
      </c>
      <c r="H46" s="345" t="s">
        <v>314</v>
      </c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1:35">
      <c r="A47" s="244">
        <v>44088</v>
      </c>
      <c r="B47" s="267">
        <v>516030</v>
      </c>
      <c r="C47" s="268" t="s">
        <v>3812</v>
      </c>
      <c r="D47" s="268" t="s">
        <v>3815</v>
      </c>
      <c r="E47" s="268" t="s">
        <v>583</v>
      </c>
      <c r="F47" s="381">
        <v>250000</v>
      </c>
      <c r="G47" s="267">
        <v>46.5</v>
      </c>
      <c r="H47" s="345" t="s">
        <v>314</v>
      </c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1:35">
      <c r="A48" s="244">
        <v>44088</v>
      </c>
      <c r="B48" s="267">
        <v>516030</v>
      </c>
      <c r="C48" s="268" t="s">
        <v>3812</v>
      </c>
      <c r="D48" s="268" t="s">
        <v>3815</v>
      </c>
      <c r="E48" s="268" t="s">
        <v>584</v>
      </c>
      <c r="F48" s="381">
        <v>250000</v>
      </c>
      <c r="G48" s="267">
        <v>51</v>
      </c>
      <c r="H48" s="345" t="s">
        <v>314</v>
      </c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1:35">
      <c r="A49" s="244">
        <v>44088</v>
      </c>
      <c r="B49" s="267" t="s">
        <v>822</v>
      </c>
      <c r="C49" s="268" t="s">
        <v>3816</v>
      </c>
      <c r="D49" s="268" t="s">
        <v>3817</v>
      </c>
      <c r="E49" s="268" t="s">
        <v>583</v>
      </c>
      <c r="F49" s="381">
        <v>148871</v>
      </c>
      <c r="G49" s="267">
        <v>377.99</v>
      </c>
      <c r="H49" s="345" t="s">
        <v>2952</v>
      </c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1:35">
      <c r="A50" s="244">
        <v>44088</v>
      </c>
      <c r="B50" s="267" t="s">
        <v>312</v>
      </c>
      <c r="C50" s="268" t="s">
        <v>3818</v>
      </c>
      <c r="D50" s="268" t="s">
        <v>3819</v>
      </c>
      <c r="E50" s="268" t="s">
        <v>583</v>
      </c>
      <c r="F50" s="381">
        <v>310000</v>
      </c>
      <c r="G50" s="267">
        <v>1545.83</v>
      </c>
      <c r="H50" s="345" t="s">
        <v>2952</v>
      </c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1:35">
      <c r="A51" s="244">
        <v>44088</v>
      </c>
      <c r="B51" s="267" t="s">
        <v>1055</v>
      </c>
      <c r="C51" s="268" t="s">
        <v>3820</v>
      </c>
      <c r="D51" s="268" t="s">
        <v>3821</v>
      </c>
      <c r="E51" s="268" t="s">
        <v>583</v>
      </c>
      <c r="F51" s="381">
        <v>4336635</v>
      </c>
      <c r="G51" s="267">
        <v>11.95</v>
      </c>
      <c r="H51" s="345" t="s">
        <v>2952</v>
      </c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1:35">
      <c r="A52" s="244">
        <v>44088</v>
      </c>
      <c r="B52" s="267" t="s">
        <v>314</v>
      </c>
      <c r="C52" s="268" t="s">
        <v>3822</v>
      </c>
      <c r="D52" s="268" t="s">
        <v>3823</v>
      </c>
      <c r="E52" s="268" t="s">
        <v>583</v>
      </c>
      <c r="F52" s="381">
        <v>506999</v>
      </c>
      <c r="G52" s="267">
        <v>549</v>
      </c>
      <c r="H52" s="345" t="s">
        <v>2952</v>
      </c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1:35">
      <c r="A53" s="244">
        <v>44088</v>
      </c>
      <c r="B53" s="267" t="s">
        <v>314</v>
      </c>
      <c r="C53" s="268" t="s">
        <v>3822</v>
      </c>
      <c r="D53" s="268" t="s">
        <v>3824</v>
      </c>
      <c r="E53" s="268" t="s">
        <v>583</v>
      </c>
      <c r="F53" s="381">
        <v>242381</v>
      </c>
      <c r="G53" s="267">
        <v>549</v>
      </c>
      <c r="H53" s="345" t="s">
        <v>2952</v>
      </c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1:35">
      <c r="A54" s="244">
        <v>44088</v>
      </c>
      <c r="B54" s="267" t="s">
        <v>314</v>
      </c>
      <c r="C54" s="268" t="s">
        <v>3822</v>
      </c>
      <c r="D54" s="268" t="s">
        <v>3825</v>
      </c>
      <c r="E54" s="268" t="s">
        <v>583</v>
      </c>
      <c r="F54" s="381">
        <v>292010</v>
      </c>
      <c r="G54" s="267">
        <v>549</v>
      </c>
      <c r="H54" s="345" t="s">
        <v>2952</v>
      </c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1:35">
      <c r="A55" s="244">
        <v>44088</v>
      </c>
      <c r="B55" s="267" t="s">
        <v>1903</v>
      </c>
      <c r="C55" s="268" t="s">
        <v>3826</v>
      </c>
      <c r="D55" s="268" t="s">
        <v>3745</v>
      </c>
      <c r="E55" s="268" t="s">
        <v>583</v>
      </c>
      <c r="F55" s="381">
        <v>142306</v>
      </c>
      <c r="G55" s="267">
        <v>193.61</v>
      </c>
      <c r="H55" s="345" t="s">
        <v>2952</v>
      </c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1:35">
      <c r="A56" s="244">
        <v>44088</v>
      </c>
      <c r="B56" s="267" t="s">
        <v>2395</v>
      </c>
      <c r="C56" s="268" t="s">
        <v>3827</v>
      </c>
      <c r="D56" s="268" t="s">
        <v>3828</v>
      </c>
      <c r="E56" s="268" t="s">
        <v>583</v>
      </c>
      <c r="F56" s="381">
        <v>1350038</v>
      </c>
      <c r="G56" s="267">
        <v>64.12</v>
      </c>
      <c r="H56" s="345" t="s">
        <v>2952</v>
      </c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  <row r="57" spans="1:35">
      <c r="A57" s="244">
        <v>44088</v>
      </c>
      <c r="B57" s="267" t="s">
        <v>2395</v>
      </c>
      <c r="C57" s="268" t="s">
        <v>3827</v>
      </c>
      <c r="D57" s="268" t="s">
        <v>3744</v>
      </c>
      <c r="E57" s="268" t="s">
        <v>583</v>
      </c>
      <c r="F57" s="381">
        <v>310000</v>
      </c>
      <c r="G57" s="267">
        <v>64.180000000000007</v>
      </c>
      <c r="H57" s="345" t="s">
        <v>2952</v>
      </c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</row>
    <row r="58" spans="1:35">
      <c r="A58" s="244">
        <v>44088</v>
      </c>
      <c r="B58" s="267" t="s">
        <v>2395</v>
      </c>
      <c r="C58" s="268" t="s">
        <v>3827</v>
      </c>
      <c r="D58" s="268" t="s">
        <v>3829</v>
      </c>
      <c r="E58" s="268" t="s">
        <v>583</v>
      </c>
      <c r="F58" s="381">
        <v>295000</v>
      </c>
      <c r="G58" s="267">
        <v>64.5</v>
      </c>
      <c r="H58" s="345" t="s">
        <v>2952</v>
      </c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</row>
    <row r="59" spans="1:35">
      <c r="A59" s="244">
        <v>44088</v>
      </c>
      <c r="B59" s="267" t="s">
        <v>2395</v>
      </c>
      <c r="C59" s="268" t="s">
        <v>3827</v>
      </c>
      <c r="D59" s="268" t="s">
        <v>3830</v>
      </c>
      <c r="E59" s="268" t="s">
        <v>583</v>
      </c>
      <c r="F59" s="381">
        <v>483927</v>
      </c>
      <c r="G59" s="267">
        <v>64.2</v>
      </c>
      <c r="H59" s="345" t="s">
        <v>2952</v>
      </c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</row>
    <row r="60" spans="1:35">
      <c r="A60" s="244">
        <v>44088</v>
      </c>
      <c r="B60" s="267" t="s">
        <v>182</v>
      </c>
      <c r="C60" s="268" t="s">
        <v>3831</v>
      </c>
      <c r="D60" s="268" t="s">
        <v>3832</v>
      </c>
      <c r="E60" s="268" t="s">
        <v>583</v>
      </c>
      <c r="F60" s="381">
        <v>312485</v>
      </c>
      <c r="G60" s="267">
        <v>1304</v>
      </c>
      <c r="H60" s="345" t="s">
        <v>2952</v>
      </c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</row>
    <row r="61" spans="1:35">
      <c r="A61" s="244">
        <v>44088</v>
      </c>
      <c r="B61" s="267" t="s">
        <v>1055</v>
      </c>
      <c r="C61" s="268" t="s">
        <v>3820</v>
      </c>
      <c r="D61" s="268" t="s">
        <v>3833</v>
      </c>
      <c r="E61" s="268" t="s">
        <v>584</v>
      </c>
      <c r="F61" s="381">
        <v>4336635</v>
      </c>
      <c r="G61" s="267">
        <v>11.95</v>
      </c>
      <c r="H61" s="345" t="s">
        <v>2952</v>
      </c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</row>
    <row r="62" spans="1:35">
      <c r="A62" s="244">
        <v>44088</v>
      </c>
      <c r="B62" s="267" t="s">
        <v>314</v>
      </c>
      <c r="C62" s="268" t="s">
        <v>3822</v>
      </c>
      <c r="D62" s="268" t="s">
        <v>3834</v>
      </c>
      <c r="E62" s="268" t="s">
        <v>584</v>
      </c>
      <c r="F62" s="381">
        <v>1200000</v>
      </c>
      <c r="G62" s="267">
        <v>549</v>
      </c>
      <c r="H62" s="345" t="s">
        <v>2952</v>
      </c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</row>
    <row r="63" spans="1:35">
      <c r="A63" s="244">
        <v>44088</v>
      </c>
      <c r="B63" s="267" t="s">
        <v>1436</v>
      </c>
      <c r="C63" s="268" t="s">
        <v>3835</v>
      </c>
      <c r="D63" s="268" t="s">
        <v>3836</v>
      </c>
      <c r="E63" s="268" t="s">
        <v>584</v>
      </c>
      <c r="F63" s="381">
        <v>713108</v>
      </c>
      <c r="G63" s="267">
        <v>90.5</v>
      </c>
      <c r="H63" s="345" t="s">
        <v>2952</v>
      </c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</row>
    <row r="64" spans="1:35">
      <c r="A64" s="244">
        <v>44088</v>
      </c>
      <c r="B64" s="267" t="s">
        <v>1903</v>
      </c>
      <c r="C64" s="268" t="s">
        <v>3826</v>
      </c>
      <c r="D64" s="268" t="s">
        <v>3745</v>
      </c>
      <c r="E64" s="268" t="s">
        <v>584</v>
      </c>
      <c r="F64" s="381">
        <v>141694</v>
      </c>
      <c r="G64" s="267">
        <v>194.43</v>
      </c>
      <c r="H64" s="345" t="s">
        <v>2952</v>
      </c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</row>
    <row r="65" spans="1:35">
      <c r="A65" s="244">
        <v>44088</v>
      </c>
      <c r="B65" s="267" t="s">
        <v>2395</v>
      </c>
      <c r="C65" s="268" t="s">
        <v>3827</v>
      </c>
      <c r="D65" s="268" t="s">
        <v>3830</v>
      </c>
      <c r="E65" s="268" t="s">
        <v>584</v>
      </c>
      <c r="F65" s="381">
        <v>468926</v>
      </c>
      <c r="G65" s="267">
        <v>65.989999999999995</v>
      </c>
      <c r="H65" s="345" t="s">
        <v>2952</v>
      </c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</row>
    <row r="66" spans="1:35">
      <c r="A66" s="244">
        <v>44088</v>
      </c>
      <c r="B66" s="267" t="s">
        <v>2395</v>
      </c>
      <c r="C66" s="268" t="s">
        <v>3827</v>
      </c>
      <c r="D66" s="268" t="s">
        <v>3837</v>
      </c>
      <c r="E66" s="268" t="s">
        <v>584</v>
      </c>
      <c r="F66" s="381">
        <v>2230207</v>
      </c>
      <c r="G66" s="267">
        <v>64.180000000000007</v>
      </c>
      <c r="H66" s="345" t="s">
        <v>2952</v>
      </c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</row>
    <row r="67" spans="1:35">
      <c r="A67" s="244">
        <v>44088</v>
      </c>
      <c r="B67" s="267" t="s">
        <v>2395</v>
      </c>
      <c r="C67" s="268" t="s">
        <v>3827</v>
      </c>
      <c r="D67" s="268" t="s">
        <v>3744</v>
      </c>
      <c r="E67" s="268" t="s">
        <v>584</v>
      </c>
      <c r="F67" s="381">
        <v>278091</v>
      </c>
      <c r="G67" s="267">
        <v>65.569999999999993</v>
      </c>
      <c r="H67" s="345" t="s">
        <v>2952</v>
      </c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</row>
    <row r="68" spans="1:35">
      <c r="A68" s="244">
        <v>44088</v>
      </c>
      <c r="B68" s="267" t="s">
        <v>2395</v>
      </c>
      <c r="C68" s="268" t="s">
        <v>3827</v>
      </c>
      <c r="D68" s="268" t="s">
        <v>3828</v>
      </c>
      <c r="E68" s="268" t="s">
        <v>584</v>
      </c>
      <c r="F68" s="381">
        <v>1149146</v>
      </c>
      <c r="G68" s="267">
        <v>65.459999999999994</v>
      </c>
      <c r="H68" s="345" t="s">
        <v>2952</v>
      </c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</row>
    <row r="69" spans="1:35">
      <c r="A69" s="244">
        <v>44088</v>
      </c>
      <c r="B69" s="267" t="s">
        <v>3746</v>
      </c>
      <c r="C69" s="268" t="s">
        <v>3747</v>
      </c>
      <c r="D69" s="268" t="s">
        <v>3748</v>
      </c>
      <c r="E69" s="268" t="s">
        <v>584</v>
      </c>
      <c r="F69" s="381">
        <v>200000</v>
      </c>
      <c r="G69" s="267">
        <v>31</v>
      </c>
      <c r="H69" s="345" t="s">
        <v>2952</v>
      </c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</row>
    <row r="70" spans="1:35">
      <c r="B70" s="267"/>
      <c r="C70" s="268"/>
      <c r="D70" s="268"/>
      <c r="E70" s="268"/>
      <c r="F70" s="381"/>
      <c r="G70" s="267"/>
      <c r="H70" s="345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</row>
    <row r="71" spans="1:35">
      <c r="B71" s="267"/>
      <c r="C71" s="268"/>
      <c r="D71" s="268"/>
      <c r="E71" s="268"/>
      <c r="F71" s="381"/>
      <c r="G71" s="267"/>
      <c r="H71" s="345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</row>
    <row r="72" spans="1:35">
      <c r="B72" s="267"/>
      <c r="C72" s="268"/>
      <c r="D72" s="268"/>
      <c r="E72" s="268"/>
      <c r="F72" s="381"/>
      <c r="G72" s="267"/>
      <c r="H72" s="345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</row>
    <row r="73" spans="1:35">
      <c r="B73" s="267"/>
      <c r="C73" s="268"/>
      <c r="D73" s="268"/>
      <c r="E73" s="268"/>
      <c r="F73" s="381"/>
      <c r="G73" s="267"/>
      <c r="H73" s="345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</row>
    <row r="74" spans="1:35">
      <c r="B74" s="267"/>
      <c r="C74" s="268"/>
      <c r="D74" s="268"/>
      <c r="E74" s="268"/>
      <c r="F74" s="381"/>
      <c r="G74" s="267"/>
      <c r="H74" s="345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</row>
    <row r="75" spans="1:35">
      <c r="B75" s="267"/>
      <c r="C75" s="268"/>
      <c r="D75" s="268"/>
      <c r="E75" s="268"/>
      <c r="F75" s="381"/>
      <c r="G75" s="267"/>
      <c r="H75" s="345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</row>
    <row r="76" spans="1:35">
      <c r="B76" s="267"/>
      <c r="C76" s="268"/>
      <c r="D76" s="268"/>
      <c r="E76" s="268"/>
      <c r="F76" s="381"/>
      <c r="G76" s="267"/>
      <c r="H76" s="345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</row>
    <row r="77" spans="1:35">
      <c r="B77" s="267"/>
      <c r="C77" s="268"/>
      <c r="D77" s="268"/>
      <c r="E77" s="268"/>
      <c r="F77" s="381"/>
      <c r="G77" s="267"/>
      <c r="H77" s="345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</row>
    <row r="78" spans="1:35">
      <c r="B78" s="267"/>
      <c r="C78" s="268"/>
      <c r="D78" s="268"/>
      <c r="E78" s="268"/>
      <c r="F78" s="381"/>
      <c r="G78" s="267"/>
      <c r="H78" s="345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</row>
    <row r="79" spans="1:35">
      <c r="B79" s="267"/>
      <c r="C79" s="268"/>
      <c r="D79" s="268"/>
      <c r="E79" s="268"/>
      <c r="F79" s="381"/>
      <c r="G79" s="267"/>
      <c r="H79" s="345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</row>
    <row r="80" spans="1:35">
      <c r="B80" s="267"/>
      <c r="C80" s="268"/>
      <c r="D80" s="268"/>
      <c r="E80" s="268"/>
      <c r="F80" s="381"/>
      <c r="G80" s="267"/>
      <c r="H80" s="345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2:35">
      <c r="B81" s="267"/>
      <c r="C81" s="268"/>
      <c r="D81" s="268"/>
      <c r="E81" s="268"/>
      <c r="F81" s="381"/>
      <c r="G81" s="267"/>
      <c r="H81" s="345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</row>
    <row r="82" spans="2:35">
      <c r="B82" s="267"/>
      <c r="C82" s="268"/>
      <c r="D82" s="268"/>
      <c r="E82" s="268"/>
      <c r="F82" s="381"/>
      <c r="G82" s="267"/>
      <c r="H82" s="345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</row>
    <row r="83" spans="2:35">
      <c r="B83" s="267"/>
      <c r="C83" s="268"/>
      <c r="D83" s="268"/>
      <c r="E83" s="268"/>
      <c r="F83" s="381"/>
      <c r="G83" s="267"/>
      <c r="H83" s="345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</row>
    <row r="84" spans="2:35">
      <c r="B84" s="267"/>
      <c r="C84" s="268"/>
      <c r="D84" s="268"/>
      <c r="E84" s="268"/>
      <c r="F84" s="381"/>
      <c r="G84" s="267"/>
      <c r="H84" s="345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</row>
    <row r="85" spans="2:35">
      <c r="B85" s="267"/>
      <c r="C85" s="268"/>
      <c r="D85" s="268"/>
      <c r="E85" s="268"/>
      <c r="F85" s="381"/>
      <c r="G85" s="267"/>
      <c r="H85" s="345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</row>
    <row r="86" spans="2:35">
      <c r="B86" s="267"/>
      <c r="C86" s="268"/>
      <c r="D86" s="268"/>
      <c r="E86" s="268"/>
      <c r="F86" s="381"/>
      <c r="G86" s="267"/>
      <c r="H86" s="345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</row>
    <row r="87" spans="2:35">
      <c r="B87" s="267"/>
      <c r="C87" s="268"/>
      <c r="D87" s="268"/>
      <c r="E87" s="268"/>
      <c r="F87" s="381"/>
      <c r="G87" s="267"/>
      <c r="H87" s="345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</row>
    <row r="88" spans="2:35">
      <c r="B88" s="267"/>
      <c r="C88" s="268"/>
      <c r="D88" s="268"/>
      <c r="E88" s="268"/>
      <c r="F88" s="381"/>
      <c r="G88" s="267"/>
      <c r="H88" s="345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</row>
    <row r="89" spans="2:35">
      <c r="B89" s="267"/>
      <c r="C89" s="268"/>
      <c r="D89" s="268"/>
      <c r="E89" s="268"/>
      <c r="F89" s="381"/>
      <c r="G89" s="267"/>
      <c r="H89" s="345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</row>
    <row r="90" spans="2:35">
      <c r="B90" s="267"/>
      <c r="C90" s="268"/>
      <c r="D90" s="268"/>
      <c r="E90" s="268"/>
      <c r="F90" s="381"/>
      <c r="G90" s="267"/>
      <c r="H90" s="345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</row>
    <row r="91" spans="2:35">
      <c r="B91" s="267"/>
      <c r="C91" s="268"/>
      <c r="D91" s="268"/>
      <c r="E91" s="268"/>
      <c r="F91" s="381"/>
      <c r="G91" s="267"/>
      <c r="H91" s="345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</row>
    <row r="92" spans="2:35">
      <c r="B92" s="267"/>
      <c r="C92" s="268"/>
      <c r="D92" s="268"/>
      <c r="E92" s="268"/>
      <c r="F92" s="381"/>
      <c r="G92" s="267"/>
      <c r="H92" s="345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</row>
    <row r="93" spans="2:35">
      <c r="B93" s="267"/>
      <c r="C93" s="268"/>
      <c r="D93" s="268"/>
      <c r="E93" s="268"/>
      <c r="F93" s="381"/>
      <c r="G93" s="267"/>
      <c r="H93" s="345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</row>
    <row r="94" spans="2:35">
      <c r="B94" s="267"/>
      <c r="C94" s="268"/>
      <c r="D94" s="268"/>
      <c r="E94" s="268"/>
      <c r="F94" s="381"/>
      <c r="G94" s="267"/>
      <c r="H94" s="345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</row>
    <row r="95" spans="2:35">
      <c r="B95" s="267"/>
      <c r="C95" s="268"/>
      <c r="D95" s="268"/>
      <c r="E95" s="268"/>
      <c r="F95" s="381"/>
      <c r="G95" s="267"/>
      <c r="H95" s="345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</row>
    <row r="96" spans="2:35">
      <c r="B96" s="267"/>
      <c r="C96" s="268"/>
      <c r="D96" s="268"/>
      <c r="E96" s="268"/>
      <c r="F96" s="381"/>
      <c r="G96" s="267"/>
      <c r="H96" s="345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</row>
    <row r="97" spans="2:35">
      <c r="B97" s="267"/>
      <c r="C97" s="268"/>
      <c r="D97" s="268"/>
      <c r="E97" s="268"/>
      <c r="F97" s="381"/>
      <c r="G97" s="267"/>
      <c r="H97" s="345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</row>
    <row r="98" spans="2:35">
      <c r="B98" s="267"/>
      <c r="C98" s="268"/>
      <c r="D98" s="268"/>
      <c r="E98" s="268"/>
      <c r="F98" s="381"/>
      <c r="G98" s="267"/>
      <c r="H98" s="345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</row>
    <row r="99" spans="2:35">
      <c r="B99" s="267"/>
      <c r="C99" s="268"/>
      <c r="D99" s="268"/>
      <c r="E99" s="268"/>
      <c r="F99" s="381"/>
      <c r="G99" s="267"/>
      <c r="H99" s="345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</row>
    <row r="100" spans="2:35">
      <c r="B100" s="267"/>
      <c r="C100" s="268"/>
      <c r="D100" s="268"/>
      <c r="E100" s="268"/>
      <c r="F100" s="381"/>
      <c r="G100" s="267"/>
      <c r="H100" s="345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</row>
    <row r="101" spans="2:35">
      <c r="B101" s="267"/>
      <c r="C101" s="268"/>
      <c r="D101" s="268"/>
      <c r="E101" s="268"/>
      <c r="F101" s="381"/>
      <c r="G101" s="267"/>
      <c r="H101" s="345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</row>
    <row r="102" spans="2:35">
      <c r="B102" s="267"/>
      <c r="C102" s="268"/>
      <c r="D102" s="268"/>
      <c r="E102" s="268"/>
      <c r="F102" s="381"/>
      <c r="G102" s="267"/>
      <c r="H102" s="345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</row>
    <row r="103" spans="2:35">
      <c r="B103" s="267"/>
      <c r="C103" s="268"/>
      <c r="D103" s="268"/>
      <c r="E103" s="268"/>
      <c r="F103" s="381"/>
      <c r="G103" s="267"/>
      <c r="H103" s="345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</row>
    <row r="104" spans="2:35">
      <c r="B104" s="267"/>
      <c r="C104" s="268"/>
      <c r="D104" s="268"/>
      <c r="E104" s="268"/>
      <c r="F104" s="381"/>
      <c r="G104" s="267"/>
      <c r="H104" s="345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</row>
    <row r="105" spans="2:35">
      <c r="B105" s="267"/>
      <c r="C105" s="268"/>
      <c r="D105" s="268"/>
      <c r="E105" s="268"/>
      <c r="F105" s="381"/>
      <c r="G105" s="267"/>
      <c r="H105" s="345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</row>
    <row r="106" spans="2:35">
      <c r="B106" s="267"/>
      <c r="C106" s="268"/>
      <c r="D106" s="268"/>
      <c r="E106" s="268"/>
      <c r="F106" s="381"/>
      <c r="G106" s="267"/>
      <c r="H106" s="345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</row>
    <row r="107" spans="2:35">
      <c r="B107" s="267"/>
      <c r="C107" s="268"/>
      <c r="D107" s="268"/>
      <c r="E107" s="268"/>
      <c r="F107" s="381"/>
      <c r="G107" s="267"/>
      <c r="H107" s="345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</row>
    <row r="108" spans="2:35">
      <c r="B108" s="267"/>
      <c r="C108" s="268"/>
      <c r="D108" s="268"/>
      <c r="E108" s="268"/>
      <c r="F108" s="381"/>
      <c r="G108" s="267"/>
      <c r="H108" s="345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</row>
    <row r="109" spans="2:35">
      <c r="B109" s="267"/>
      <c r="C109" s="268"/>
      <c r="D109" s="268"/>
      <c r="E109" s="268"/>
      <c r="F109" s="381"/>
      <c r="G109" s="267"/>
      <c r="H109" s="345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</row>
    <row r="110" spans="2:35">
      <c r="B110" s="267"/>
      <c r="C110" s="268"/>
      <c r="D110" s="268"/>
      <c r="E110" s="268"/>
      <c r="F110" s="381"/>
      <c r="G110" s="267"/>
      <c r="H110" s="345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</row>
    <row r="111" spans="2:35">
      <c r="B111" s="267"/>
      <c r="C111" s="268"/>
      <c r="D111" s="268"/>
      <c r="E111" s="268"/>
      <c r="F111" s="381"/>
      <c r="G111" s="267"/>
      <c r="H111" s="345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</row>
    <row r="112" spans="2:35">
      <c r="B112" s="267"/>
      <c r="C112" s="268"/>
      <c r="D112" s="268"/>
      <c r="E112" s="268"/>
      <c r="F112" s="381"/>
      <c r="G112" s="267"/>
      <c r="H112" s="345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</row>
    <row r="113" spans="2:35">
      <c r="B113" s="267"/>
      <c r="C113" s="268"/>
      <c r="D113" s="268"/>
      <c r="E113" s="268"/>
      <c r="F113" s="381"/>
      <c r="G113" s="267"/>
      <c r="H113" s="345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</row>
    <row r="114" spans="2:35">
      <c r="B114" s="267"/>
      <c r="C114" s="268"/>
      <c r="D114" s="268"/>
      <c r="E114" s="268"/>
      <c r="F114" s="381"/>
      <c r="G114" s="267"/>
      <c r="H114" s="345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</row>
    <row r="115" spans="2:35">
      <c r="B115" s="267"/>
      <c r="C115" s="268"/>
      <c r="D115" s="268"/>
      <c r="E115" s="268"/>
      <c r="F115" s="381"/>
      <c r="G115" s="267"/>
      <c r="H115" s="345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</row>
    <row r="116" spans="2:35">
      <c r="B116" s="267"/>
      <c r="C116" s="268"/>
      <c r="D116" s="268"/>
      <c r="E116" s="268"/>
      <c r="F116" s="381"/>
      <c r="G116" s="267"/>
      <c r="H116" s="345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</row>
    <row r="117" spans="2:35">
      <c r="B117" s="267"/>
      <c r="C117" s="268"/>
      <c r="D117" s="268"/>
      <c r="E117" s="268"/>
      <c r="F117" s="381"/>
      <c r="G117" s="267"/>
      <c r="H117" s="345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</row>
    <row r="118" spans="2:35">
      <c r="B118" s="267"/>
      <c r="C118" s="268"/>
      <c r="D118" s="268"/>
      <c r="E118" s="268"/>
      <c r="F118" s="381"/>
      <c r="G118" s="267"/>
      <c r="H118" s="345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</row>
    <row r="119" spans="2:35">
      <c r="B119" s="267"/>
      <c r="C119" s="268"/>
      <c r="D119" s="268"/>
      <c r="E119" s="268"/>
      <c r="F119" s="381"/>
      <c r="G119" s="267"/>
      <c r="H119" s="267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</row>
    <row r="120" spans="2:35">
      <c r="B120" s="267"/>
      <c r="C120" s="268"/>
      <c r="D120" s="268"/>
      <c r="E120" s="268"/>
      <c r="F120" s="381"/>
      <c r="G120" s="267"/>
      <c r="H120" s="267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</row>
    <row r="121" spans="2:35">
      <c r="B121" s="267"/>
      <c r="C121" s="268"/>
      <c r="D121" s="268"/>
      <c r="E121" s="268"/>
      <c r="F121" s="381"/>
      <c r="G121" s="267"/>
      <c r="H121" s="267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</row>
    <row r="122" spans="2:35">
      <c r="B122" s="267"/>
      <c r="C122" s="268"/>
      <c r="D122" s="268"/>
      <c r="E122" s="268"/>
      <c r="F122" s="381"/>
      <c r="G122" s="267"/>
      <c r="H122" s="267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</row>
    <row r="123" spans="2:35">
      <c r="B123" s="267"/>
      <c r="C123" s="268"/>
      <c r="D123" s="268"/>
      <c r="E123" s="268"/>
      <c r="F123" s="381"/>
      <c r="G123" s="267"/>
      <c r="H123" s="267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</row>
    <row r="124" spans="2:35">
      <c r="B124" s="267"/>
      <c r="C124" s="268"/>
      <c r="D124" s="268"/>
      <c r="E124" s="268"/>
      <c r="F124" s="381"/>
      <c r="G124" s="267"/>
      <c r="H124" s="267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</row>
    <row r="125" spans="2:35">
      <c r="B125" s="267"/>
      <c r="C125" s="268"/>
      <c r="D125" s="268"/>
      <c r="E125" s="268"/>
      <c r="F125" s="381"/>
      <c r="G125" s="267"/>
      <c r="H125" s="267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</row>
    <row r="126" spans="2:35">
      <c r="B126" s="267"/>
      <c r="C126" s="268"/>
      <c r="D126" s="268"/>
      <c r="E126" s="268"/>
      <c r="F126" s="381"/>
      <c r="G126" s="267"/>
      <c r="H126" s="267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</row>
    <row r="127" spans="2:35">
      <c r="B127" s="267"/>
      <c r="C127" s="268"/>
      <c r="D127" s="268"/>
      <c r="E127" s="268"/>
      <c r="F127" s="381"/>
      <c r="G127" s="267"/>
      <c r="H127" s="267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</row>
    <row r="128" spans="2:35">
      <c r="B128" s="267"/>
      <c r="C128" s="268"/>
      <c r="D128" s="268"/>
      <c r="E128" s="268"/>
      <c r="F128" s="381"/>
      <c r="G128" s="267"/>
      <c r="H128" s="267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</row>
    <row r="129" spans="2:35">
      <c r="B129" s="267"/>
      <c r="C129" s="268"/>
      <c r="D129" s="268"/>
      <c r="E129" s="268"/>
      <c r="F129" s="381"/>
      <c r="G129" s="267"/>
      <c r="H129" s="267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</row>
    <row r="130" spans="2:35">
      <c r="B130" s="267"/>
      <c r="C130" s="268"/>
      <c r="D130" s="268"/>
      <c r="E130" s="268"/>
      <c r="F130" s="381"/>
      <c r="G130" s="267"/>
      <c r="H130" s="267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</row>
    <row r="131" spans="2:35">
      <c r="B131" s="267"/>
      <c r="C131" s="268"/>
      <c r="D131" s="268"/>
      <c r="E131" s="268"/>
      <c r="F131" s="381"/>
      <c r="G131" s="267"/>
      <c r="H131" s="267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</row>
    <row r="132" spans="2:35">
      <c r="B132" s="267"/>
      <c r="C132" s="268"/>
      <c r="D132" s="268"/>
      <c r="E132" s="268"/>
      <c r="F132" s="381"/>
      <c r="G132" s="267"/>
      <c r="H132" s="267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</row>
    <row r="133" spans="2:35">
      <c r="B133" s="267"/>
      <c r="C133" s="268"/>
      <c r="D133" s="268"/>
      <c r="E133" s="268"/>
      <c r="F133" s="381"/>
      <c r="G133" s="267"/>
      <c r="H133" s="267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</row>
    <row r="134" spans="2:35">
      <c r="B134" s="267"/>
      <c r="C134" s="268"/>
      <c r="D134" s="268"/>
      <c r="E134" s="268"/>
      <c r="F134" s="381"/>
      <c r="G134" s="267"/>
      <c r="H134" s="267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</row>
    <row r="135" spans="2:35">
      <c r="B135" s="267"/>
      <c r="C135" s="268"/>
      <c r="D135" s="268"/>
      <c r="E135" s="268"/>
      <c r="F135" s="381"/>
      <c r="G135" s="267"/>
      <c r="H135" s="267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</row>
    <row r="136" spans="2:35">
      <c r="B136" s="267"/>
      <c r="C136" s="268"/>
      <c r="D136" s="268"/>
      <c r="E136" s="268"/>
      <c r="F136" s="381"/>
      <c r="G136" s="267"/>
      <c r="H136" s="267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</row>
    <row r="137" spans="2:35">
      <c r="B137" s="267"/>
      <c r="C137" s="268"/>
      <c r="D137" s="268"/>
      <c r="E137" s="268"/>
      <c r="F137" s="381"/>
      <c r="G137" s="267"/>
      <c r="H137" s="267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</row>
    <row r="138" spans="2:35">
      <c r="B138" s="267"/>
      <c r="C138" s="268"/>
      <c r="D138" s="268"/>
      <c r="E138" s="268"/>
      <c r="F138" s="381"/>
      <c r="G138" s="267"/>
      <c r="H138" s="267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>
      <c r="B139" s="267"/>
      <c r="C139" s="268"/>
      <c r="D139" s="268"/>
      <c r="E139" s="268"/>
      <c r="F139" s="381"/>
      <c r="G139" s="267"/>
      <c r="H139" s="267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</row>
    <row r="140" spans="2:35">
      <c r="B140" s="267"/>
      <c r="C140" s="268"/>
      <c r="D140" s="268"/>
      <c r="E140" s="268"/>
      <c r="F140" s="381"/>
      <c r="G140" s="267"/>
      <c r="H140" s="267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</row>
    <row r="141" spans="2:35">
      <c r="B141" s="267"/>
      <c r="C141" s="268"/>
      <c r="D141" s="268"/>
      <c r="E141" s="268"/>
      <c r="F141" s="381"/>
      <c r="G141" s="267"/>
      <c r="H141" s="267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</row>
    <row r="142" spans="2:35">
      <c r="B142" s="267"/>
      <c r="C142" s="268"/>
      <c r="D142" s="268"/>
      <c r="E142" s="268"/>
      <c r="F142" s="381"/>
      <c r="G142" s="267"/>
      <c r="H142" s="267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</row>
    <row r="143" spans="2:35">
      <c r="B143" s="267"/>
      <c r="C143" s="268"/>
      <c r="D143" s="268"/>
      <c r="E143" s="268"/>
      <c r="F143" s="381"/>
      <c r="G143" s="267"/>
      <c r="H143" s="267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</row>
    <row r="144" spans="2:35">
      <c r="B144" s="267"/>
      <c r="C144" s="268"/>
      <c r="D144" s="268"/>
      <c r="E144" s="268"/>
      <c r="F144" s="381"/>
      <c r="G144" s="267"/>
      <c r="H144" s="267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</row>
    <row r="145" spans="2:35">
      <c r="B145" s="267"/>
      <c r="C145" s="268"/>
      <c r="D145" s="268"/>
      <c r="E145" s="268"/>
      <c r="F145" s="381"/>
      <c r="G145" s="267"/>
      <c r="H145" s="267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</row>
    <row r="146" spans="2:35">
      <c r="B146" s="267"/>
      <c r="C146" s="268"/>
      <c r="D146" s="268"/>
      <c r="E146" s="268"/>
      <c r="F146" s="381"/>
      <c r="G146" s="267"/>
      <c r="H146" s="267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>
      <c r="B147" s="267"/>
      <c r="C147" s="268"/>
      <c r="D147" s="268"/>
      <c r="E147" s="268"/>
      <c r="F147" s="381"/>
      <c r="G147" s="267"/>
      <c r="H147" s="267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</row>
    <row r="148" spans="2:35">
      <c r="B148" s="267"/>
      <c r="C148" s="268"/>
      <c r="D148" s="268"/>
      <c r="E148" s="268"/>
      <c r="F148" s="381"/>
      <c r="G148" s="267"/>
      <c r="H148" s="267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</row>
    <row r="149" spans="2:35">
      <c r="B149" s="267"/>
      <c r="C149" s="268"/>
      <c r="D149" s="268"/>
      <c r="E149" s="268"/>
      <c r="F149" s="381"/>
      <c r="G149" s="267"/>
      <c r="H149" s="267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</row>
    <row r="150" spans="2:35">
      <c r="B150" s="267"/>
      <c r="C150" s="268"/>
      <c r="D150" s="268"/>
      <c r="E150" s="268"/>
      <c r="F150" s="381"/>
      <c r="G150" s="267"/>
      <c r="H150" s="267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</row>
    <row r="151" spans="2:35">
      <c r="B151" s="267"/>
      <c r="C151" s="268"/>
      <c r="D151" s="268"/>
      <c r="E151" s="268"/>
      <c r="F151" s="381"/>
      <c r="G151" s="267"/>
      <c r="H151" s="267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</row>
    <row r="152" spans="2:35">
      <c r="B152" s="267"/>
      <c r="C152" s="268"/>
      <c r="D152" s="268"/>
      <c r="E152" s="268"/>
      <c r="F152" s="381"/>
      <c r="G152" s="267"/>
      <c r="H152" s="267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</row>
    <row r="153" spans="2:35">
      <c r="B153" s="267"/>
      <c r="C153" s="268"/>
      <c r="D153" s="268"/>
      <c r="E153" s="268"/>
      <c r="F153" s="381"/>
      <c r="G153" s="267"/>
      <c r="H153" s="267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</row>
    <row r="154" spans="2:35">
      <c r="B154" s="267"/>
      <c r="C154" s="268"/>
      <c r="D154" s="268"/>
      <c r="E154" s="268"/>
      <c r="F154" s="381"/>
      <c r="G154" s="267"/>
      <c r="H154" s="267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</row>
    <row r="155" spans="2:35">
      <c r="B155" s="267"/>
      <c r="C155" s="268"/>
      <c r="D155" s="268"/>
      <c r="E155" s="268"/>
      <c r="F155" s="381"/>
      <c r="G155" s="267"/>
      <c r="H155" s="267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</row>
    <row r="156" spans="2:35">
      <c r="B156" s="267"/>
      <c r="C156" s="268"/>
      <c r="D156" s="268"/>
      <c r="E156" s="268"/>
      <c r="F156" s="381"/>
      <c r="G156" s="267"/>
      <c r="H156" s="267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</row>
    <row r="157" spans="2:35">
      <c r="B157" s="267"/>
      <c r="C157" s="268"/>
      <c r="D157" s="268"/>
      <c r="E157" s="268"/>
      <c r="F157" s="381"/>
      <c r="G157" s="267"/>
      <c r="H157" s="267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</row>
    <row r="158" spans="2:35">
      <c r="B158" s="267"/>
      <c r="C158" s="268"/>
      <c r="D158" s="268"/>
      <c r="E158" s="268"/>
      <c r="F158" s="381"/>
      <c r="G158" s="267"/>
      <c r="H158" s="267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</row>
    <row r="159" spans="2:35">
      <c r="B159" s="267"/>
      <c r="C159" s="268"/>
      <c r="D159" s="268"/>
      <c r="E159" s="268"/>
      <c r="F159" s="381"/>
      <c r="G159" s="267"/>
      <c r="H159" s="267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</row>
    <row r="160" spans="2:35">
      <c r="B160" s="267"/>
      <c r="C160" s="268"/>
      <c r="D160" s="268"/>
      <c r="E160" s="268"/>
      <c r="F160" s="381"/>
      <c r="G160" s="267"/>
      <c r="H160" s="267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</row>
    <row r="161" spans="2:35">
      <c r="B161" s="267"/>
      <c r="C161" s="268"/>
      <c r="D161" s="268"/>
      <c r="E161" s="268"/>
      <c r="F161" s="381"/>
      <c r="G161" s="267"/>
      <c r="H161" s="267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</row>
    <row r="162" spans="2:35">
      <c r="B162" s="267"/>
      <c r="C162" s="268"/>
      <c r="D162" s="268"/>
      <c r="E162" s="268"/>
      <c r="F162" s="381"/>
      <c r="G162" s="267"/>
      <c r="H162" s="267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</row>
    <row r="163" spans="2:35">
      <c r="B163" s="267"/>
      <c r="C163" s="268"/>
      <c r="D163" s="268"/>
      <c r="E163" s="268"/>
      <c r="F163" s="381"/>
      <c r="G163" s="267"/>
      <c r="H163" s="267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</row>
    <row r="164" spans="2:35">
      <c r="B164" s="267"/>
      <c r="C164" s="268"/>
      <c r="D164" s="268"/>
      <c r="E164" s="268"/>
      <c r="F164" s="381"/>
      <c r="G164" s="267"/>
      <c r="H164" s="267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</row>
    <row r="165" spans="2:35">
      <c r="B165" s="267"/>
      <c r="C165" s="268"/>
      <c r="D165" s="268"/>
      <c r="E165" s="268"/>
      <c r="F165" s="381"/>
      <c r="G165" s="267"/>
      <c r="H165" s="267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</row>
    <row r="166" spans="2:35">
      <c r="B166" s="267"/>
      <c r="C166" s="268"/>
      <c r="D166" s="268"/>
      <c r="E166" s="268"/>
      <c r="F166" s="381"/>
      <c r="G166" s="267"/>
      <c r="H166" s="267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</row>
    <row r="167" spans="2:35">
      <c r="B167" s="267"/>
      <c r="C167" s="268"/>
      <c r="D167" s="268"/>
      <c r="E167" s="268"/>
      <c r="F167" s="381"/>
      <c r="G167" s="267"/>
      <c r="H167" s="267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</row>
    <row r="168" spans="2:35">
      <c r="B168" s="267"/>
      <c r="C168" s="268"/>
      <c r="D168" s="268"/>
      <c r="E168" s="268"/>
      <c r="F168" s="381"/>
      <c r="G168" s="267"/>
      <c r="H168" s="267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</row>
    <row r="169" spans="2:35">
      <c r="B169" s="267"/>
      <c r="C169" s="268"/>
      <c r="D169" s="268"/>
      <c r="E169" s="268"/>
      <c r="F169" s="381"/>
      <c r="G169" s="267"/>
      <c r="H169" s="267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</row>
    <row r="170" spans="2:35">
      <c r="B170" s="267"/>
      <c r="C170" s="268"/>
      <c r="D170" s="268"/>
      <c r="E170" s="268"/>
      <c r="F170" s="381"/>
      <c r="G170" s="267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</row>
    <row r="171" spans="2:35">
      <c r="B171" s="267"/>
      <c r="C171" s="268"/>
      <c r="D171" s="268"/>
      <c r="E171" s="268"/>
      <c r="F171" s="381"/>
      <c r="G171" s="267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</row>
    <row r="172" spans="2:35">
      <c r="B172" s="267"/>
      <c r="C172" s="268"/>
      <c r="D172" s="268"/>
      <c r="E172" s="268"/>
      <c r="F172" s="381"/>
      <c r="G172" s="267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</row>
    <row r="173" spans="2:35">
      <c r="B173" s="267"/>
      <c r="C173" s="268"/>
      <c r="D173" s="268"/>
      <c r="E173" s="268"/>
      <c r="F173" s="381"/>
      <c r="G173" s="267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</row>
    <row r="174" spans="2:35">
      <c r="B174" s="267"/>
      <c r="C174" s="268"/>
      <c r="D174" s="268"/>
      <c r="E174" s="268"/>
      <c r="F174" s="381"/>
      <c r="G174" s="267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</row>
    <row r="175" spans="2:35">
      <c r="B175" s="267"/>
      <c r="C175" s="268"/>
      <c r="D175" s="268"/>
      <c r="E175" s="268"/>
      <c r="F175" s="381"/>
      <c r="G175" s="267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</row>
    <row r="176" spans="2:35">
      <c r="B176" s="267"/>
      <c r="C176" s="268"/>
      <c r="D176" s="268"/>
      <c r="E176" s="268"/>
      <c r="F176" s="381"/>
      <c r="G176" s="267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</row>
    <row r="177" spans="2:35">
      <c r="B177" s="267"/>
      <c r="C177" s="268"/>
      <c r="D177" s="268"/>
      <c r="E177" s="268"/>
      <c r="F177" s="381"/>
      <c r="G177" s="267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</row>
    <row r="178" spans="2:35">
      <c r="B178" s="267"/>
      <c r="C178" s="268"/>
      <c r="D178" s="268"/>
      <c r="E178" s="268"/>
      <c r="F178" s="381"/>
      <c r="G178" s="267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</row>
    <row r="179" spans="2:35">
      <c r="B179" s="267"/>
      <c r="C179" s="268"/>
      <c r="D179" s="268"/>
      <c r="E179" s="268"/>
      <c r="F179" s="381"/>
      <c r="G179" s="267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</row>
    <row r="180" spans="2:35">
      <c r="B180" s="267"/>
      <c r="C180" s="268"/>
      <c r="D180" s="268"/>
      <c r="E180" s="268"/>
      <c r="F180" s="381"/>
      <c r="G180" s="267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</row>
    <row r="181" spans="2:35">
      <c r="B181" s="267"/>
      <c r="C181" s="268"/>
      <c r="D181" s="268"/>
      <c r="E181" s="268"/>
      <c r="F181" s="381"/>
      <c r="G181" s="267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</row>
    <row r="182" spans="2:35">
      <c r="B182" s="267"/>
      <c r="C182" s="268"/>
      <c r="D182" s="268"/>
      <c r="E182" s="268"/>
      <c r="F182" s="381"/>
      <c r="G182" s="267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</row>
    <row r="183" spans="2:35">
      <c r="B183" s="267"/>
      <c r="C183" s="268"/>
      <c r="D183" s="268"/>
      <c r="E183" s="268"/>
      <c r="F183" s="381"/>
      <c r="G183" s="267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</row>
    <row r="184" spans="2:35">
      <c r="B184" s="267"/>
      <c r="C184" s="268"/>
      <c r="D184" s="268"/>
      <c r="E184" s="268"/>
      <c r="F184" s="381"/>
      <c r="G184" s="267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</row>
    <row r="185" spans="2:35">
      <c r="B185" s="267"/>
      <c r="C185" s="268"/>
      <c r="D185" s="268"/>
      <c r="E185" s="268"/>
      <c r="F185" s="381"/>
      <c r="G185" s="267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</row>
    <row r="186" spans="2:35">
      <c r="B186" s="267"/>
      <c r="C186" s="268"/>
      <c r="D186" s="268"/>
      <c r="E186" s="268"/>
      <c r="F186" s="381"/>
      <c r="G186" s="267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</row>
    <row r="187" spans="2:35">
      <c r="B187" s="267"/>
      <c r="C187" s="268"/>
      <c r="D187" s="268"/>
      <c r="E187" s="268"/>
      <c r="F187" s="381"/>
      <c r="G187" s="267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</row>
    <row r="188" spans="2:35">
      <c r="B188" s="267"/>
      <c r="C188" s="268"/>
      <c r="D188" s="268"/>
      <c r="E188" s="268"/>
      <c r="F188" s="381"/>
      <c r="G188" s="267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</row>
    <row r="189" spans="2:35">
      <c r="B189" s="267"/>
      <c r="C189" s="268"/>
      <c r="D189" s="268"/>
      <c r="E189" s="268"/>
      <c r="F189" s="381"/>
      <c r="G189" s="267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</row>
    <row r="190" spans="2:35">
      <c r="B190" s="267"/>
      <c r="C190" s="268"/>
      <c r="D190" s="268"/>
      <c r="E190" s="268"/>
      <c r="F190" s="381"/>
      <c r="G190" s="267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</row>
    <row r="191" spans="2:35">
      <c r="B191" s="267"/>
      <c r="C191" s="268"/>
      <c r="D191" s="268"/>
      <c r="E191" s="268"/>
      <c r="F191" s="381"/>
      <c r="G191" s="267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</row>
    <row r="192" spans="2:35">
      <c r="B192" s="267"/>
      <c r="C192" s="268"/>
      <c r="D192" s="268"/>
      <c r="E192" s="268"/>
      <c r="F192" s="381"/>
      <c r="G192" s="267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</row>
    <row r="193" spans="2:35">
      <c r="B193" s="267"/>
      <c r="C193" s="268"/>
      <c r="D193" s="268"/>
      <c r="E193" s="268"/>
      <c r="F193" s="381"/>
      <c r="G193" s="267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</row>
    <row r="194" spans="2:35">
      <c r="B194" s="267"/>
      <c r="C194" s="268"/>
      <c r="D194" s="268"/>
      <c r="E194" s="268"/>
      <c r="F194" s="381"/>
      <c r="G194" s="267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</row>
    <row r="195" spans="2:35">
      <c r="B195" s="267"/>
      <c r="C195" s="268"/>
      <c r="D195" s="268"/>
      <c r="E195" s="268"/>
      <c r="F195" s="381"/>
      <c r="G195" s="267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</row>
    <row r="196" spans="2:35">
      <c r="B196" s="267"/>
      <c r="C196" s="268"/>
      <c r="D196" s="268"/>
      <c r="E196" s="268"/>
      <c r="F196" s="381"/>
      <c r="G196" s="267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</row>
    <row r="197" spans="2:35">
      <c r="B197" s="267"/>
      <c r="C197" s="268"/>
      <c r="D197" s="268"/>
      <c r="E197" s="268"/>
      <c r="F197" s="381"/>
      <c r="G197" s="267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</row>
    <row r="198" spans="2:35">
      <c r="B198" s="267"/>
      <c r="C198" s="268"/>
      <c r="D198" s="268"/>
      <c r="E198" s="268"/>
      <c r="F198" s="381"/>
      <c r="G198" s="267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</row>
    <row r="199" spans="2:35">
      <c r="B199" s="267"/>
      <c r="C199" s="268"/>
      <c r="D199" s="268"/>
      <c r="E199" s="268"/>
      <c r="F199" s="381"/>
      <c r="G199" s="267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</row>
    <row r="200" spans="2:35">
      <c r="B200" s="267"/>
      <c r="C200" s="268"/>
      <c r="D200" s="268"/>
      <c r="E200" s="268"/>
      <c r="F200" s="381"/>
      <c r="G200" s="267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</row>
    <row r="201" spans="2:35">
      <c r="B201" s="267"/>
      <c r="C201" s="268"/>
      <c r="D201" s="268"/>
      <c r="E201" s="268"/>
      <c r="F201" s="381"/>
      <c r="G201" s="267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</row>
    <row r="202" spans="2:35">
      <c r="B202" s="267"/>
      <c r="C202" s="268"/>
      <c r="D202" s="268"/>
      <c r="E202" s="268"/>
      <c r="F202" s="381"/>
      <c r="G202" s="267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</row>
    <row r="203" spans="2:35">
      <c r="B203" s="267"/>
      <c r="C203" s="268"/>
      <c r="D203" s="268"/>
      <c r="E203" s="268"/>
      <c r="F203" s="381"/>
      <c r="G203" s="267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</row>
    <row r="204" spans="2:35">
      <c r="B204" s="267"/>
      <c r="C204" s="268"/>
      <c r="D204" s="268"/>
      <c r="E204" s="268"/>
      <c r="F204" s="381"/>
      <c r="G204" s="267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</row>
    <row r="205" spans="2:35">
      <c r="B205" s="267"/>
      <c r="C205" s="268"/>
      <c r="D205" s="268"/>
      <c r="E205" s="268"/>
      <c r="F205" s="381"/>
      <c r="G205" s="267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</row>
    <row r="206" spans="2:35">
      <c r="B206" s="267"/>
      <c r="C206" s="268"/>
      <c r="D206" s="268"/>
      <c r="E206" s="268"/>
      <c r="F206" s="381"/>
      <c r="G206" s="267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</row>
    <row r="207" spans="2:35">
      <c r="B207" s="267"/>
      <c r="C207" s="268"/>
      <c r="D207" s="268"/>
      <c r="E207" s="268"/>
      <c r="F207" s="381"/>
      <c r="G207" s="267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</row>
    <row r="208" spans="2:35">
      <c r="B208" s="267"/>
      <c r="C208" s="268"/>
      <c r="D208" s="268"/>
      <c r="E208" s="268"/>
      <c r="F208" s="381"/>
      <c r="G208" s="267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</row>
    <row r="209" spans="2:35">
      <c r="B209" s="267"/>
      <c r="C209" s="268"/>
      <c r="D209" s="268"/>
      <c r="E209" s="268"/>
      <c r="F209" s="381"/>
      <c r="G209" s="267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</row>
    <row r="210" spans="2:35">
      <c r="B210" s="267"/>
      <c r="C210" s="268"/>
      <c r="D210" s="268"/>
      <c r="E210" s="268"/>
      <c r="F210" s="381"/>
      <c r="G210" s="267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</row>
    <row r="211" spans="2:35">
      <c r="B211" s="267"/>
      <c r="C211" s="268"/>
      <c r="D211" s="268"/>
      <c r="E211" s="268"/>
      <c r="F211" s="381"/>
      <c r="G211" s="267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</row>
    <row r="212" spans="2:35">
      <c r="B212" s="267"/>
      <c r="C212" s="268"/>
      <c r="D212" s="268"/>
      <c r="E212" s="268"/>
      <c r="F212" s="381"/>
      <c r="G212" s="267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</row>
    <row r="213" spans="2:35">
      <c r="B213" s="267"/>
      <c r="C213" s="268"/>
      <c r="D213" s="268"/>
      <c r="E213" s="268"/>
      <c r="F213" s="381"/>
      <c r="G213" s="267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</row>
    <row r="214" spans="2:35">
      <c r="B214" s="267"/>
      <c r="C214" s="268"/>
      <c r="D214" s="268"/>
      <c r="E214" s="268"/>
      <c r="F214" s="381"/>
      <c r="G214" s="267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</row>
    <row r="215" spans="2:35">
      <c r="B215" s="267"/>
      <c r="C215" s="268"/>
      <c r="D215" s="268"/>
      <c r="E215" s="268"/>
      <c r="F215" s="381"/>
      <c r="G215" s="267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</row>
    <row r="216" spans="2:35">
      <c r="B216" s="267"/>
      <c r="C216" s="268"/>
      <c r="D216" s="268"/>
      <c r="E216" s="268"/>
      <c r="F216" s="381"/>
      <c r="G216" s="267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</row>
    <row r="217" spans="2:35">
      <c r="B217" s="267"/>
      <c r="C217" s="268"/>
      <c r="D217" s="268"/>
      <c r="E217" s="268"/>
      <c r="F217" s="381"/>
      <c r="G217" s="267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</row>
    <row r="218" spans="2:35">
      <c r="B218" s="267"/>
      <c r="C218" s="268"/>
      <c r="D218" s="268"/>
      <c r="E218" s="268"/>
      <c r="F218" s="381"/>
      <c r="G218" s="267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</row>
    <row r="219" spans="2:35">
      <c r="B219" s="267"/>
      <c r="C219" s="268"/>
      <c r="D219" s="268"/>
      <c r="E219" s="268"/>
      <c r="F219" s="381"/>
      <c r="G219" s="267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</row>
    <row r="220" spans="2:35">
      <c r="B220" s="267"/>
      <c r="C220" s="268"/>
      <c r="D220" s="268"/>
      <c r="E220" s="268"/>
      <c r="F220" s="381"/>
      <c r="G220" s="267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</row>
    <row r="221" spans="2:35">
      <c r="B221" s="267"/>
      <c r="C221" s="268"/>
      <c r="D221" s="268"/>
      <c r="E221" s="268"/>
      <c r="F221" s="381"/>
      <c r="G221" s="267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</row>
    <row r="222" spans="2:35">
      <c r="B222" s="267"/>
      <c r="C222" s="268"/>
      <c r="D222" s="268"/>
      <c r="E222" s="268"/>
      <c r="F222" s="381"/>
      <c r="G222" s="267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</row>
    <row r="223" spans="2:35">
      <c r="B223" s="267"/>
      <c r="C223" s="268"/>
      <c r="D223" s="268"/>
      <c r="E223" s="268"/>
      <c r="F223" s="381"/>
      <c r="G223" s="267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</row>
    <row r="224" spans="2:35">
      <c r="B224" s="267"/>
      <c r="C224" s="268"/>
      <c r="D224" s="268"/>
      <c r="E224" s="268"/>
      <c r="F224" s="381"/>
      <c r="G224" s="267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</row>
    <row r="225" spans="2:35">
      <c r="B225" s="267"/>
      <c r="C225" s="268"/>
      <c r="D225" s="268"/>
      <c r="E225" s="268"/>
      <c r="F225" s="381"/>
      <c r="G225" s="267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</row>
    <row r="226" spans="2:35">
      <c r="B226" s="267"/>
      <c r="C226" s="268"/>
      <c r="D226" s="268"/>
      <c r="E226" s="268"/>
      <c r="F226" s="381"/>
      <c r="G226" s="267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</row>
    <row r="227" spans="2:35">
      <c r="B227" s="267"/>
      <c r="C227" s="268"/>
      <c r="D227" s="268"/>
      <c r="E227" s="268"/>
      <c r="F227" s="381"/>
      <c r="G227" s="267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</row>
    <row r="228" spans="2:35">
      <c r="B228" s="267"/>
      <c r="C228" s="268"/>
      <c r="D228" s="268"/>
      <c r="E228" s="268"/>
      <c r="F228" s="381"/>
      <c r="G228" s="267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</row>
    <row r="229" spans="2:35">
      <c r="B229" s="267"/>
      <c r="C229" s="268"/>
      <c r="D229" s="268"/>
      <c r="E229" s="268"/>
      <c r="F229" s="381"/>
      <c r="G229" s="267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</row>
    <row r="230" spans="2:35">
      <c r="B230" s="267"/>
      <c r="C230" s="268"/>
      <c r="D230" s="268"/>
      <c r="E230" s="268"/>
      <c r="F230" s="381"/>
      <c r="G230" s="267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</row>
    <row r="231" spans="2:35">
      <c r="B231" s="267"/>
      <c r="C231" s="268"/>
      <c r="D231" s="268"/>
      <c r="E231" s="268"/>
      <c r="F231" s="381"/>
      <c r="G231" s="267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</row>
    <row r="232" spans="2:35">
      <c r="B232" s="267"/>
      <c r="C232" s="268"/>
      <c r="D232" s="268"/>
      <c r="E232" s="268"/>
      <c r="F232" s="381"/>
      <c r="G232" s="267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</row>
    <row r="233" spans="2:35">
      <c r="B233" s="267"/>
      <c r="C233" s="268"/>
      <c r="D233" s="268"/>
      <c r="E233" s="268"/>
      <c r="F233" s="381"/>
      <c r="G233" s="267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</row>
    <row r="234" spans="2:35">
      <c r="B234" s="267"/>
      <c r="C234" s="268"/>
      <c r="D234" s="268"/>
      <c r="E234" s="268"/>
      <c r="F234" s="381"/>
      <c r="G234" s="267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</row>
    <row r="235" spans="2:35">
      <c r="B235" s="267"/>
      <c r="C235" s="268"/>
      <c r="D235" s="268"/>
      <c r="E235" s="268"/>
      <c r="F235" s="381"/>
      <c r="G235" s="267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</row>
    <row r="236" spans="2:35">
      <c r="B236" s="267"/>
      <c r="C236" s="268"/>
      <c r="D236" s="268"/>
      <c r="E236" s="268"/>
      <c r="F236" s="381"/>
      <c r="G236" s="267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</row>
    <row r="237" spans="2:35">
      <c r="B237" s="267"/>
      <c r="C237" s="268"/>
      <c r="D237" s="268"/>
      <c r="E237" s="268"/>
      <c r="F237" s="381"/>
      <c r="G237" s="267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</row>
    <row r="238" spans="2:35">
      <c r="B238" s="267"/>
      <c r="C238" s="268"/>
      <c r="D238" s="268"/>
      <c r="E238" s="268"/>
      <c r="F238" s="381"/>
      <c r="G238" s="267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</row>
    <row r="239" spans="2:35">
      <c r="B239" s="267"/>
      <c r="C239" s="268"/>
      <c r="D239" s="268"/>
      <c r="E239" s="268"/>
      <c r="F239" s="381"/>
      <c r="G239" s="26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</row>
    <row r="240" spans="2:35">
      <c r="B240" s="267"/>
      <c r="C240" s="268"/>
      <c r="D240" s="268"/>
      <c r="E240" s="268"/>
      <c r="F240" s="381"/>
      <c r="G240" s="267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</row>
    <row r="241" spans="2:35">
      <c r="B241" s="267"/>
      <c r="C241" s="268"/>
      <c r="D241" s="268"/>
      <c r="E241" s="268"/>
      <c r="F241" s="381"/>
      <c r="G241" s="267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</row>
    <row r="242" spans="2:35">
      <c r="B242" s="267"/>
      <c r="C242" s="268"/>
      <c r="D242" s="268"/>
      <c r="E242" s="268"/>
      <c r="F242" s="381"/>
      <c r="G242" s="267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</row>
    <row r="243" spans="2:35">
      <c r="B243" s="267"/>
      <c r="C243" s="268"/>
      <c r="D243" s="268"/>
      <c r="E243" s="268"/>
      <c r="F243" s="381"/>
      <c r="G243" s="267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</row>
    <row r="244" spans="2:35">
      <c r="B244" s="267"/>
      <c r="C244" s="268"/>
      <c r="D244" s="268"/>
      <c r="E244" s="268"/>
      <c r="F244" s="381"/>
      <c r="G244" s="267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</row>
    <row r="245" spans="2:35">
      <c r="B245" s="267"/>
      <c r="C245" s="268"/>
      <c r="D245" s="268"/>
      <c r="E245" s="268"/>
      <c r="F245" s="381"/>
      <c r="G245" s="267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</row>
    <row r="246" spans="2:35">
      <c r="B246" s="267"/>
      <c r="C246" s="268"/>
      <c r="D246" s="268"/>
      <c r="E246" s="268"/>
      <c r="F246" s="381"/>
      <c r="G246" s="267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</row>
    <row r="247" spans="2:35">
      <c r="B247" s="267"/>
      <c r="C247" s="268"/>
      <c r="D247" s="268"/>
      <c r="E247" s="268"/>
      <c r="F247" s="381"/>
      <c r="G247" s="267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</row>
    <row r="248" spans="2:35">
      <c r="B248" s="267"/>
      <c r="C248" s="268"/>
      <c r="D248" s="268"/>
      <c r="E248" s="268"/>
      <c r="F248" s="381"/>
      <c r="G248" s="267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</row>
    <row r="249" spans="2:35">
      <c r="B249" s="267"/>
      <c r="C249" s="268"/>
      <c r="D249" s="268"/>
      <c r="E249" s="268"/>
      <c r="F249" s="381"/>
      <c r="G249" s="267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</row>
    <row r="250" spans="2:35">
      <c r="B250" s="267"/>
      <c r="C250" s="268"/>
      <c r="D250" s="268"/>
      <c r="E250" s="268"/>
      <c r="F250" s="381"/>
      <c r="G250" s="267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</row>
    <row r="251" spans="2:35">
      <c r="B251" s="267"/>
      <c r="C251" s="268"/>
      <c r="D251" s="268"/>
      <c r="E251" s="268"/>
      <c r="F251" s="381"/>
      <c r="G251" s="267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</row>
    <row r="252" spans="2:35">
      <c r="B252" s="267"/>
      <c r="C252" s="268"/>
      <c r="D252" s="268"/>
      <c r="E252" s="268"/>
      <c r="F252" s="381"/>
      <c r="G252" s="267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2:35">
      <c r="B253" s="267"/>
      <c r="C253" s="268"/>
      <c r="D253" s="268"/>
      <c r="E253" s="268"/>
      <c r="F253" s="381"/>
      <c r="G253" s="267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2:35">
      <c r="B254" s="267"/>
      <c r="C254" s="268"/>
      <c r="D254" s="268"/>
      <c r="E254" s="268"/>
      <c r="F254" s="381"/>
      <c r="G254" s="267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</row>
    <row r="255" spans="2:35">
      <c r="B255" s="267"/>
      <c r="C255" s="268"/>
      <c r="D255" s="268"/>
      <c r="E255" s="268"/>
      <c r="F255" s="381"/>
      <c r="G255" s="267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</row>
    <row r="256" spans="2:35">
      <c r="B256" s="267"/>
      <c r="C256" s="268"/>
      <c r="D256" s="268"/>
      <c r="E256" s="268"/>
      <c r="F256" s="381"/>
      <c r="G256" s="267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</row>
    <row r="257" spans="2:35">
      <c r="B257" s="267"/>
      <c r="C257" s="268"/>
      <c r="D257" s="268"/>
      <c r="E257" s="268"/>
      <c r="F257" s="381"/>
      <c r="G257" s="267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</row>
    <row r="258" spans="2:35">
      <c r="B258" s="267"/>
      <c r="C258" s="268"/>
      <c r="D258" s="268"/>
      <c r="E258" s="268"/>
      <c r="F258" s="381"/>
      <c r="G258" s="267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</row>
    <row r="259" spans="2:35">
      <c r="B259" s="267"/>
      <c r="C259" s="268"/>
      <c r="D259" s="268"/>
      <c r="E259" s="268"/>
      <c r="F259" s="381"/>
      <c r="G259" s="267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</row>
    <row r="260" spans="2:35">
      <c r="B260" s="267"/>
      <c r="C260" s="268"/>
      <c r="D260" s="268"/>
      <c r="E260" s="268"/>
      <c r="F260" s="381"/>
      <c r="G260" s="267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</row>
    <row r="261" spans="2:35">
      <c r="B261" s="267"/>
      <c r="C261" s="268"/>
      <c r="D261" s="268"/>
      <c r="E261" s="268"/>
      <c r="F261" s="381"/>
      <c r="G261" s="267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</row>
    <row r="262" spans="2:35">
      <c r="B262" s="267"/>
      <c r="C262" s="268"/>
      <c r="D262" s="268"/>
      <c r="E262" s="268"/>
      <c r="F262" s="381"/>
      <c r="G262" s="267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</row>
    <row r="263" spans="2:35">
      <c r="B263" s="267"/>
      <c r="C263" s="268"/>
      <c r="D263" s="268"/>
      <c r="E263" s="268"/>
      <c r="F263" s="381"/>
      <c r="G263" s="267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</row>
    <row r="264" spans="2:35">
      <c r="B264" s="267"/>
      <c r="C264" s="268"/>
      <c r="D264" s="268"/>
      <c r="E264" s="268"/>
      <c r="F264" s="381"/>
      <c r="G264" s="267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</row>
    <row r="265" spans="2:35">
      <c r="B265" s="267"/>
      <c r="C265" s="268"/>
      <c r="D265" s="268"/>
      <c r="E265" s="268"/>
      <c r="F265" s="381"/>
      <c r="G265" s="267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</row>
    <row r="266" spans="2:35">
      <c r="B266" s="267"/>
      <c r="C266" s="268"/>
      <c r="D266" s="268"/>
      <c r="E266" s="268"/>
      <c r="F266" s="381"/>
      <c r="G266" s="267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</row>
    <row r="267" spans="2:35">
      <c r="B267" s="267"/>
      <c r="C267" s="268"/>
      <c r="D267" s="268"/>
      <c r="E267" s="268"/>
      <c r="F267" s="381"/>
      <c r="G267" s="267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</row>
    <row r="268" spans="2:35">
      <c r="B268" s="267"/>
      <c r="C268" s="268"/>
      <c r="D268" s="268"/>
      <c r="E268" s="268"/>
      <c r="F268" s="381"/>
      <c r="G268" s="267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</row>
    <row r="269" spans="2:35">
      <c r="B269" s="267"/>
      <c r="C269" s="268"/>
      <c r="D269" s="268"/>
      <c r="E269" s="268"/>
      <c r="F269" s="381"/>
      <c r="G269" s="267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</row>
    <row r="270" spans="2:35">
      <c r="B270" s="267"/>
      <c r="C270" s="268"/>
      <c r="D270" s="268"/>
      <c r="E270" s="268"/>
      <c r="F270" s="381"/>
      <c r="G270" s="267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</row>
    <row r="271" spans="2:35">
      <c r="B271" s="267"/>
      <c r="C271" s="268"/>
      <c r="D271" s="268"/>
      <c r="E271" s="268"/>
      <c r="F271" s="381"/>
      <c r="G271" s="267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</row>
    <row r="272" spans="2:35">
      <c r="B272" s="267"/>
      <c r="C272" s="268"/>
      <c r="D272" s="268"/>
      <c r="E272" s="268"/>
      <c r="F272" s="381"/>
      <c r="G272" s="267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</row>
    <row r="273" spans="2:35">
      <c r="B273" s="267"/>
      <c r="C273" s="268"/>
      <c r="D273" s="268"/>
      <c r="E273" s="268"/>
      <c r="F273" s="381"/>
      <c r="G273" s="267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</row>
    <row r="274" spans="2:35">
      <c r="B274" s="267"/>
      <c r="C274" s="268"/>
      <c r="D274" s="268"/>
      <c r="E274" s="268"/>
      <c r="F274" s="381"/>
      <c r="G274" s="267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</row>
    <row r="275" spans="2:35">
      <c r="B275" s="267"/>
      <c r="C275" s="268"/>
      <c r="D275" s="268"/>
      <c r="E275" s="268"/>
      <c r="F275" s="381"/>
      <c r="G275" s="267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</row>
    <row r="276" spans="2:35">
      <c r="B276" s="267"/>
      <c r="C276" s="268"/>
      <c r="D276" s="268"/>
      <c r="E276" s="268"/>
      <c r="F276" s="381"/>
      <c r="G276" s="267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</row>
    <row r="277" spans="2:35">
      <c r="B277" s="267"/>
      <c r="C277" s="268"/>
      <c r="D277" s="268"/>
      <c r="E277" s="268"/>
      <c r="F277" s="381"/>
      <c r="G277" s="267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</row>
    <row r="278" spans="2:35">
      <c r="B278" s="267"/>
      <c r="C278" s="268"/>
      <c r="D278" s="268"/>
      <c r="E278" s="268"/>
      <c r="F278" s="381"/>
      <c r="G278" s="267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</row>
    <row r="279" spans="2:35">
      <c r="B279" s="267"/>
      <c r="C279" s="268"/>
      <c r="D279" s="268"/>
      <c r="E279" s="268"/>
      <c r="F279" s="381"/>
      <c r="G279" s="267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</row>
    <row r="280" spans="2:35">
      <c r="B280" s="267"/>
      <c r="C280" s="268"/>
      <c r="D280" s="268"/>
      <c r="E280" s="268"/>
      <c r="F280" s="381"/>
      <c r="G280" s="267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</row>
    <row r="281" spans="2:35">
      <c r="B281" s="267"/>
      <c r="C281" s="268"/>
      <c r="D281" s="268"/>
      <c r="E281" s="268"/>
      <c r="F281" s="381"/>
      <c r="G281" s="267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</row>
    <row r="282" spans="2:35">
      <c r="B282" s="267"/>
      <c r="C282" s="268"/>
      <c r="D282" s="268"/>
      <c r="E282" s="268"/>
      <c r="F282" s="381"/>
      <c r="G282" s="267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</row>
    <row r="283" spans="2:35">
      <c r="B283" s="267"/>
      <c r="C283" s="268"/>
      <c r="D283" s="268"/>
      <c r="E283" s="268"/>
      <c r="F283" s="381"/>
      <c r="G283" s="267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</row>
    <row r="284" spans="2:35">
      <c r="B284" s="267"/>
      <c r="C284" s="268"/>
      <c r="D284" s="268"/>
      <c r="E284" s="268"/>
      <c r="F284" s="381"/>
      <c r="G284" s="267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</row>
    <row r="285" spans="2:35">
      <c r="B285" s="267"/>
      <c r="C285" s="268"/>
      <c r="D285" s="268"/>
      <c r="E285" s="268"/>
      <c r="F285" s="381"/>
      <c r="G285" s="267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</row>
    <row r="286" spans="2:35">
      <c r="B286" s="267"/>
      <c r="C286" s="268"/>
      <c r="D286" s="268"/>
      <c r="E286" s="268"/>
      <c r="F286" s="381"/>
      <c r="G286" s="267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</row>
    <row r="287" spans="2:35">
      <c r="B287" s="267"/>
      <c r="C287" s="268"/>
      <c r="D287" s="268"/>
      <c r="E287" s="268"/>
      <c r="F287" s="381"/>
      <c r="G287" s="267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</row>
    <row r="288" spans="2:35">
      <c r="B288" s="267"/>
      <c r="C288" s="268"/>
      <c r="D288" s="268"/>
      <c r="E288" s="268"/>
      <c r="F288" s="381"/>
      <c r="G288" s="267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</row>
    <row r="289" spans="2:35">
      <c r="B289" s="267"/>
      <c r="C289" s="268"/>
      <c r="D289" s="268"/>
      <c r="E289" s="268"/>
      <c r="F289" s="381"/>
      <c r="G289" s="267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</row>
    <row r="290" spans="2:35">
      <c r="B290" s="267"/>
      <c r="C290" s="268"/>
      <c r="D290" s="268"/>
      <c r="E290" s="268"/>
      <c r="F290" s="381"/>
      <c r="G290" s="267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</row>
    <row r="291" spans="2:35">
      <c r="B291" s="267"/>
      <c r="C291" s="268"/>
      <c r="D291" s="268"/>
      <c r="E291" s="268"/>
      <c r="F291" s="381"/>
      <c r="G291" s="267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</row>
    <row r="292" spans="2:35">
      <c r="B292" s="267"/>
      <c r="C292" s="268"/>
      <c r="D292" s="268"/>
      <c r="E292" s="268"/>
      <c r="F292" s="381"/>
      <c r="G292" s="267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</row>
    <row r="293" spans="2:35">
      <c r="B293" s="267"/>
      <c r="C293" s="268"/>
      <c r="D293" s="268"/>
      <c r="E293" s="268"/>
      <c r="F293" s="381"/>
      <c r="G293" s="267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</row>
    <row r="294" spans="2:35">
      <c r="B294" s="267"/>
      <c r="C294" s="268"/>
      <c r="D294" s="268"/>
      <c r="E294" s="268"/>
      <c r="F294" s="381"/>
      <c r="G294" s="267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</row>
    <row r="295" spans="2:35">
      <c r="B295" s="267"/>
      <c r="C295" s="268"/>
      <c r="D295" s="268"/>
      <c r="E295" s="268"/>
      <c r="F295" s="381"/>
      <c r="G295" s="267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</row>
    <row r="296" spans="2:35">
      <c r="B296" s="267"/>
      <c r="C296" s="268"/>
      <c r="D296" s="268"/>
      <c r="E296" s="268"/>
      <c r="F296" s="381"/>
      <c r="G296" s="267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</row>
    <row r="297" spans="2:35">
      <c r="B297" s="267"/>
      <c r="C297" s="268"/>
      <c r="D297" s="268"/>
      <c r="E297" s="268"/>
      <c r="F297" s="381"/>
      <c r="G297" s="267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</row>
    <row r="298" spans="2:35">
      <c r="B298" s="267"/>
      <c r="C298" s="268"/>
      <c r="D298" s="268"/>
      <c r="E298" s="268"/>
      <c r="F298" s="381"/>
      <c r="G298" s="267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</row>
    <row r="299" spans="2:35">
      <c r="B299" s="267"/>
      <c r="C299" s="268"/>
      <c r="D299" s="268"/>
      <c r="E299" s="268"/>
      <c r="F299" s="381"/>
      <c r="G299" s="267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</row>
    <row r="300" spans="2:35">
      <c r="B300" s="267"/>
      <c r="C300" s="268"/>
      <c r="D300" s="268"/>
      <c r="E300" s="268"/>
      <c r="F300" s="381"/>
      <c r="G300" s="267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</row>
    <row r="301" spans="2:35">
      <c r="B301" s="267"/>
      <c r="C301" s="268"/>
      <c r="D301" s="268"/>
      <c r="E301" s="268"/>
      <c r="F301" s="381"/>
      <c r="G301" s="267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</row>
    <row r="302" spans="2:35">
      <c r="B302" s="267"/>
      <c r="C302" s="268"/>
      <c r="D302" s="268"/>
      <c r="E302" s="268"/>
      <c r="F302" s="381"/>
      <c r="G302" s="267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</row>
    <row r="303" spans="2:35">
      <c r="B303" s="267"/>
      <c r="C303" s="268"/>
      <c r="D303" s="268"/>
      <c r="E303" s="268"/>
      <c r="F303" s="381"/>
      <c r="G303" s="267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</row>
    <row r="304" spans="2:35">
      <c r="B304" s="267"/>
      <c r="C304" s="268"/>
      <c r="D304" s="268"/>
      <c r="E304" s="268"/>
      <c r="F304" s="381"/>
      <c r="G304" s="267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</row>
    <row r="305" spans="2:35">
      <c r="B305" s="267"/>
      <c r="C305" s="268"/>
      <c r="D305" s="268"/>
      <c r="E305" s="268"/>
      <c r="F305" s="381"/>
      <c r="G305" s="267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</row>
    <row r="306" spans="2:35">
      <c r="B306" s="267"/>
      <c r="C306" s="268"/>
      <c r="D306" s="268"/>
      <c r="E306" s="268"/>
      <c r="F306" s="381"/>
      <c r="G306" s="267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</row>
    <row r="307" spans="2:35">
      <c r="B307" s="267"/>
      <c r="C307" s="268"/>
      <c r="D307" s="268"/>
      <c r="E307" s="268"/>
      <c r="F307" s="381"/>
      <c r="G307" s="267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</row>
    <row r="308" spans="2:35">
      <c r="B308" s="267"/>
      <c r="C308" s="268"/>
      <c r="D308" s="268"/>
      <c r="E308" s="268"/>
      <c r="F308" s="381"/>
      <c r="G308" s="267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</row>
    <row r="309" spans="2:35">
      <c r="B309" s="267"/>
      <c r="C309" s="268"/>
      <c r="D309" s="268"/>
      <c r="E309" s="268"/>
      <c r="F309" s="381"/>
      <c r="G309" s="267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</row>
    <row r="310" spans="2:35">
      <c r="B310" s="267"/>
      <c r="C310" s="268"/>
      <c r="D310" s="268"/>
      <c r="E310" s="268"/>
      <c r="F310" s="381"/>
      <c r="G310" s="267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</row>
    <row r="311" spans="2:35">
      <c r="B311" s="267"/>
      <c r="C311" s="268"/>
      <c r="D311" s="268"/>
      <c r="E311" s="268"/>
      <c r="F311" s="381"/>
      <c r="G311" s="267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</row>
    <row r="312" spans="2:35">
      <c r="B312" s="267"/>
      <c r="C312" s="268"/>
      <c r="D312" s="268"/>
      <c r="E312" s="268"/>
      <c r="F312" s="381"/>
      <c r="G312" s="267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</row>
    <row r="313" spans="2:35">
      <c r="B313" s="267"/>
      <c r="C313" s="268"/>
      <c r="D313" s="268"/>
      <c r="E313" s="268"/>
      <c r="F313" s="381"/>
      <c r="G313" s="267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</row>
    <row r="314" spans="2:35">
      <c r="B314" s="267"/>
      <c r="C314" s="268"/>
      <c r="D314" s="268"/>
      <c r="E314" s="268"/>
      <c r="F314" s="381"/>
      <c r="G314" s="267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</row>
    <row r="315" spans="2:35">
      <c r="B315" s="267"/>
      <c r="C315" s="268"/>
      <c r="D315" s="268"/>
      <c r="E315" s="268"/>
      <c r="F315" s="381"/>
      <c r="G315" s="267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</row>
    <row r="316" spans="2:35">
      <c r="B316" s="267"/>
      <c r="C316" s="268"/>
      <c r="D316" s="268"/>
      <c r="E316" s="268"/>
      <c r="F316" s="381"/>
      <c r="G316" s="267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</row>
    <row r="317" spans="2:35">
      <c r="B317" s="267"/>
      <c r="C317" s="268"/>
      <c r="D317" s="268"/>
      <c r="E317" s="268"/>
      <c r="F317" s="381"/>
      <c r="G317" s="267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</row>
    <row r="318" spans="2:35">
      <c r="B318" s="267"/>
      <c r="C318" s="268"/>
      <c r="D318" s="268"/>
      <c r="E318" s="268"/>
      <c r="F318" s="381"/>
      <c r="G318" s="267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</row>
    <row r="319" spans="2:35">
      <c r="B319" s="267"/>
      <c r="C319" s="268"/>
      <c r="D319" s="268"/>
      <c r="E319" s="268"/>
      <c r="F319" s="381"/>
      <c r="G319" s="267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</row>
    <row r="320" spans="2:35">
      <c r="B320" s="267"/>
      <c r="C320" s="268"/>
      <c r="D320" s="268"/>
      <c r="E320" s="268"/>
      <c r="F320" s="381"/>
      <c r="G320" s="267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</row>
    <row r="321" spans="2:35">
      <c r="B321" s="267"/>
      <c r="C321" s="268"/>
      <c r="D321" s="268"/>
      <c r="E321" s="268"/>
      <c r="F321" s="381"/>
      <c r="G321" s="267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</row>
    <row r="322" spans="2:35">
      <c r="B322" s="267"/>
      <c r="C322" s="268"/>
      <c r="D322" s="268"/>
      <c r="E322" s="268"/>
      <c r="F322" s="381"/>
      <c r="G322" s="267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</row>
    <row r="323" spans="2:35">
      <c r="B323" s="267"/>
      <c r="C323" s="268"/>
      <c r="D323" s="268"/>
      <c r="E323" s="268"/>
      <c r="F323" s="381"/>
      <c r="G323" s="267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</row>
    <row r="324" spans="2:35">
      <c r="B324" s="267"/>
      <c r="C324" s="268"/>
      <c r="D324" s="268"/>
      <c r="E324" s="268"/>
      <c r="F324" s="381"/>
      <c r="G324" s="267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</row>
    <row r="325" spans="2:35">
      <c r="B325" s="267"/>
      <c r="C325" s="268"/>
      <c r="D325" s="268"/>
      <c r="E325" s="268"/>
      <c r="F325" s="381"/>
      <c r="G325" s="267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</row>
    <row r="326" spans="2:35">
      <c r="B326" s="267"/>
      <c r="C326" s="268"/>
      <c r="D326" s="268"/>
      <c r="E326" s="268"/>
      <c r="F326" s="381"/>
      <c r="G326" s="267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</row>
    <row r="327" spans="2:35">
      <c r="B327" s="267"/>
      <c r="C327" s="268"/>
      <c r="D327" s="268"/>
      <c r="E327" s="268"/>
      <c r="F327" s="381"/>
      <c r="G327" s="267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</row>
    <row r="328" spans="2:35">
      <c r="B328" s="267"/>
      <c r="C328" s="268"/>
      <c r="D328" s="268"/>
      <c r="E328" s="268"/>
      <c r="F328" s="381"/>
      <c r="G328" s="267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</row>
    <row r="329" spans="2:35">
      <c r="B329" s="267"/>
      <c r="C329" s="268"/>
      <c r="D329" s="268"/>
      <c r="E329" s="268"/>
      <c r="F329" s="381"/>
      <c r="G329" s="267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</row>
    <row r="330" spans="2:35">
      <c r="B330" s="267"/>
      <c r="C330" s="268"/>
      <c r="D330" s="268"/>
      <c r="E330" s="268"/>
      <c r="F330" s="381"/>
      <c r="G330" s="267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</row>
    <row r="331" spans="2:35">
      <c r="B331" s="267"/>
      <c r="C331" s="268"/>
      <c r="D331" s="268"/>
      <c r="E331" s="268"/>
      <c r="F331" s="381"/>
      <c r="G331" s="267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</row>
    <row r="332" spans="2:35">
      <c r="B332" s="267"/>
      <c r="C332" s="268"/>
      <c r="D332" s="268"/>
      <c r="E332" s="268"/>
      <c r="F332" s="381"/>
      <c r="G332" s="267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</row>
    <row r="333" spans="2:35">
      <c r="B333" s="267"/>
      <c r="C333" s="268"/>
      <c r="D333" s="268"/>
      <c r="E333" s="268"/>
      <c r="F333" s="381"/>
      <c r="G333" s="267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</row>
    <row r="334" spans="2:35">
      <c r="B334" s="267"/>
      <c r="C334" s="268"/>
      <c r="D334" s="268"/>
      <c r="E334" s="268"/>
      <c r="F334" s="381"/>
      <c r="G334" s="267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</row>
    <row r="335" spans="2:35">
      <c r="B335" s="267"/>
      <c r="C335" s="268"/>
      <c r="D335" s="268"/>
      <c r="E335" s="268"/>
      <c r="F335" s="381"/>
      <c r="G335" s="267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</row>
    <row r="336" spans="2:35">
      <c r="B336" s="267"/>
      <c r="C336" s="268"/>
      <c r="D336" s="268"/>
      <c r="E336" s="268"/>
      <c r="F336" s="381"/>
      <c r="G336" s="267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</row>
    <row r="337" spans="2:35">
      <c r="B337" s="267"/>
      <c r="C337" s="268"/>
      <c r="D337" s="268"/>
      <c r="E337" s="268"/>
      <c r="F337" s="381"/>
      <c r="G337" s="267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</row>
    <row r="338" spans="2:35">
      <c r="B338" s="267"/>
      <c r="C338" s="268"/>
      <c r="D338" s="268"/>
      <c r="E338" s="268"/>
      <c r="F338" s="381"/>
      <c r="G338" s="267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</row>
    <row r="339" spans="2:35">
      <c r="B339" s="267"/>
      <c r="C339" s="268"/>
      <c r="D339" s="268"/>
      <c r="E339" s="268"/>
      <c r="F339" s="381"/>
      <c r="G339" s="267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</row>
    <row r="340" spans="2:35">
      <c r="B340" s="267"/>
      <c r="C340" s="268"/>
      <c r="D340" s="268"/>
      <c r="E340" s="268"/>
      <c r="F340" s="381"/>
      <c r="G340" s="267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</row>
    <row r="341" spans="2:35">
      <c r="B341" s="267"/>
      <c r="C341" s="268"/>
      <c r="D341" s="268"/>
      <c r="E341" s="268"/>
      <c r="F341" s="381"/>
      <c r="G341" s="267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</row>
    <row r="342" spans="2:35">
      <c r="B342" s="267"/>
      <c r="C342" s="268"/>
      <c r="D342" s="268"/>
      <c r="E342" s="268"/>
      <c r="F342" s="381"/>
      <c r="G342" s="267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</row>
    <row r="343" spans="2:35">
      <c r="B343" s="267"/>
      <c r="C343" s="268"/>
      <c r="D343" s="268"/>
      <c r="E343" s="268"/>
      <c r="F343" s="381"/>
      <c r="G343" s="267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</row>
    <row r="344" spans="2:35">
      <c r="B344" s="267"/>
      <c r="C344" s="268"/>
      <c r="D344" s="268"/>
      <c r="E344" s="268"/>
      <c r="F344" s="381"/>
      <c r="G344" s="267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</row>
    <row r="345" spans="2:35">
      <c r="B345" s="267"/>
      <c r="C345" s="268"/>
      <c r="D345" s="268"/>
      <c r="E345" s="268"/>
      <c r="F345" s="381"/>
      <c r="G345" s="267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</row>
    <row r="346" spans="2:35">
      <c r="B346" s="267"/>
      <c r="C346" s="268"/>
      <c r="D346" s="268"/>
      <c r="E346" s="268"/>
      <c r="F346" s="381"/>
      <c r="G346" s="267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</row>
    <row r="347" spans="2:35">
      <c r="B347" s="267"/>
      <c r="C347" s="268"/>
      <c r="D347" s="268"/>
      <c r="E347" s="268"/>
      <c r="F347" s="381"/>
      <c r="G347" s="267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</row>
    <row r="348" spans="2:35">
      <c r="B348" s="267"/>
      <c r="C348" s="268"/>
      <c r="D348" s="268"/>
      <c r="E348" s="268"/>
      <c r="F348" s="381"/>
      <c r="G348" s="267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</row>
    <row r="349" spans="2:35">
      <c r="B349" s="267"/>
      <c r="C349" s="268"/>
      <c r="D349" s="268"/>
      <c r="E349" s="268"/>
      <c r="F349" s="381"/>
      <c r="G349" s="267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</row>
    <row r="350" spans="2:35">
      <c r="B350" s="267"/>
      <c r="C350" s="268"/>
      <c r="D350" s="268"/>
      <c r="E350" s="268"/>
      <c r="F350" s="381"/>
      <c r="G350" s="267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</row>
    <row r="351" spans="2:35">
      <c r="B351" s="267"/>
      <c r="C351" s="268"/>
      <c r="D351" s="268"/>
      <c r="E351" s="268"/>
      <c r="F351" s="381"/>
      <c r="G351" s="267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</row>
    <row r="352" spans="2:35">
      <c r="B352" s="267"/>
      <c r="C352" s="268"/>
      <c r="D352" s="268"/>
      <c r="E352" s="268"/>
      <c r="F352" s="381"/>
      <c r="G352" s="267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</row>
    <row r="353" spans="2:35">
      <c r="B353" s="267"/>
      <c r="C353" s="268"/>
      <c r="D353" s="268"/>
      <c r="E353" s="268"/>
      <c r="F353" s="381"/>
      <c r="G353" s="267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</row>
    <row r="354" spans="2:35">
      <c r="B354" s="267"/>
      <c r="C354" s="268"/>
      <c r="D354" s="268"/>
      <c r="E354" s="268"/>
      <c r="F354" s="381"/>
      <c r="G354" s="267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</row>
    <row r="355" spans="2:35">
      <c r="B355" s="267"/>
      <c r="C355" s="268"/>
      <c r="D355" s="268"/>
      <c r="E355" s="268"/>
      <c r="F355" s="381"/>
      <c r="G355" s="267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</row>
    <row r="356" spans="2:35">
      <c r="B356" s="267"/>
      <c r="C356" s="268"/>
      <c r="D356" s="268"/>
      <c r="E356" s="268"/>
      <c r="F356" s="381"/>
      <c r="G356" s="267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</row>
    <row r="357" spans="2:35">
      <c r="B357" s="267"/>
      <c r="C357" s="268"/>
      <c r="D357" s="268"/>
      <c r="E357" s="268"/>
      <c r="F357" s="381"/>
      <c r="G357" s="267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</row>
    <row r="358" spans="2:35">
      <c r="B358" s="267"/>
      <c r="C358" s="268"/>
      <c r="D358" s="268"/>
      <c r="E358" s="268"/>
      <c r="F358" s="381"/>
      <c r="G358" s="267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</row>
    <row r="359" spans="2:35">
      <c r="B359" s="267"/>
      <c r="C359" s="268"/>
      <c r="D359" s="268"/>
      <c r="E359" s="268"/>
      <c r="F359" s="381"/>
      <c r="G359" s="267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</row>
    <row r="360" spans="2:35">
      <c r="B360" s="267"/>
      <c r="C360" s="268"/>
      <c r="D360" s="268"/>
      <c r="E360" s="268"/>
      <c r="F360" s="381"/>
      <c r="G360" s="267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</row>
    <row r="361" spans="2:35">
      <c r="B361" s="267"/>
      <c r="C361" s="268"/>
      <c r="D361" s="268"/>
      <c r="E361" s="268"/>
      <c r="F361" s="381"/>
      <c r="G361" s="267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</row>
    <row r="362" spans="2:35">
      <c r="B362" s="267"/>
      <c r="C362" s="268"/>
      <c r="D362" s="268"/>
      <c r="E362" s="268"/>
      <c r="F362" s="381"/>
      <c r="G362" s="267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</row>
    <row r="363" spans="2:35">
      <c r="B363" s="267"/>
      <c r="C363" s="268"/>
      <c r="D363" s="268"/>
      <c r="E363" s="268"/>
      <c r="F363" s="381"/>
      <c r="G363" s="267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</row>
    <row r="364" spans="2:35"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</row>
    <row r="365" spans="2:35"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</row>
    <row r="366" spans="2:35"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</row>
    <row r="367" spans="2:35"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</row>
    <row r="368" spans="2:35"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</row>
    <row r="369" spans="9:35"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</row>
    <row r="370" spans="9:35"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</row>
    <row r="371" spans="9:35"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</row>
    <row r="372" spans="9:35"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</row>
    <row r="373" spans="9:35"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</row>
    <row r="374" spans="9:35"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</row>
    <row r="375" spans="9:35"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</row>
    <row r="376" spans="9:35"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</row>
    <row r="377" spans="9:35"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</row>
    <row r="378" spans="9:35"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</row>
    <row r="379" spans="9:35"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</row>
    <row r="380" spans="9:35"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</row>
    <row r="381" spans="9:35"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</row>
    <row r="382" spans="9:35"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</row>
    <row r="383" spans="9:35"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</row>
    <row r="384" spans="9:35"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</row>
    <row r="385" spans="9:35"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</row>
    <row r="386" spans="9:35"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</row>
    <row r="387" spans="9:35"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</row>
    <row r="388" spans="9:35"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</row>
    <row r="389" spans="9:35"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</row>
    <row r="390" spans="9:35"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</row>
    <row r="391" spans="9:35"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</row>
    <row r="392" spans="9:35"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</row>
    <row r="393" spans="9:35"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</row>
    <row r="394" spans="9:35"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</row>
    <row r="395" spans="9:35"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</row>
    <row r="396" spans="9:35"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</row>
    <row r="397" spans="9:35"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</row>
    <row r="398" spans="9:35"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</row>
    <row r="399" spans="9:35"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</row>
    <row r="400" spans="9:35"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</row>
    <row r="401" spans="9:35"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</row>
    <row r="402" spans="9:35"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</row>
    <row r="403" spans="9:35"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</row>
    <row r="404" spans="9:35"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</row>
    <row r="405" spans="9:35"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</row>
    <row r="406" spans="9:35"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</row>
    <row r="407" spans="9:35"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</row>
    <row r="408" spans="9:35"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</row>
    <row r="409" spans="9:35"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</row>
    <row r="410" spans="9:35"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</row>
    <row r="411" spans="9:35"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</row>
    <row r="412" spans="9:35"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</row>
    <row r="413" spans="9:35"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</row>
    <row r="414" spans="9:35"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</row>
    <row r="415" spans="9:35"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</row>
    <row r="416" spans="9:35"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</row>
    <row r="417" spans="9:35"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</row>
    <row r="418" spans="9:35"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</row>
    <row r="419" spans="9:35"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</row>
    <row r="420" spans="9:35"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</row>
    <row r="421" spans="9:35"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</row>
    <row r="422" spans="9:35"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</row>
    <row r="423" spans="9:35"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</row>
    <row r="424" spans="9:35"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</row>
    <row r="425" spans="9:35"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</row>
    <row r="426" spans="9:35"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</row>
    <row r="427" spans="9:35"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</row>
    <row r="428" spans="9:35"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</row>
    <row r="429" spans="9:35"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</row>
    <row r="430" spans="9:35"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</row>
    <row r="431" spans="9:35"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</row>
    <row r="432" spans="9:35"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</row>
    <row r="433" spans="9:35"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</row>
    <row r="434" spans="9:35"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</row>
    <row r="435" spans="9:35"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</row>
    <row r="436" spans="9:35"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</row>
    <row r="437" spans="9:35"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</row>
    <row r="438" spans="9:35"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</row>
    <row r="439" spans="9:35"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</row>
    <row r="440" spans="9:35"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</row>
    <row r="441" spans="9:35"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</row>
    <row r="442" spans="9:35"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</row>
    <row r="443" spans="9:35"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</row>
    <row r="444" spans="9:35"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</row>
    <row r="445" spans="9:35"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</row>
    <row r="446" spans="9:35"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</row>
    <row r="447" spans="9:35"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</row>
    <row r="448" spans="9:35"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</row>
    <row r="449" spans="9:35"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</row>
    <row r="450" spans="9:35"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</row>
    <row r="451" spans="9:35"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</row>
    <row r="452" spans="9:35"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</row>
    <row r="453" spans="9:35"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</row>
    <row r="454" spans="9:35"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</row>
    <row r="455" spans="9:35"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</row>
    <row r="456" spans="9:35"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</row>
    <row r="457" spans="9:35"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</row>
    <row r="458" spans="9:35"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</row>
    <row r="459" spans="9:35"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</row>
    <row r="460" spans="9:35"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</row>
    <row r="461" spans="9:35"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</row>
    <row r="462" spans="9:35"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</row>
    <row r="463" spans="9:35"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</row>
    <row r="464" spans="9:35"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</row>
    <row r="465" spans="9:35"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</row>
    <row r="466" spans="9:35"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</row>
    <row r="467" spans="9:35"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</row>
    <row r="468" spans="9:35"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</row>
    <row r="469" spans="9:35"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</row>
    <row r="470" spans="9:35"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</row>
    <row r="471" spans="9:35"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</row>
    <row r="472" spans="9:35"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</row>
    <row r="473" spans="9:35"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</row>
    <row r="474" spans="9:35"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</row>
    <row r="475" spans="9:35"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</row>
    <row r="476" spans="9:35"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</row>
    <row r="477" spans="9:35"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</row>
    <row r="478" spans="9:35"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</row>
    <row r="479" spans="9:35"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</row>
    <row r="480" spans="9:35"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</row>
    <row r="481" spans="9:35"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</row>
    <row r="482" spans="9:35"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</row>
    <row r="483" spans="9:35"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</row>
    <row r="484" spans="9:35"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</row>
    <row r="485" spans="9:35"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</row>
    <row r="486" spans="9:35"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</row>
    <row r="487" spans="9:35"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</row>
    <row r="488" spans="9:35"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</row>
    <row r="489" spans="9:35"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</row>
    <row r="490" spans="9:35"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</row>
    <row r="491" spans="9:35"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</row>
    <row r="492" spans="9:35"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</row>
    <row r="493" spans="9:35"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</row>
    <row r="494" spans="9:35"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</row>
    <row r="495" spans="9:35"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</row>
    <row r="496" spans="9:35"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</row>
    <row r="497" spans="9:35"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</row>
    <row r="498" spans="9:35"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</row>
    <row r="499" spans="9:35"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</row>
    <row r="500" spans="9:35"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</row>
    <row r="501" spans="9:35"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</row>
    <row r="502" spans="9:35"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</row>
    <row r="503" spans="9:35"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</row>
    <row r="504" spans="9:35"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</row>
    <row r="505" spans="9:35"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</row>
    <row r="506" spans="9:35"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</row>
    <row r="507" spans="9:35"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</row>
    <row r="508" spans="9:35"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</row>
    <row r="509" spans="9:35"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</row>
    <row r="510" spans="9:35"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</row>
    <row r="511" spans="9:35"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</row>
    <row r="512" spans="9:35"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</row>
    <row r="513" spans="9:35"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</row>
    <row r="514" spans="9:35"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</row>
    <row r="515" spans="9:35"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</row>
    <row r="516" spans="9:35"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</row>
    <row r="517" spans="9:35"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</row>
    <row r="518" spans="9:35"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</row>
    <row r="519" spans="9:35"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</row>
    <row r="520" spans="9:35"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</row>
    <row r="521" spans="9:35"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</row>
    <row r="522" spans="9:35"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</row>
    <row r="523" spans="9:35"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</row>
    <row r="524" spans="9:35"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</row>
    <row r="525" spans="9:35"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</row>
    <row r="526" spans="9:35"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</row>
    <row r="527" spans="9:35"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</row>
    <row r="528" spans="9:35"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</row>
    <row r="529" spans="9:35"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</row>
    <row r="530" spans="9:35"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</row>
    <row r="531" spans="9:35"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</row>
    <row r="532" spans="9:35"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</row>
    <row r="533" spans="9:35"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</row>
    <row r="534" spans="9:35"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</row>
    <row r="535" spans="9:35"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</row>
    <row r="536" spans="9:35"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</row>
    <row r="537" spans="9:35"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</row>
    <row r="538" spans="9:35"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</row>
    <row r="539" spans="9:35"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</row>
    <row r="540" spans="9:35"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</row>
    <row r="541" spans="9:35"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</row>
    <row r="542" spans="9:35"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</row>
    <row r="543" spans="9:35"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</row>
    <row r="544" spans="9:35"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</row>
    <row r="545" spans="9:35"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</row>
    <row r="546" spans="9:35"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</row>
    <row r="547" spans="9:35"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</row>
    <row r="548" spans="9:35"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</row>
    <row r="549" spans="9:35"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</row>
    <row r="550" spans="9:35"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</row>
    <row r="551" spans="9:35"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</row>
    <row r="552" spans="9:35"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</row>
    <row r="553" spans="9:35"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</row>
    <row r="554" spans="9:35"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</row>
    <row r="555" spans="9:35"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</row>
    <row r="556" spans="9:35"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</row>
    <row r="557" spans="9:35"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</row>
    <row r="558" spans="9:35"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</row>
    <row r="559" spans="9:35"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</row>
    <row r="560" spans="9:35"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  <c r="AF560" s="243"/>
      <c r="AG560" s="243"/>
      <c r="AH560" s="243"/>
      <c r="AI560" s="243"/>
    </row>
    <row r="561" spans="9:35"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3"/>
      <c r="AI561" s="243"/>
    </row>
    <row r="562" spans="9:35"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</row>
    <row r="563" spans="9:35"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</row>
    <row r="564" spans="9:35"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</row>
    <row r="565" spans="9:35"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</row>
    <row r="566" spans="9:35"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3"/>
      <c r="AI566" s="243"/>
    </row>
    <row r="567" spans="9:35"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3"/>
      <c r="AI567" s="243"/>
    </row>
    <row r="568" spans="9:35"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3"/>
      <c r="AI568" s="243"/>
    </row>
    <row r="569" spans="9:35"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  <c r="AF569" s="243"/>
      <c r="AG569" s="243"/>
      <c r="AH569" s="243"/>
      <c r="AI569" s="243"/>
    </row>
    <row r="570" spans="9:35"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  <c r="AF570" s="243"/>
      <c r="AG570" s="243"/>
      <c r="AH570" s="243"/>
      <c r="AI570" s="243"/>
    </row>
    <row r="571" spans="9:35"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</row>
    <row r="572" spans="9:35"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</row>
    <row r="573" spans="9:35"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</row>
    <row r="574" spans="9:35"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  <c r="AF574" s="243"/>
      <c r="AG574" s="243"/>
      <c r="AH574" s="243"/>
      <c r="AI574" s="243"/>
    </row>
    <row r="575" spans="9:35"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3"/>
      <c r="AI575" s="243"/>
    </row>
    <row r="576" spans="9:35"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</row>
    <row r="577" spans="9:35"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</row>
    <row r="578" spans="9:35"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</row>
    <row r="579" spans="9:35"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</row>
    <row r="580" spans="9:35"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</row>
    <row r="581" spans="9:35"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</row>
    <row r="582" spans="9:35"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</row>
    <row r="583" spans="9:35"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</row>
    <row r="584" spans="9:35"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</row>
    <row r="585" spans="9:35"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</row>
    <row r="586" spans="9:35"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</row>
    <row r="587" spans="9:35"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</row>
    <row r="588" spans="9:35"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3"/>
      <c r="AI588" s="243"/>
    </row>
    <row r="589" spans="9:35"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</row>
    <row r="590" spans="9:35"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</row>
    <row r="591" spans="9:35"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</row>
    <row r="592" spans="9:35"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</row>
    <row r="593" spans="9:35"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</row>
    <row r="594" spans="9:35"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</row>
    <row r="595" spans="9:35"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</row>
    <row r="596" spans="9:35"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</row>
    <row r="597" spans="9:35"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</row>
    <row r="598" spans="9:35"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</row>
    <row r="599" spans="9:35"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</row>
    <row r="600" spans="9:35"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</row>
    <row r="601" spans="9:35"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</row>
    <row r="602" spans="9:35"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3"/>
      <c r="AI602" s="243"/>
    </row>
    <row r="603" spans="9:35"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</row>
    <row r="604" spans="9:35"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</row>
    <row r="605" spans="9:35"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</row>
    <row r="606" spans="9:35"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</row>
    <row r="607" spans="9:35"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</row>
    <row r="608" spans="9:35"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</row>
    <row r="609" spans="9:35"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</row>
    <row r="610" spans="9:35"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</row>
    <row r="611" spans="9:35"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</row>
    <row r="612" spans="9:35"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</row>
    <row r="613" spans="9:35"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</row>
    <row r="614" spans="9:35"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</row>
    <row r="615" spans="9:35"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</row>
    <row r="616" spans="9:35"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  <c r="AF616" s="243"/>
      <c r="AG616" s="243"/>
      <c r="AH616" s="243"/>
      <c r="AI616" s="243"/>
    </row>
    <row r="617" spans="9:35"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3"/>
      <c r="AI617" s="243"/>
    </row>
    <row r="618" spans="9:35"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</row>
    <row r="619" spans="9:35"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</row>
    <row r="620" spans="9:35"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</row>
    <row r="621" spans="9:35"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</row>
    <row r="622" spans="9:35"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3"/>
      <c r="AI622" s="243"/>
    </row>
    <row r="623" spans="9:35"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3"/>
      <c r="AI623" s="243"/>
    </row>
    <row r="624" spans="9:35"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3"/>
      <c r="AI624" s="243"/>
    </row>
    <row r="625" spans="9:35"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  <c r="AF625" s="243"/>
      <c r="AG625" s="243"/>
      <c r="AH625" s="243"/>
      <c r="AI625" s="243"/>
    </row>
    <row r="626" spans="9:35"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  <c r="AF626" s="243"/>
      <c r="AG626" s="243"/>
      <c r="AH626" s="243"/>
      <c r="AI626" s="243"/>
    </row>
    <row r="627" spans="9:35"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</row>
    <row r="628" spans="9:35"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</row>
    <row r="629" spans="9:35"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</row>
    <row r="630" spans="9:35"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  <c r="AF630" s="243"/>
      <c r="AG630" s="243"/>
      <c r="AH630" s="243"/>
      <c r="AI630" s="243"/>
    </row>
    <row r="631" spans="9:35"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  <c r="AF631" s="243"/>
      <c r="AG631" s="243"/>
      <c r="AH631" s="243"/>
      <c r="AI631" s="243"/>
    </row>
    <row r="632" spans="9:35"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</row>
    <row r="633" spans="9:35"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</row>
    <row r="634" spans="9:35"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</row>
    <row r="635" spans="9:35"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</row>
    <row r="636" spans="9:35"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</row>
    <row r="637" spans="9:35"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</row>
    <row r="638" spans="9:35"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</row>
    <row r="639" spans="9:35"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</row>
    <row r="640" spans="9:35"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</row>
    <row r="641" spans="9:35"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</row>
    <row r="642" spans="9:35"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</row>
    <row r="643" spans="9:35"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</row>
    <row r="644" spans="9:35"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3"/>
      <c r="AI644" s="243"/>
    </row>
    <row r="645" spans="9:35"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  <c r="AF645" s="243"/>
      <c r="AG645" s="243"/>
      <c r="AH645" s="243"/>
      <c r="AI645" s="243"/>
    </row>
    <row r="646" spans="9:35"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</row>
    <row r="647" spans="9:35"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</row>
    <row r="648" spans="9:35"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</row>
    <row r="649" spans="9:35"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</row>
    <row r="650" spans="9:35"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  <c r="AF650" s="243"/>
      <c r="AG650" s="243"/>
      <c r="AH650" s="243"/>
      <c r="AI650" s="243"/>
    </row>
    <row r="651" spans="9:35"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  <c r="AF651" s="243"/>
      <c r="AG651" s="243"/>
      <c r="AH651" s="243"/>
      <c r="AI651" s="243"/>
    </row>
    <row r="652" spans="9:35"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</row>
    <row r="653" spans="9:35"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</row>
    <row r="654" spans="9:35"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3"/>
      <c r="AI654" s="243"/>
    </row>
    <row r="655" spans="9:35"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</row>
    <row r="656" spans="9:35"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</row>
    <row r="657" spans="9:35"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</row>
    <row r="658" spans="9:35"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3"/>
      <c r="AI658" s="243"/>
    </row>
    <row r="659" spans="9:35"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3"/>
      <c r="AI659" s="243"/>
    </row>
    <row r="660" spans="9:35"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</row>
    <row r="661" spans="9:35"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</row>
    <row r="662" spans="9:35"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</row>
    <row r="663" spans="9:35"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</row>
    <row r="664" spans="9:35"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</row>
    <row r="665" spans="9:35"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</row>
    <row r="666" spans="9:35"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</row>
    <row r="667" spans="9:35"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</row>
    <row r="668" spans="9:35"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</row>
    <row r="669" spans="9:35"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</row>
    <row r="670" spans="9:35"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</row>
    <row r="671" spans="9:35"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</row>
    <row r="672" spans="9:35"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  <c r="AF672" s="243"/>
      <c r="AG672" s="243"/>
      <c r="AH672" s="243"/>
      <c r="AI672" s="243"/>
    </row>
    <row r="673" spans="9:35"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3"/>
      <c r="AI673" s="243"/>
    </row>
    <row r="674" spans="9:35"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</row>
    <row r="675" spans="9:35"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</row>
    <row r="676" spans="9:35"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</row>
    <row r="677" spans="9:35"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</row>
    <row r="678" spans="9:35"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3"/>
      <c r="AI678" s="243"/>
    </row>
    <row r="679" spans="9:35"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3"/>
      <c r="AI679" s="243"/>
    </row>
    <row r="680" spans="9:35"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3"/>
      <c r="AI680" s="243"/>
    </row>
    <row r="681" spans="9:35"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</row>
    <row r="682" spans="9:35"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  <c r="AF682" s="243"/>
      <c r="AG682" s="243"/>
      <c r="AH682" s="243"/>
      <c r="AI682" s="243"/>
    </row>
    <row r="683" spans="9:35"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</row>
    <row r="684" spans="9:35"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</row>
    <row r="685" spans="9:35"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</row>
    <row r="686" spans="9:35"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</row>
    <row r="687" spans="9:35"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  <c r="AF687" s="243"/>
      <c r="AG687" s="243"/>
      <c r="AH687" s="243"/>
      <c r="AI687" s="243"/>
    </row>
    <row r="688" spans="9:35"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</row>
    <row r="689" spans="9:35"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</row>
    <row r="690" spans="9:35"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</row>
    <row r="691" spans="9:35"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</row>
    <row r="692" spans="9:35"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  <c r="AF692" s="243"/>
      <c r="AG692" s="243"/>
      <c r="AH692" s="243"/>
      <c r="AI692" s="243"/>
    </row>
    <row r="693" spans="9:35"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3"/>
      <c r="AI693" s="243"/>
    </row>
    <row r="694" spans="9:35"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3"/>
      <c r="AI694" s="243"/>
    </row>
    <row r="695" spans="9:35"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3"/>
      <c r="AI695" s="243"/>
    </row>
    <row r="696" spans="9:35"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  <c r="AF696" s="243"/>
      <c r="AG696" s="243"/>
      <c r="AH696" s="243"/>
      <c r="AI696" s="243"/>
    </row>
    <row r="697" spans="9:35"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</row>
    <row r="698" spans="9:35"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</row>
    <row r="699" spans="9:35"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</row>
    <row r="700" spans="9:35"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3"/>
      <c r="AI700" s="243"/>
    </row>
    <row r="701" spans="9:35"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  <c r="AF701" s="243"/>
      <c r="AG701" s="243"/>
      <c r="AH701" s="243"/>
      <c r="AI701" s="243"/>
    </row>
    <row r="702" spans="9:35"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  <c r="AF702" s="243"/>
      <c r="AG702" s="243"/>
      <c r="AH702" s="243"/>
      <c r="AI702" s="243"/>
    </row>
    <row r="703" spans="9:35"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</row>
    <row r="704" spans="9:35"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</row>
    <row r="705" spans="9:35"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</row>
    <row r="706" spans="9:35"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</row>
    <row r="707" spans="9:35"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</row>
    <row r="708" spans="9:35"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3"/>
      <c r="AI708" s="243"/>
    </row>
    <row r="709" spans="9:35"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</row>
    <row r="710" spans="9:35"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</row>
    <row r="711" spans="9:35"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</row>
    <row r="712" spans="9:35"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</row>
    <row r="713" spans="9:35"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</row>
    <row r="714" spans="9:35"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</row>
    <row r="715" spans="9:35"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</row>
    <row r="716" spans="9:35"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  <c r="AF716" s="243"/>
      <c r="AG716" s="243"/>
      <c r="AH716" s="243"/>
      <c r="AI716" s="243"/>
    </row>
    <row r="717" spans="9:35"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  <c r="AF717" s="243"/>
      <c r="AG717" s="243"/>
      <c r="AH717" s="243"/>
      <c r="AI717" s="243"/>
    </row>
    <row r="718" spans="9:35"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3"/>
      <c r="AI718" s="243"/>
    </row>
    <row r="719" spans="9:35"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</row>
    <row r="720" spans="9:35"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3"/>
      <c r="AI720" s="243"/>
    </row>
    <row r="721" spans="9:35"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  <c r="AF721" s="243"/>
      <c r="AG721" s="243"/>
      <c r="AH721" s="243"/>
      <c r="AI721" s="243"/>
    </row>
    <row r="722" spans="9:35"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  <c r="AF722" s="243"/>
      <c r="AG722" s="243"/>
      <c r="AH722" s="243"/>
      <c r="AI722" s="243"/>
    </row>
    <row r="723" spans="9:35"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</row>
    <row r="724" spans="9:35"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3"/>
      <c r="AI724" s="243"/>
    </row>
    <row r="725" spans="9:35"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3"/>
      <c r="AI725" s="243"/>
    </row>
    <row r="726" spans="9:35"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3"/>
      <c r="AI726" s="243"/>
    </row>
    <row r="727" spans="9:35"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</row>
    <row r="728" spans="9:35"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</row>
    <row r="729" spans="9:35"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3"/>
      <c r="AI729" s="243"/>
    </row>
    <row r="730" spans="9:35"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3"/>
      <c r="AI730" s="243"/>
    </row>
    <row r="731" spans="9:35"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3"/>
      <c r="AI731" s="243"/>
    </row>
    <row r="732" spans="9:35"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  <c r="AF732" s="243"/>
      <c r="AG732" s="243"/>
      <c r="AH732" s="243"/>
      <c r="AI732" s="243"/>
    </row>
    <row r="733" spans="9:35"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  <c r="AF733" s="243"/>
      <c r="AG733" s="243"/>
      <c r="AH733" s="243"/>
      <c r="AI733" s="243"/>
    </row>
    <row r="734" spans="9:35"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3"/>
      <c r="AI734" s="243"/>
    </row>
    <row r="735" spans="9:35"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3"/>
      <c r="AI735" s="243"/>
    </row>
    <row r="736" spans="9:35"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3"/>
      <c r="AI736" s="243"/>
    </row>
    <row r="737" spans="9:35"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  <c r="AF737" s="243"/>
      <c r="AG737" s="243"/>
      <c r="AH737" s="243"/>
      <c r="AI737" s="243"/>
    </row>
    <row r="738" spans="9:35"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  <c r="AF738" s="243"/>
      <c r="AG738" s="243"/>
      <c r="AH738" s="243"/>
      <c r="AI738" s="243"/>
    </row>
    <row r="739" spans="9:35"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3"/>
      <c r="AI739" s="243"/>
    </row>
    <row r="740" spans="9:35"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3"/>
      <c r="AI740" s="243"/>
    </row>
    <row r="741" spans="9:35"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3"/>
      <c r="AI741" s="243"/>
    </row>
    <row r="742" spans="9:35"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  <c r="AF742" s="243"/>
      <c r="AG742" s="243"/>
      <c r="AH742" s="243"/>
      <c r="AI742" s="243"/>
    </row>
    <row r="743" spans="9:35"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  <c r="AF743" s="243"/>
      <c r="AG743" s="243"/>
      <c r="AH743" s="243"/>
      <c r="AI743" s="243"/>
    </row>
    <row r="744" spans="9:35"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3"/>
      <c r="AI744" s="243"/>
    </row>
    <row r="745" spans="9:35"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3"/>
      <c r="AI745" s="243"/>
    </row>
    <row r="746" spans="9:35"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3"/>
      <c r="AI746" s="243"/>
    </row>
    <row r="747" spans="9:35"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  <c r="AF747" s="243"/>
      <c r="AG747" s="243"/>
      <c r="AH747" s="243"/>
      <c r="AI747" s="243"/>
    </row>
    <row r="748" spans="9:35"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  <c r="AF748" s="243"/>
      <c r="AG748" s="243"/>
      <c r="AH748" s="243"/>
      <c r="AI748" s="243"/>
    </row>
    <row r="749" spans="9:35"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3"/>
      <c r="AI749" s="243"/>
    </row>
    <row r="750" spans="9:35"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3"/>
      <c r="AI750" s="243"/>
    </row>
    <row r="751" spans="9:35"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3"/>
      <c r="AI751" s="243"/>
    </row>
    <row r="752" spans="9:35"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  <c r="AF752" s="243"/>
      <c r="AG752" s="243"/>
      <c r="AH752" s="243"/>
      <c r="AI752" s="243"/>
    </row>
    <row r="753" spans="9:35"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  <c r="AF753" s="243"/>
      <c r="AG753" s="243"/>
      <c r="AH753" s="243"/>
      <c r="AI753" s="243"/>
    </row>
    <row r="754" spans="9:35"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3"/>
      <c r="AI754" s="243"/>
    </row>
    <row r="755" spans="9:35"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3"/>
      <c r="AI755" s="243"/>
    </row>
    <row r="756" spans="9:35"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3"/>
      <c r="AI756" s="243"/>
    </row>
    <row r="757" spans="9:35"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  <c r="AF757" s="243"/>
      <c r="AG757" s="243"/>
      <c r="AH757" s="243"/>
      <c r="AI757" s="243"/>
    </row>
    <row r="758" spans="9:35"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  <c r="AF758" s="243"/>
      <c r="AG758" s="243"/>
      <c r="AH758" s="243"/>
      <c r="AI758" s="243"/>
    </row>
    <row r="759" spans="9:35"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3"/>
      <c r="AI759" s="243"/>
    </row>
    <row r="760" spans="9:35"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3"/>
      <c r="AI760" s="243"/>
    </row>
    <row r="761" spans="9:35"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3"/>
      <c r="AI761" s="243"/>
    </row>
    <row r="762" spans="9:35"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  <c r="AF762" s="243"/>
      <c r="AG762" s="243"/>
      <c r="AH762" s="243"/>
      <c r="AI762" s="243"/>
    </row>
    <row r="763" spans="9:35"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</row>
    <row r="764" spans="9:35"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3"/>
      <c r="AI764" s="243"/>
    </row>
    <row r="765" spans="9:35"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3"/>
      <c r="AI765" s="243"/>
    </row>
    <row r="766" spans="9:35"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3"/>
      <c r="AI766" s="243"/>
    </row>
    <row r="767" spans="9:35"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  <c r="AF767" s="243"/>
      <c r="AG767" s="243"/>
      <c r="AH767" s="243"/>
      <c r="AI767" s="243"/>
    </row>
    <row r="768" spans="9:35"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  <c r="AF768" s="243"/>
      <c r="AG768" s="243"/>
      <c r="AH768" s="243"/>
      <c r="AI768" s="243"/>
    </row>
    <row r="769" spans="9:35"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3"/>
      <c r="AI769" s="243"/>
    </row>
    <row r="770" spans="9:35"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3"/>
      <c r="AI770" s="243"/>
    </row>
    <row r="771" spans="9:35"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3"/>
      <c r="AI771" s="243"/>
    </row>
    <row r="772" spans="9:35"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</row>
    <row r="773" spans="9:35"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  <c r="AF773" s="243"/>
      <c r="AG773" s="243"/>
      <c r="AH773" s="243"/>
      <c r="AI773" s="243"/>
    </row>
    <row r="774" spans="9:35"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  <c r="AF774" s="243"/>
      <c r="AG774" s="243"/>
      <c r="AH774" s="243"/>
      <c r="AI774" s="243"/>
    </row>
    <row r="775" spans="9:35"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  <c r="AF775" s="243"/>
      <c r="AG775" s="243"/>
      <c r="AH775" s="243"/>
      <c r="AI775" s="243"/>
    </row>
    <row r="776" spans="9:35"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  <c r="AF776" s="243"/>
      <c r="AG776" s="243"/>
      <c r="AH776" s="243"/>
      <c r="AI776" s="243"/>
    </row>
    <row r="777" spans="9:35"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  <c r="AF777" s="243"/>
      <c r="AG777" s="243"/>
      <c r="AH777" s="243"/>
      <c r="AI777" s="243"/>
    </row>
    <row r="778" spans="9:35"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  <c r="AF778" s="243"/>
      <c r="AG778" s="243"/>
      <c r="AH778" s="243"/>
      <c r="AI778" s="243"/>
    </row>
    <row r="779" spans="9:35"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  <c r="AF779" s="243"/>
      <c r="AG779" s="243"/>
      <c r="AH779" s="243"/>
      <c r="AI779" s="243"/>
    </row>
    <row r="780" spans="9:35"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  <c r="AF780" s="243"/>
      <c r="AG780" s="243"/>
      <c r="AH780" s="243"/>
      <c r="AI780" s="243"/>
    </row>
    <row r="781" spans="9:35"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  <c r="AF781" s="243"/>
      <c r="AG781" s="243"/>
      <c r="AH781" s="243"/>
      <c r="AI781" s="243"/>
    </row>
    <row r="782" spans="9:35"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  <c r="AF782" s="243"/>
      <c r="AG782" s="243"/>
      <c r="AH782" s="243"/>
      <c r="AI782" s="243"/>
    </row>
    <row r="783" spans="9:35"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  <c r="AF783" s="243"/>
      <c r="AG783" s="243"/>
      <c r="AH783" s="243"/>
      <c r="AI783" s="243"/>
    </row>
    <row r="784" spans="9:35"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  <c r="AF784" s="243"/>
      <c r="AG784" s="243"/>
      <c r="AH784" s="243"/>
      <c r="AI784" s="243"/>
    </row>
    <row r="785" spans="9:35"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  <c r="AF785" s="243"/>
      <c r="AG785" s="243"/>
      <c r="AH785" s="243"/>
      <c r="AI785" s="243"/>
    </row>
    <row r="786" spans="9:35"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  <c r="AF786" s="243"/>
      <c r="AG786" s="243"/>
      <c r="AH786" s="243"/>
      <c r="AI786" s="243"/>
    </row>
    <row r="787" spans="9:35"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  <c r="AF787" s="243"/>
      <c r="AG787" s="243"/>
      <c r="AH787" s="243"/>
      <c r="AI787" s="243"/>
    </row>
    <row r="788" spans="9:35"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  <c r="AF788" s="243"/>
      <c r="AG788" s="243"/>
      <c r="AH788" s="243"/>
      <c r="AI788" s="243"/>
    </row>
    <row r="789" spans="9:35"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</row>
    <row r="790" spans="9:35"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  <c r="AF790" s="243"/>
      <c r="AG790" s="243"/>
      <c r="AH790" s="243"/>
      <c r="AI790" s="243"/>
    </row>
    <row r="791" spans="9:35"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  <c r="AF791" s="243"/>
      <c r="AG791" s="243"/>
      <c r="AH791" s="243"/>
      <c r="AI791" s="243"/>
    </row>
    <row r="792" spans="9:35"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  <c r="AF792" s="243"/>
      <c r="AG792" s="243"/>
      <c r="AH792" s="243"/>
      <c r="AI792" s="243"/>
    </row>
    <row r="793" spans="9:35"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  <c r="AF793" s="243"/>
      <c r="AG793" s="243"/>
      <c r="AH793" s="243"/>
      <c r="AI793" s="243"/>
    </row>
    <row r="794" spans="9:35"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  <c r="AF794" s="243"/>
      <c r="AG794" s="243"/>
      <c r="AH794" s="243"/>
      <c r="AI794" s="243"/>
    </row>
    <row r="795" spans="9:35"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  <c r="AF795" s="243"/>
      <c r="AG795" s="243"/>
      <c r="AH795" s="243"/>
      <c r="AI795" s="243"/>
    </row>
    <row r="796" spans="9:35"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  <c r="AF796" s="243"/>
      <c r="AG796" s="243"/>
      <c r="AH796" s="243"/>
      <c r="AI796" s="243"/>
    </row>
    <row r="797" spans="9:35"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  <c r="AF797" s="243"/>
      <c r="AG797" s="243"/>
      <c r="AH797" s="243"/>
      <c r="AI797" s="243"/>
    </row>
    <row r="798" spans="9:35"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</row>
    <row r="799" spans="9:35"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  <c r="AF799" s="243"/>
      <c r="AG799" s="243"/>
      <c r="AH799" s="243"/>
      <c r="AI799" s="243"/>
    </row>
    <row r="800" spans="9:35"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  <c r="AF800" s="243"/>
      <c r="AG800" s="243"/>
      <c r="AH800" s="243"/>
      <c r="AI800" s="243"/>
    </row>
    <row r="801" spans="9:35"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</row>
    <row r="802" spans="9:35"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  <c r="AF802" s="243"/>
      <c r="AG802" s="243"/>
      <c r="AH802" s="243"/>
      <c r="AI802" s="243"/>
    </row>
    <row r="803" spans="9:35"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</row>
    <row r="804" spans="9:35"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  <c r="AF804" s="243"/>
      <c r="AG804" s="243"/>
      <c r="AH804" s="243"/>
      <c r="AI804" s="243"/>
    </row>
    <row r="805" spans="9:35"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  <c r="AF805" s="243"/>
      <c r="AG805" s="243"/>
      <c r="AH805" s="243"/>
      <c r="AI805" s="243"/>
    </row>
    <row r="806" spans="9:35"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</row>
    <row r="807" spans="9:35"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</row>
    <row r="808" spans="9:35"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</row>
    <row r="809" spans="9:35"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  <c r="AF809" s="243"/>
      <c r="AG809" s="243"/>
      <c r="AH809" s="243"/>
      <c r="AI809" s="243"/>
    </row>
    <row r="810" spans="9:35"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  <c r="AF810" s="243"/>
      <c r="AG810" s="243"/>
      <c r="AH810" s="243"/>
      <c r="AI810" s="243"/>
    </row>
    <row r="811" spans="9:35"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  <c r="AF811" s="243"/>
      <c r="AG811" s="243"/>
      <c r="AH811" s="243"/>
      <c r="AI811" s="243"/>
    </row>
    <row r="812" spans="9:35"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  <c r="AF812" s="243"/>
      <c r="AG812" s="243"/>
      <c r="AH812" s="243"/>
      <c r="AI812" s="243"/>
    </row>
    <row r="813" spans="9:35"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  <c r="AF813" s="243"/>
      <c r="AG813" s="243"/>
      <c r="AH813" s="243"/>
      <c r="AI813" s="243"/>
    </row>
    <row r="814" spans="9:35"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  <c r="AF814" s="243"/>
      <c r="AG814" s="243"/>
      <c r="AH814" s="243"/>
      <c r="AI814" s="243"/>
    </row>
    <row r="815" spans="9:35"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  <c r="AF815" s="243"/>
      <c r="AG815" s="243"/>
      <c r="AH815" s="243"/>
      <c r="AI815" s="243"/>
    </row>
    <row r="816" spans="9:35"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  <c r="AF816" s="243"/>
      <c r="AG816" s="243"/>
      <c r="AH816" s="243"/>
      <c r="AI816" s="243"/>
    </row>
    <row r="817" spans="9:35"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  <c r="AF817" s="243"/>
      <c r="AG817" s="243"/>
      <c r="AH817" s="243"/>
      <c r="AI817" s="243"/>
    </row>
    <row r="818" spans="9:35"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  <c r="AF818" s="243"/>
      <c r="AG818" s="243"/>
      <c r="AH818" s="243"/>
      <c r="AI818" s="243"/>
    </row>
    <row r="819" spans="9:35"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  <c r="AF819" s="243"/>
      <c r="AG819" s="243"/>
      <c r="AH819" s="243"/>
      <c r="AI819" s="243"/>
    </row>
    <row r="820" spans="9:35"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  <c r="AF820" s="243"/>
      <c r="AG820" s="243"/>
      <c r="AH820" s="243"/>
      <c r="AI820" s="243"/>
    </row>
    <row r="821" spans="9:35"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  <c r="AF821" s="243"/>
      <c r="AG821" s="243"/>
      <c r="AH821" s="243"/>
      <c r="AI821" s="243"/>
    </row>
    <row r="822" spans="9:35"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  <c r="AF822" s="243"/>
      <c r="AG822" s="243"/>
      <c r="AH822" s="243"/>
      <c r="AI822" s="243"/>
    </row>
    <row r="823" spans="9:35"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</row>
    <row r="824" spans="9:35"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</row>
    <row r="825" spans="9:35"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</row>
    <row r="826" spans="9:35"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</row>
    <row r="827" spans="9:35"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</row>
    <row r="828" spans="9:35"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</row>
    <row r="829" spans="9:35"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  <c r="AF829" s="243"/>
      <c r="AG829" s="243"/>
      <c r="AH829" s="243"/>
      <c r="AI829" s="243"/>
    </row>
    <row r="830" spans="9:35"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  <c r="AF830" s="243"/>
      <c r="AG830" s="243"/>
      <c r="AH830" s="243"/>
      <c r="AI830" s="243"/>
    </row>
    <row r="831" spans="9:35"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  <c r="AF831" s="243"/>
      <c r="AG831" s="243"/>
      <c r="AH831" s="243"/>
      <c r="AI831" s="243"/>
    </row>
    <row r="832" spans="9:35"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  <c r="AF832" s="243"/>
      <c r="AG832" s="243"/>
      <c r="AH832" s="243"/>
      <c r="AI832" s="243"/>
    </row>
    <row r="833" spans="9:35"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  <c r="AF833" s="243"/>
      <c r="AG833" s="243"/>
      <c r="AH833" s="243"/>
      <c r="AI833" s="243"/>
    </row>
    <row r="834" spans="9:35"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  <c r="AF834" s="243"/>
      <c r="AG834" s="243"/>
      <c r="AH834" s="243"/>
      <c r="AI834" s="243"/>
    </row>
    <row r="835" spans="9:35"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  <c r="AF835" s="243"/>
      <c r="AG835" s="243"/>
      <c r="AH835" s="243"/>
      <c r="AI835" s="243"/>
    </row>
    <row r="836" spans="9:35"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  <c r="AF836" s="243"/>
      <c r="AG836" s="243"/>
      <c r="AH836" s="243"/>
      <c r="AI836" s="243"/>
    </row>
    <row r="837" spans="9:35"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  <c r="AF837" s="243"/>
      <c r="AG837" s="243"/>
      <c r="AH837" s="243"/>
      <c r="AI837" s="243"/>
    </row>
    <row r="838" spans="9:35"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  <c r="AF838" s="243"/>
      <c r="AG838" s="243"/>
      <c r="AH838" s="243"/>
      <c r="AI838" s="243"/>
    </row>
    <row r="839" spans="9:35"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  <c r="AF839" s="243"/>
      <c r="AG839" s="243"/>
      <c r="AH839" s="243"/>
      <c r="AI839" s="243"/>
    </row>
    <row r="840" spans="9:35"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  <c r="AF840" s="243"/>
      <c r="AG840" s="243"/>
      <c r="AH840" s="243"/>
      <c r="AI840" s="243"/>
    </row>
    <row r="841" spans="9:35"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</row>
    <row r="842" spans="9:35"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</row>
    <row r="843" spans="9:35"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</row>
    <row r="844" spans="9:35"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</row>
    <row r="845" spans="9:35"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</row>
    <row r="846" spans="9:35"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</row>
    <row r="847" spans="9:35"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  <c r="AF847" s="243"/>
      <c r="AG847" s="243"/>
      <c r="AH847" s="243"/>
      <c r="AI847" s="243"/>
    </row>
    <row r="848" spans="9:35"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  <c r="AF848" s="243"/>
      <c r="AG848" s="243"/>
      <c r="AH848" s="243"/>
      <c r="AI848" s="243"/>
    </row>
    <row r="849" spans="9:35"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  <c r="AF849" s="243"/>
      <c r="AG849" s="243"/>
      <c r="AH849" s="243"/>
      <c r="AI849" s="243"/>
    </row>
    <row r="850" spans="9:35"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  <c r="AF850" s="243"/>
      <c r="AG850" s="243"/>
      <c r="AH850" s="243"/>
      <c r="AI850" s="243"/>
    </row>
    <row r="851" spans="9:35"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  <c r="AF851" s="243"/>
      <c r="AG851" s="243"/>
      <c r="AH851" s="243"/>
      <c r="AI851" s="243"/>
    </row>
    <row r="852" spans="9:35"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  <c r="AF852" s="243"/>
      <c r="AG852" s="243"/>
      <c r="AH852" s="243"/>
      <c r="AI852" s="243"/>
    </row>
    <row r="853" spans="9:35"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  <c r="AF853" s="243"/>
      <c r="AG853" s="243"/>
      <c r="AH853" s="243"/>
      <c r="AI853" s="243"/>
    </row>
    <row r="854" spans="9:35"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  <c r="AF854" s="243"/>
      <c r="AG854" s="243"/>
      <c r="AH854" s="243"/>
      <c r="AI854" s="243"/>
    </row>
    <row r="855" spans="9:35"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  <c r="AF855" s="243"/>
      <c r="AG855" s="243"/>
      <c r="AH855" s="243"/>
      <c r="AI855" s="243"/>
    </row>
    <row r="856" spans="9:35"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  <c r="AF856" s="243"/>
      <c r="AG856" s="243"/>
      <c r="AH856" s="243"/>
      <c r="AI856" s="243"/>
    </row>
    <row r="857" spans="9:35"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  <c r="AF857" s="243"/>
      <c r="AG857" s="243"/>
      <c r="AH857" s="243"/>
      <c r="AI857" s="243"/>
    </row>
    <row r="858" spans="9:35"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  <c r="AF858" s="243"/>
      <c r="AG858" s="243"/>
      <c r="AH858" s="243"/>
      <c r="AI858" s="243"/>
    </row>
    <row r="859" spans="9:35"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</row>
    <row r="860" spans="9:35"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  <c r="AF860" s="243"/>
      <c r="AG860" s="243"/>
      <c r="AH860" s="243"/>
      <c r="AI860" s="243"/>
    </row>
    <row r="861" spans="9:35"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  <c r="AF861" s="243"/>
      <c r="AG861" s="243"/>
      <c r="AH861" s="243"/>
      <c r="AI861" s="243"/>
    </row>
    <row r="862" spans="9:35"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  <c r="AF862" s="243"/>
      <c r="AG862" s="243"/>
      <c r="AH862" s="243"/>
      <c r="AI862" s="243"/>
    </row>
    <row r="863" spans="9:35"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  <c r="AF863" s="243"/>
      <c r="AG863" s="243"/>
      <c r="AH863" s="243"/>
      <c r="AI863" s="243"/>
    </row>
    <row r="864" spans="9:35"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  <c r="AF864" s="243"/>
      <c r="AG864" s="243"/>
      <c r="AH864" s="243"/>
      <c r="AI864" s="243"/>
    </row>
    <row r="865" spans="9:35"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  <c r="AF865" s="243"/>
      <c r="AG865" s="243"/>
      <c r="AH865" s="243"/>
      <c r="AI865" s="243"/>
    </row>
    <row r="866" spans="9:35"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  <c r="AF866" s="243"/>
      <c r="AG866" s="243"/>
      <c r="AH866" s="243"/>
      <c r="AI866" s="243"/>
    </row>
    <row r="867" spans="9:35"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</row>
    <row r="868" spans="9:35"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  <c r="AF868" s="243"/>
      <c r="AG868" s="243"/>
      <c r="AH868" s="243"/>
      <c r="AI868" s="243"/>
    </row>
    <row r="869" spans="9:35"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  <c r="AF869" s="243"/>
      <c r="AG869" s="243"/>
      <c r="AH869" s="243"/>
      <c r="AI869" s="243"/>
    </row>
    <row r="870" spans="9:35"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  <c r="AF870" s="243"/>
      <c r="AG870" s="243"/>
      <c r="AH870" s="243"/>
      <c r="AI870" s="243"/>
    </row>
    <row r="871" spans="9:35"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  <c r="AF871" s="243"/>
      <c r="AG871" s="243"/>
      <c r="AH871" s="243"/>
      <c r="AI871" s="243"/>
    </row>
    <row r="872" spans="9:35"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  <c r="AF872" s="243"/>
      <c r="AG872" s="243"/>
      <c r="AH872" s="243"/>
      <c r="AI872" s="243"/>
    </row>
    <row r="873" spans="9:35"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  <c r="AF873" s="243"/>
      <c r="AG873" s="243"/>
      <c r="AH873" s="243"/>
      <c r="AI873" s="243"/>
    </row>
    <row r="874" spans="9:35"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  <c r="AF874" s="243"/>
      <c r="AG874" s="243"/>
      <c r="AH874" s="243"/>
      <c r="AI874" s="243"/>
    </row>
    <row r="875" spans="9:35"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  <c r="AF875" s="243"/>
      <c r="AG875" s="243"/>
      <c r="AH875" s="243"/>
      <c r="AI875" s="243"/>
    </row>
    <row r="876" spans="9:35"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  <c r="AF876" s="243"/>
      <c r="AG876" s="243"/>
      <c r="AH876" s="243"/>
      <c r="AI876" s="243"/>
    </row>
    <row r="877" spans="9:35"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  <c r="AF877" s="243"/>
      <c r="AG877" s="243"/>
      <c r="AH877" s="243"/>
      <c r="AI877" s="243"/>
    </row>
    <row r="878" spans="9:35"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  <c r="AF878" s="243"/>
      <c r="AG878" s="243"/>
      <c r="AH878" s="243"/>
      <c r="AI878" s="243"/>
    </row>
    <row r="879" spans="9:35"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  <c r="AF879" s="243"/>
      <c r="AG879" s="243"/>
      <c r="AH879" s="243"/>
      <c r="AI879" s="243"/>
    </row>
    <row r="880" spans="9:35"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  <c r="AF880" s="243"/>
      <c r="AG880" s="243"/>
      <c r="AH880" s="243"/>
      <c r="AI880" s="243"/>
    </row>
    <row r="881" spans="9:35"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  <c r="AF881" s="243"/>
      <c r="AG881" s="243"/>
      <c r="AH881" s="243"/>
      <c r="AI881" s="243"/>
    </row>
    <row r="882" spans="9:35"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  <c r="AF882" s="243"/>
      <c r="AG882" s="243"/>
      <c r="AH882" s="243"/>
      <c r="AI882" s="243"/>
    </row>
    <row r="883" spans="9:35"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</row>
    <row r="884" spans="9:35"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  <c r="AF884" s="243"/>
      <c r="AG884" s="243"/>
      <c r="AH884" s="243"/>
      <c r="AI884" s="243"/>
    </row>
    <row r="885" spans="9:35"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  <c r="AF885" s="243"/>
      <c r="AG885" s="243"/>
      <c r="AH885" s="243"/>
      <c r="AI885" s="243"/>
    </row>
    <row r="886" spans="9:35"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  <c r="AF886" s="243"/>
      <c r="AG886" s="243"/>
      <c r="AH886" s="243"/>
      <c r="AI886" s="243"/>
    </row>
    <row r="887" spans="9:35"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  <c r="AF887" s="243"/>
      <c r="AG887" s="243"/>
      <c r="AH887" s="243"/>
      <c r="AI887" s="243"/>
    </row>
    <row r="888" spans="9:35"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  <c r="AF888" s="243"/>
      <c r="AG888" s="243"/>
      <c r="AH888" s="243"/>
      <c r="AI888" s="243"/>
    </row>
    <row r="889" spans="9:35"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  <c r="AF889" s="243"/>
      <c r="AG889" s="243"/>
      <c r="AH889" s="243"/>
      <c r="AI889" s="243"/>
    </row>
    <row r="890" spans="9:35"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  <c r="AF890" s="243"/>
      <c r="AG890" s="243"/>
      <c r="AH890" s="243"/>
      <c r="AI890" s="243"/>
    </row>
    <row r="891" spans="9:35"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  <c r="AF891" s="243"/>
      <c r="AG891" s="243"/>
      <c r="AH891" s="243"/>
      <c r="AI891" s="243"/>
    </row>
    <row r="892" spans="9:35"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  <c r="AF892" s="243"/>
      <c r="AG892" s="243"/>
      <c r="AH892" s="243"/>
      <c r="AI892" s="243"/>
    </row>
    <row r="893" spans="9:35"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  <c r="AF893" s="243"/>
      <c r="AG893" s="243"/>
      <c r="AH893" s="243"/>
      <c r="AI893" s="243"/>
    </row>
    <row r="894" spans="9:35"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  <c r="AF894" s="243"/>
      <c r="AG894" s="243"/>
      <c r="AH894" s="243"/>
      <c r="AI894" s="243"/>
    </row>
    <row r="895" spans="9:35"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</row>
    <row r="896" spans="9:35"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  <c r="AF896" s="243"/>
      <c r="AG896" s="243"/>
      <c r="AH896" s="243"/>
      <c r="AI896" s="243"/>
    </row>
    <row r="897" spans="9:35"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  <c r="AF897" s="243"/>
      <c r="AG897" s="243"/>
      <c r="AH897" s="243"/>
      <c r="AI897" s="243"/>
    </row>
    <row r="898" spans="9:35"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  <c r="AF898" s="243"/>
      <c r="AG898" s="243"/>
      <c r="AH898" s="243"/>
      <c r="AI898" s="243"/>
    </row>
    <row r="899" spans="9:35"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  <c r="AF899" s="243"/>
      <c r="AG899" s="243"/>
      <c r="AH899" s="243"/>
      <c r="AI899" s="243"/>
    </row>
    <row r="900" spans="9:35"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  <c r="AF900" s="243"/>
      <c r="AG900" s="243"/>
      <c r="AH900" s="243"/>
      <c r="AI900" s="243"/>
    </row>
    <row r="901" spans="9:35"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  <c r="AF901" s="243"/>
      <c r="AG901" s="243"/>
      <c r="AH901" s="243"/>
      <c r="AI901" s="243"/>
    </row>
    <row r="902" spans="9:35"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  <c r="AF902" s="243"/>
      <c r="AG902" s="243"/>
      <c r="AH902" s="243"/>
      <c r="AI902" s="243"/>
    </row>
    <row r="903" spans="9:35"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  <c r="AF903" s="243"/>
      <c r="AG903" s="243"/>
      <c r="AH903" s="243"/>
      <c r="AI903" s="243"/>
    </row>
    <row r="904" spans="9:35"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  <c r="AF904" s="243"/>
      <c r="AG904" s="243"/>
      <c r="AH904" s="243"/>
      <c r="AI904" s="243"/>
    </row>
    <row r="905" spans="9:35"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  <c r="AF905" s="243"/>
      <c r="AG905" s="243"/>
      <c r="AH905" s="243"/>
      <c r="AI905" s="243"/>
    </row>
    <row r="906" spans="9:35"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  <c r="AF906" s="243"/>
      <c r="AG906" s="243"/>
      <c r="AH906" s="243"/>
      <c r="AI906" s="243"/>
    </row>
    <row r="907" spans="9:35"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  <c r="AF907" s="243"/>
      <c r="AG907" s="243"/>
      <c r="AH907" s="243"/>
      <c r="AI907" s="243"/>
    </row>
    <row r="908" spans="9:35"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  <c r="AF908" s="243"/>
      <c r="AG908" s="243"/>
      <c r="AH908" s="243"/>
      <c r="AI908" s="243"/>
    </row>
    <row r="909" spans="9:35"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  <c r="AF909" s="243"/>
      <c r="AG909" s="243"/>
      <c r="AH909" s="243"/>
      <c r="AI909" s="243"/>
    </row>
    <row r="910" spans="9:35"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  <c r="AF910" s="243"/>
      <c r="AG910" s="243"/>
      <c r="AH910" s="243"/>
      <c r="AI910" s="243"/>
    </row>
    <row r="911" spans="9:35"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  <c r="AF911" s="243"/>
      <c r="AG911" s="243"/>
      <c r="AH911" s="243"/>
      <c r="AI911" s="243"/>
    </row>
    <row r="912" spans="9:35"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  <c r="AF912" s="243"/>
      <c r="AG912" s="243"/>
      <c r="AH912" s="243"/>
      <c r="AI912" s="243"/>
    </row>
    <row r="913" spans="9:35"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  <c r="AF913" s="243"/>
      <c r="AG913" s="243"/>
      <c r="AH913" s="243"/>
      <c r="AI913" s="243"/>
    </row>
    <row r="914" spans="9:35"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  <c r="AF914" s="243"/>
      <c r="AG914" s="243"/>
      <c r="AH914" s="243"/>
      <c r="AI914" s="243"/>
    </row>
    <row r="915" spans="9:35"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  <c r="AF915" s="243"/>
      <c r="AG915" s="243"/>
      <c r="AH915" s="243"/>
      <c r="AI915" s="243"/>
    </row>
    <row r="916" spans="9:35"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  <c r="AF916" s="243"/>
      <c r="AG916" s="243"/>
      <c r="AH916" s="243"/>
      <c r="AI916" s="243"/>
    </row>
    <row r="917" spans="9:35"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  <c r="AF917" s="243"/>
      <c r="AG917" s="243"/>
      <c r="AH917" s="243"/>
      <c r="AI917" s="243"/>
    </row>
    <row r="918" spans="9:35"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  <c r="AF918" s="243"/>
      <c r="AG918" s="243"/>
      <c r="AH918" s="243"/>
      <c r="AI918" s="243"/>
    </row>
    <row r="919" spans="9:35"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  <c r="AF919" s="243"/>
      <c r="AG919" s="243"/>
      <c r="AH919" s="243"/>
      <c r="AI919" s="243"/>
    </row>
    <row r="920" spans="9:35"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  <c r="AF920" s="243"/>
      <c r="AG920" s="243"/>
      <c r="AH920" s="243"/>
      <c r="AI920" s="243"/>
    </row>
    <row r="921" spans="9:35"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  <c r="AF921" s="243"/>
      <c r="AG921" s="243"/>
      <c r="AH921" s="243"/>
      <c r="AI921" s="243"/>
    </row>
    <row r="922" spans="9:35"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  <c r="AF922" s="243"/>
      <c r="AG922" s="243"/>
      <c r="AH922" s="243"/>
      <c r="AI922" s="243"/>
    </row>
    <row r="923" spans="9:35"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</row>
    <row r="924" spans="9:35"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  <c r="AF924" s="243"/>
      <c r="AG924" s="243"/>
      <c r="AH924" s="243"/>
      <c r="AI924" s="243"/>
    </row>
    <row r="925" spans="9:35"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  <c r="AF925" s="243"/>
      <c r="AG925" s="243"/>
      <c r="AH925" s="243"/>
      <c r="AI925" s="243"/>
    </row>
    <row r="926" spans="9:35"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  <c r="AF926" s="243"/>
      <c r="AG926" s="243"/>
      <c r="AH926" s="243"/>
      <c r="AI926" s="243"/>
    </row>
    <row r="927" spans="9:35"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  <c r="AF927" s="243"/>
      <c r="AG927" s="243"/>
      <c r="AH927" s="243"/>
      <c r="AI927" s="243"/>
    </row>
    <row r="928" spans="9:35"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  <c r="AF928" s="243"/>
      <c r="AG928" s="243"/>
      <c r="AH928" s="243"/>
      <c r="AI928" s="243"/>
    </row>
    <row r="929" spans="9:35"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  <c r="AF929" s="243"/>
      <c r="AG929" s="243"/>
      <c r="AH929" s="243"/>
      <c r="AI929" s="243"/>
    </row>
    <row r="930" spans="9:35"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  <c r="AF930" s="243"/>
      <c r="AG930" s="243"/>
      <c r="AH930" s="243"/>
      <c r="AI930" s="243"/>
    </row>
    <row r="931" spans="9:35"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  <c r="AF931" s="243"/>
      <c r="AG931" s="243"/>
      <c r="AH931" s="243"/>
      <c r="AI931" s="243"/>
    </row>
    <row r="932" spans="9:35"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  <c r="AF932" s="243"/>
      <c r="AG932" s="243"/>
      <c r="AH932" s="243"/>
      <c r="AI932" s="243"/>
    </row>
    <row r="933" spans="9:35"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  <c r="AF933" s="243"/>
      <c r="AG933" s="243"/>
      <c r="AH933" s="243"/>
      <c r="AI933" s="243"/>
    </row>
    <row r="934" spans="9:35"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  <c r="AF934" s="243"/>
      <c r="AG934" s="243"/>
      <c r="AH934" s="243"/>
      <c r="AI934" s="243"/>
    </row>
    <row r="935" spans="9:35"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  <c r="AF935" s="243"/>
      <c r="AG935" s="243"/>
      <c r="AH935" s="243"/>
      <c r="AI935" s="243"/>
    </row>
    <row r="936" spans="9:35"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  <c r="AF936" s="243"/>
      <c r="AG936" s="243"/>
      <c r="AH936" s="243"/>
      <c r="AI936" s="243"/>
    </row>
    <row r="937" spans="9:35"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  <c r="AF937" s="243"/>
      <c r="AG937" s="243"/>
      <c r="AH937" s="243"/>
      <c r="AI937" s="243"/>
    </row>
    <row r="938" spans="9:35"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  <c r="AF938" s="243"/>
      <c r="AG938" s="243"/>
      <c r="AH938" s="243"/>
      <c r="AI938" s="24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08"/>
  <sheetViews>
    <sheetView zoomScale="85" zoomScaleNormal="85" workbookViewId="0">
      <selection activeCell="M31" sqref="M31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3655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44089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3631</v>
      </c>
      <c r="M9" s="63" t="s">
        <v>3630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ht="15" customHeight="1">
      <c r="A10" s="499">
        <v>1</v>
      </c>
      <c r="B10" s="445">
        <v>44034</v>
      </c>
      <c r="C10" s="448"/>
      <c r="D10" s="449" t="s">
        <v>153</v>
      </c>
      <c r="E10" s="450" t="s">
        <v>600</v>
      </c>
      <c r="F10" s="491">
        <v>17030</v>
      </c>
      <c r="G10" s="491">
        <v>15950</v>
      </c>
      <c r="H10" s="491">
        <v>15950</v>
      </c>
      <c r="I10" s="491" t="s">
        <v>3632</v>
      </c>
      <c r="J10" s="504" t="s">
        <v>3654</v>
      </c>
      <c r="K10" s="504">
        <f t="shared" ref="K10" si="0">H10-F10</f>
        <v>-1080</v>
      </c>
      <c r="L10" s="479">
        <f t="shared" ref="L10" si="1">(F10*-0.8)/100</f>
        <v>-136.24</v>
      </c>
      <c r="M10" s="432">
        <f t="shared" ref="M10" si="2">(K10+L10)/F10</f>
        <v>-7.1417498532002355E-2</v>
      </c>
      <c r="N10" s="446" t="s">
        <v>663</v>
      </c>
      <c r="O10" s="433">
        <v>44075</v>
      </c>
      <c r="P10" s="7"/>
      <c r="Q10" s="11"/>
      <c r="R10" s="12" t="s">
        <v>602</v>
      </c>
      <c r="S10" s="16"/>
      <c r="T10" s="16"/>
      <c r="U10" s="16"/>
      <c r="V10" s="16"/>
      <c r="W10" s="16"/>
      <c r="X10" s="16"/>
      <c r="Y10" s="16"/>
      <c r="Z10" s="16"/>
      <c r="AA10" s="16"/>
    </row>
    <row r="11" spans="1:28" s="427" customFormat="1" ht="14.25">
      <c r="A11" s="499">
        <v>2</v>
      </c>
      <c r="B11" s="445">
        <v>44057</v>
      </c>
      <c r="C11" s="448"/>
      <c r="D11" s="449" t="s">
        <v>128</v>
      </c>
      <c r="E11" s="450" t="s">
        <v>600</v>
      </c>
      <c r="F11" s="491">
        <v>198</v>
      </c>
      <c r="G11" s="491">
        <v>187</v>
      </c>
      <c r="H11" s="491">
        <v>187</v>
      </c>
      <c r="I11" s="491" t="s">
        <v>3639</v>
      </c>
      <c r="J11" s="504" t="s">
        <v>3688</v>
      </c>
      <c r="K11" s="504">
        <f t="shared" ref="K11" si="3">H11-F11</f>
        <v>-11</v>
      </c>
      <c r="L11" s="479">
        <f t="shared" ref="L11" si="4">(F11*-0.8)/100</f>
        <v>-1.5840000000000001</v>
      </c>
      <c r="M11" s="432">
        <f t="shared" ref="M11" si="5">(K11+L11)/F11</f>
        <v>-6.355555555555556E-2</v>
      </c>
      <c r="N11" s="446" t="s">
        <v>663</v>
      </c>
      <c r="O11" s="433">
        <v>44078</v>
      </c>
      <c r="Q11" s="428"/>
      <c r="R11" s="429" t="s">
        <v>3636</v>
      </c>
      <c r="S11" s="428"/>
      <c r="T11" s="428"/>
      <c r="U11" s="428"/>
      <c r="V11" s="428"/>
      <c r="W11" s="428"/>
      <c r="X11" s="428"/>
      <c r="Y11" s="428"/>
      <c r="Z11" s="428"/>
      <c r="AA11" s="428"/>
      <c r="AB11" s="428"/>
    </row>
    <row r="12" spans="1:28" s="427" customFormat="1" ht="14.25">
      <c r="A12" s="434">
        <v>3</v>
      </c>
      <c r="B12" s="435">
        <v>44063</v>
      </c>
      <c r="C12" s="436"/>
      <c r="D12" s="437" t="s">
        <v>546</v>
      </c>
      <c r="E12" s="438" t="s">
        <v>600</v>
      </c>
      <c r="F12" s="439">
        <v>785</v>
      </c>
      <c r="G12" s="438">
        <v>730</v>
      </c>
      <c r="H12" s="519">
        <v>825</v>
      </c>
      <c r="I12" s="440" t="s">
        <v>3641</v>
      </c>
      <c r="J12" s="441" t="s">
        <v>3629</v>
      </c>
      <c r="K12" s="441">
        <f t="shared" ref="K12" si="6">H12-F12</f>
        <v>40</v>
      </c>
      <c r="L12" s="478">
        <f t="shared" ref="L12" si="7">(F12*-0.8)/100</f>
        <v>-6.28</v>
      </c>
      <c r="M12" s="442">
        <f t="shared" ref="M12" si="8">(K12+L12)/F12</f>
        <v>4.2955414012738849E-2</v>
      </c>
      <c r="N12" s="443" t="s">
        <v>599</v>
      </c>
      <c r="O12" s="444">
        <v>44064</v>
      </c>
      <c r="Q12" s="428"/>
      <c r="R12" s="429" t="s">
        <v>602</v>
      </c>
      <c r="S12" s="428"/>
      <c r="T12" s="428"/>
      <c r="U12" s="428"/>
      <c r="V12" s="428"/>
      <c r="W12" s="428"/>
      <c r="X12" s="428"/>
      <c r="Y12" s="428"/>
      <c r="Z12" s="428"/>
      <c r="AA12" s="428"/>
      <c r="AB12" s="428"/>
    </row>
    <row r="13" spans="1:28" s="427" customFormat="1" ht="14.25">
      <c r="A13" s="434">
        <v>4</v>
      </c>
      <c r="B13" s="435">
        <v>44064</v>
      </c>
      <c r="C13" s="436"/>
      <c r="D13" s="437" t="s">
        <v>284</v>
      </c>
      <c r="E13" s="438" t="s">
        <v>600</v>
      </c>
      <c r="F13" s="439">
        <v>172</v>
      </c>
      <c r="G13" s="438">
        <v>160</v>
      </c>
      <c r="H13" s="519">
        <v>180.5</v>
      </c>
      <c r="I13" s="440">
        <v>195</v>
      </c>
      <c r="J13" s="441" t="s">
        <v>3643</v>
      </c>
      <c r="K13" s="441">
        <f t="shared" ref="K13:K14" si="9">H13-F13</f>
        <v>8.5</v>
      </c>
      <c r="L13" s="478">
        <f t="shared" ref="L13:L14" si="10">(F13*-0.8)/100</f>
        <v>-1.3759999999999999</v>
      </c>
      <c r="M13" s="442">
        <f t="shared" ref="M13:M14" si="11">(K13+L13)/F13</f>
        <v>4.1418604651162795E-2</v>
      </c>
      <c r="N13" s="443" t="s">
        <v>599</v>
      </c>
      <c r="O13" s="444">
        <v>44070</v>
      </c>
      <c r="Q13" s="428"/>
      <c r="R13" s="429" t="s">
        <v>3186</v>
      </c>
      <c r="S13" s="428"/>
      <c r="T13" s="428"/>
      <c r="U13" s="428"/>
      <c r="V13" s="428"/>
      <c r="W13" s="428"/>
      <c r="X13" s="428"/>
      <c r="Y13" s="428"/>
      <c r="Z13" s="428"/>
      <c r="AA13" s="428"/>
      <c r="AB13" s="428"/>
    </row>
    <row r="14" spans="1:28" s="427" customFormat="1" ht="14.25">
      <c r="A14" s="499">
        <v>5</v>
      </c>
      <c r="B14" s="445">
        <v>44071</v>
      </c>
      <c r="C14" s="448"/>
      <c r="D14" s="449" t="s">
        <v>250</v>
      </c>
      <c r="E14" s="450" t="s">
        <v>600</v>
      </c>
      <c r="F14" s="491">
        <v>214</v>
      </c>
      <c r="G14" s="491">
        <v>199</v>
      </c>
      <c r="H14" s="491">
        <v>200</v>
      </c>
      <c r="I14" s="491" t="s">
        <v>3646</v>
      </c>
      <c r="J14" s="504" t="s">
        <v>3669</v>
      </c>
      <c r="K14" s="504">
        <f t="shared" si="9"/>
        <v>-14</v>
      </c>
      <c r="L14" s="479">
        <f t="shared" si="10"/>
        <v>-1.7120000000000002</v>
      </c>
      <c r="M14" s="432">
        <f t="shared" si="11"/>
        <v>-7.3420560747663552E-2</v>
      </c>
      <c r="N14" s="446" t="s">
        <v>663</v>
      </c>
      <c r="O14" s="433">
        <v>44076</v>
      </c>
      <c r="Q14" s="428"/>
      <c r="R14" s="429" t="s">
        <v>602</v>
      </c>
      <c r="S14" s="428"/>
      <c r="T14" s="428"/>
      <c r="U14" s="428"/>
      <c r="V14" s="428"/>
      <c r="W14" s="428"/>
      <c r="X14" s="428"/>
      <c r="Y14" s="428"/>
      <c r="Z14" s="428"/>
      <c r="AA14" s="428"/>
      <c r="AB14" s="428"/>
    </row>
    <row r="15" spans="1:28" s="427" customFormat="1" ht="14.25">
      <c r="A15" s="434">
        <v>6</v>
      </c>
      <c r="B15" s="435">
        <v>44071</v>
      </c>
      <c r="C15" s="436"/>
      <c r="D15" s="437" t="s">
        <v>569</v>
      </c>
      <c r="E15" s="438" t="s">
        <v>600</v>
      </c>
      <c r="F15" s="439">
        <v>2142.5</v>
      </c>
      <c r="G15" s="438">
        <v>1980</v>
      </c>
      <c r="H15" s="438">
        <v>2250</v>
      </c>
      <c r="I15" s="440" t="s">
        <v>3647</v>
      </c>
      <c r="J15" s="441" t="s">
        <v>3705</v>
      </c>
      <c r="K15" s="441">
        <f t="shared" ref="K15" si="12">H15-F15</f>
        <v>107.5</v>
      </c>
      <c r="L15" s="478">
        <f t="shared" ref="L15" si="13">(F15*-0.8)/100</f>
        <v>-17.14</v>
      </c>
      <c r="M15" s="442">
        <f t="shared" ref="M15" si="14">(K15+L15)/F15</f>
        <v>4.2175029171528586E-2</v>
      </c>
      <c r="N15" s="443" t="s">
        <v>599</v>
      </c>
      <c r="O15" s="444">
        <v>44082</v>
      </c>
      <c r="Q15" s="428"/>
      <c r="R15" s="429" t="s">
        <v>602</v>
      </c>
      <c r="S15" s="428"/>
      <c r="T15" s="428"/>
      <c r="U15" s="428"/>
      <c r="V15" s="428"/>
      <c r="W15" s="428"/>
      <c r="X15" s="428"/>
      <c r="Y15" s="428"/>
      <c r="Z15" s="428"/>
      <c r="AA15" s="428"/>
      <c r="AB15" s="428"/>
    </row>
    <row r="16" spans="1:28" s="427" customFormat="1" ht="14.25">
      <c r="A16" s="383">
        <v>7</v>
      </c>
      <c r="B16" s="408">
        <v>44075</v>
      </c>
      <c r="C16" s="422"/>
      <c r="D16" s="459" t="s">
        <v>3648</v>
      </c>
      <c r="E16" s="423" t="s">
        <v>600</v>
      </c>
      <c r="F16" s="423" t="s">
        <v>3649</v>
      </c>
      <c r="G16" s="431">
        <v>487</v>
      </c>
      <c r="H16" s="423"/>
      <c r="I16" s="411" t="s">
        <v>3650</v>
      </c>
      <c r="J16" s="424" t="s">
        <v>601</v>
      </c>
      <c r="K16" s="424"/>
      <c r="L16" s="480"/>
      <c r="M16" s="424"/>
      <c r="N16" s="425"/>
      <c r="O16" s="426"/>
      <c r="Q16" s="428"/>
      <c r="R16" s="429" t="s">
        <v>602</v>
      </c>
      <c r="S16" s="428"/>
      <c r="T16" s="428"/>
      <c r="U16" s="428"/>
      <c r="V16" s="428"/>
      <c r="W16" s="428"/>
      <c r="X16" s="428"/>
      <c r="Y16" s="428"/>
      <c r="Z16" s="428"/>
      <c r="AA16" s="428"/>
      <c r="AB16" s="428"/>
    </row>
    <row r="17" spans="1:28" s="427" customFormat="1" ht="14.25">
      <c r="A17" s="499">
        <v>8</v>
      </c>
      <c r="B17" s="445">
        <v>44075</v>
      </c>
      <c r="C17" s="448"/>
      <c r="D17" s="449" t="s">
        <v>3651</v>
      </c>
      <c r="E17" s="450" t="s">
        <v>600</v>
      </c>
      <c r="F17" s="491">
        <v>309</v>
      </c>
      <c r="G17" s="491">
        <v>290</v>
      </c>
      <c r="H17" s="491">
        <v>289.5</v>
      </c>
      <c r="I17" s="491" t="s">
        <v>3652</v>
      </c>
      <c r="J17" s="504" t="s">
        <v>3706</v>
      </c>
      <c r="K17" s="504">
        <f t="shared" ref="K17" si="15">H17-F17</f>
        <v>-19.5</v>
      </c>
      <c r="L17" s="479">
        <f t="shared" ref="L17" si="16">(F17*-0.8)/100</f>
        <v>-2.472</v>
      </c>
      <c r="M17" s="432">
        <f t="shared" ref="M17" si="17">(K17+L17)/F17</f>
        <v>-7.1106796116504861E-2</v>
      </c>
      <c r="N17" s="446" t="s">
        <v>663</v>
      </c>
      <c r="O17" s="433">
        <v>44082</v>
      </c>
      <c r="Q17" s="428"/>
      <c r="R17" s="429" t="s">
        <v>3186</v>
      </c>
      <c r="S17" s="428"/>
      <c r="T17" s="428"/>
      <c r="U17" s="428"/>
      <c r="V17" s="428"/>
      <c r="W17" s="428"/>
      <c r="X17" s="428"/>
      <c r="Y17" s="428"/>
      <c r="Z17" s="428"/>
      <c r="AA17" s="428"/>
      <c r="AB17" s="428"/>
    </row>
    <row r="18" spans="1:28" s="427" customFormat="1" ht="14.25">
      <c r="A18" s="499">
        <v>9</v>
      </c>
      <c r="B18" s="445">
        <v>44075</v>
      </c>
      <c r="C18" s="448"/>
      <c r="D18" s="449" t="s">
        <v>3653</v>
      </c>
      <c r="E18" s="450" t="s">
        <v>600</v>
      </c>
      <c r="F18" s="514">
        <v>529</v>
      </c>
      <c r="G18" s="450">
        <v>490</v>
      </c>
      <c r="H18" s="450">
        <f>(551+487.5)/2</f>
        <v>519.25</v>
      </c>
      <c r="I18" s="511" t="s">
        <v>3635</v>
      </c>
      <c r="J18" s="504" t="s">
        <v>3755</v>
      </c>
      <c r="K18" s="504">
        <f t="shared" ref="K18" si="18">H18-F18</f>
        <v>-9.75</v>
      </c>
      <c r="L18" s="479">
        <f>(F18*-0.45)/100</f>
        <v>-2.3805000000000001</v>
      </c>
      <c r="M18" s="432">
        <f t="shared" ref="M18" si="19">(K18+L18)/F18</f>
        <v>-2.2931001890359168E-2</v>
      </c>
      <c r="N18" s="446" t="s">
        <v>663</v>
      </c>
      <c r="O18" s="433">
        <v>44088</v>
      </c>
      <c r="Q18" s="428"/>
      <c r="R18" s="429" t="s">
        <v>602</v>
      </c>
      <c r="S18" s="428"/>
      <c r="T18" s="428"/>
      <c r="U18" s="428"/>
      <c r="V18" s="428"/>
      <c r="W18" s="428"/>
      <c r="X18" s="428"/>
      <c r="Y18" s="428"/>
      <c r="Z18" s="428"/>
      <c r="AA18" s="428"/>
      <c r="AB18" s="428"/>
    </row>
    <row r="19" spans="1:28" s="427" customFormat="1" ht="14.25">
      <c r="A19" s="383">
        <v>10</v>
      </c>
      <c r="B19" s="408">
        <v>44076</v>
      </c>
      <c r="C19" s="422"/>
      <c r="D19" s="459" t="s">
        <v>153</v>
      </c>
      <c r="E19" s="423" t="s">
        <v>600</v>
      </c>
      <c r="F19" s="423" t="s">
        <v>3674</v>
      </c>
      <c r="G19" s="431">
        <v>15300</v>
      </c>
      <c r="H19" s="423"/>
      <c r="I19" s="411" t="s">
        <v>3675</v>
      </c>
      <c r="J19" s="424" t="s">
        <v>601</v>
      </c>
      <c r="K19" s="424"/>
      <c r="L19" s="480"/>
      <c r="M19" s="424"/>
      <c r="N19" s="425"/>
      <c r="O19" s="426"/>
      <c r="Q19" s="428"/>
      <c r="R19" s="429" t="s">
        <v>602</v>
      </c>
      <c r="S19" s="428"/>
      <c r="T19" s="428"/>
      <c r="U19" s="428"/>
      <c r="V19" s="428"/>
      <c r="W19" s="428"/>
      <c r="X19" s="428"/>
      <c r="Y19" s="428"/>
      <c r="Z19" s="428"/>
      <c r="AA19" s="428"/>
      <c r="AB19" s="428"/>
    </row>
    <row r="20" spans="1:28" s="427" customFormat="1" ht="14.25">
      <c r="A20" s="434">
        <v>11</v>
      </c>
      <c r="B20" s="435">
        <v>44076</v>
      </c>
      <c r="C20" s="436"/>
      <c r="D20" s="437" t="s">
        <v>145</v>
      </c>
      <c r="E20" s="438" t="s">
        <v>600</v>
      </c>
      <c r="F20" s="439">
        <v>905</v>
      </c>
      <c r="G20" s="438">
        <v>850</v>
      </c>
      <c r="H20" s="438">
        <v>940</v>
      </c>
      <c r="I20" s="440">
        <v>1000</v>
      </c>
      <c r="J20" s="441" t="s">
        <v>3766</v>
      </c>
      <c r="K20" s="441">
        <f t="shared" ref="K20" si="20">H20-F20</f>
        <v>35</v>
      </c>
      <c r="L20" s="478">
        <f t="shared" ref="L20" si="21">(F20*-0.8)/100</f>
        <v>-7.24</v>
      </c>
      <c r="M20" s="442">
        <f t="shared" ref="M20" si="22">(K20+L20)/F20</f>
        <v>3.0674033149171269E-2</v>
      </c>
      <c r="N20" s="443" t="s">
        <v>599</v>
      </c>
      <c r="O20" s="444">
        <v>44088</v>
      </c>
      <c r="Q20" s="428"/>
      <c r="R20" s="429" t="s">
        <v>3186</v>
      </c>
      <c r="S20" s="428"/>
      <c r="T20" s="428"/>
      <c r="U20" s="428"/>
      <c r="V20" s="428"/>
      <c r="W20" s="428"/>
      <c r="X20" s="428"/>
      <c r="Y20" s="428"/>
      <c r="Z20" s="428"/>
      <c r="AA20" s="428"/>
      <c r="AB20" s="428"/>
    </row>
    <row r="21" spans="1:28" s="427" customFormat="1" ht="14.25">
      <c r="A21" s="451">
        <v>12</v>
      </c>
      <c r="B21" s="452">
        <v>44077</v>
      </c>
      <c r="C21" s="488"/>
      <c r="D21" s="506" t="s">
        <v>565</v>
      </c>
      <c r="E21" s="489" t="s">
        <v>600</v>
      </c>
      <c r="F21" s="489">
        <v>1008</v>
      </c>
      <c r="G21" s="493">
        <v>950</v>
      </c>
      <c r="H21" s="489">
        <v>1074</v>
      </c>
      <c r="I21" s="490" t="s">
        <v>3686</v>
      </c>
      <c r="J21" s="451" t="s">
        <v>3761</v>
      </c>
      <c r="K21" s="451">
        <f t="shared" ref="K21" si="23">H21-F21</f>
        <v>66</v>
      </c>
      <c r="L21" s="477">
        <f t="shared" ref="L21" si="24">(F21*-0.8)/100</f>
        <v>-8.0640000000000001</v>
      </c>
      <c r="M21" s="455">
        <f t="shared" ref="M21" si="25">(K21+L21)/F21</f>
        <v>5.7476190476190479E-2</v>
      </c>
      <c r="N21" s="456" t="s">
        <v>599</v>
      </c>
      <c r="O21" s="507">
        <v>44088</v>
      </c>
      <c r="Q21" s="428"/>
      <c r="R21" s="429" t="s">
        <v>3186</v>
      </c>
      <c r="S21" s="428"/>
      <c r="T21" s="428"/>
      <c r="U21" s="428"/>
      <c r="V21" s="428"/>
      <c r="W21" s="428"/>
      <c r="X21" s="428"/>
      <c r="Y21" s="428"/>
      <c r="Z21" s="428"/>
      <c r="AA21" s="428"/>
      <c r="AB21" s="428"/>
    </row>
    <row r="22" spans="1:28" s="427" customFormat="1" ht="14.25">
      <c r="A22" s="383">
        <v>13</v>
      </c>
      <c r="B22" s="408">
        <v>44083</v>
      </c>
      <c r="C22" s="422"/>
      <c r="D22" s="459" t="s">
        <v>98</v>
      </c>
      <c r="E22" s="423" t="s">
        <v>600</v>
      </c>
      <c r="F22" s="423" t="s">
        <v>3712</v>
      </c>
      <c r="G22" s="431">
        <v>145</v>
      </c>
      <c r="H22" s="423"/>
      <c r="I22" s="411">
        <v>175</v>
      </c>
      <c r="J22" s="424" t="s">
        <v>601</v>
      </c>
      <c r="K22" s="424"/>
      <c r="L22" s="480"/>
      <c r="M22" s="424"/>
      <c r="N22" s="425"/>
      <c r="O22" s="426"/>
      <c r="Q22" s="428"/>
      <c r="R22" s="429" t="s">
        <v>3186</v>
      </c>
      <c r="S22" s="428"/>
      <c r="T22" s="428"/>
      <c r="U22" s="428"/>
      <c r="V22" s="428"/>
      <c r="W22" s="428"/>
      <c r="X22" s="428"/>
      <c r="Y22" s="428"/>
      <c r="Z22" s="428"/>
      <c r="AA22" s="428"/>
      <c r="AB22" s="428"/>
    </row>
    <row r="23" spans="1:28" s="427" customFormat="1" ht="14.25">
      <c r="A23" s="383">
        <v>14</v>
      </c>
      <c r="B23" s="408">
        <v>44088</v>
      </c>
      <c r="C23" s="422"/>
      <c r="D23" s="459" t="s">
        <v>424</v>
      </c>
      <c r="E23" s="423" t="s">
        <v>600</v>
      </c>
      <c r="F23" s="423" t="s">
        <v>3754</v>
      </c>
      <c r="G23" s="431">
        <v>248</v>
      </c>
      <c r="H23" s="423"/>
      <c r="I23" s="411">
        <v>290</v>
      </c>
      <c r="J23" s="424" t="s">
        <v>601</v>
      </c>
      <c r="K23" s="424"/>
      <c r="L23" s="480"/>
      <c r="M23" s="424"/>
      <c r="N23" s="425"/>
      <c r="O23" s="426"/>
      <c r="Q23" s="428"/>
      <c r="R23" s="429" t="s">
        <v>3186</v>
      </c>
      <c r="S23" s="428"/>
      <c r="T23" s="428"/>
      <c r="U23" s="428"/>
      <c r="V23" s="428"/>
      <c r="W23" s="428"/>
      <c r="X23" s="428"/>
      <c r="Y23" s="428"/>
      <c r="Z23" s="428"/>
      <c r="AA23" s="428"/>
      <c r="AB23" s="428"/>
    </row>
    <row r="24" spans="1:28" s="427" customFormat="1" ht="14.25">
      <c r="A24" s="383">
        <v>15</v>
      </c>
      <c r="B24" s="408">
        <v>44088</v>
      </c>
      <c r="C24" s="422"/>
      <c r="D24" s="459" t="s">
        <v>81</v>
      </c>
      <c r="E24" s="423" t="s">
        <v>600</v>
      </c>
      <c r="F24" s="423" t="s">
        <v>3756</v>
      </c>
      <c r="G24" s="431">
        <v>600</v>
      </c>
      <c r="H24" s="423"/>
      <c r="I24" s="411">
        <v>700</v>
      </c>
      <c r="J24" s="424" t="s">
        <v>601</v>
      </c>
      <c r="K24" s="424"/>
      <c r="L24" s="480"/>
      <c r="M24" s="424"/>
      <c r="N24" s="425"/>
      <c r="O24" s="426"/>
      <c r="Q24" s="428"/>
      <c r="R24" s="429" t="s">
        <v>3186</v>
      </c>
      <c r="S24" s="428"/>
      <c r="T24" s="428"/>
      <c r="U24" s="428"/>
      <c r="V24" s="428"/>
      <c r="W24" s="428"/>
      <c r="X24" s="428"/>
      <c r="Y24" s="428"/>
      <c r="Z24" s="428"/>
      <c r="AA24" s="428"/>
      <c r="AB24" s="428"/>
    </row>
    <row r="25" spans="1:28" s="427" customFormat="1" ht="14.25">
      <c r="A25" s="383">
        <v>16</v>
      </c>
      <c r="B25" s="408">
        <v>44088</v>
      </c>
      <c r="C25" s="422"/>
      <c r="D25" s="459" t="s">
        <v>380</v>
      </c>
      <c r="E25" s="423" t="s">
        <v>600</v>
      </c>
      <c r="F25" s="423" t="s">
        <v>3757</v>
      </c>
      <c r="G25" s="431">
        <v>870</v>
      </c>
      <c r="H25" s="423"/>
      <c r="I25" s="411" t="s">
        <v>3758</v>
      </c>
      <c r="J25" s="424" t="s">
        <v>601</v>
      </c>
      <c r="K25" s="424"/>
      <c r="L25" s="480"/>
      <c r="M25" s="424"/>
      <c r="N25" s="425"/>
      <c r="O25" s="426"/>
      <c r="Q25" s="428"/>
      <c r="R25" s="429" t="s">
        <v>602</v>
      </c>
      <c r="S25" s="428"/>
      <c r="T25" s="428"/>
      <c r="U25" s="428"/>
      <c r="V25" s="428"/>
      <c r="W25" s="428"/>
      <c r="X25" s="428"/>
      <c r="Y25" s="428"/>
      <c r="Z25" s="428"/>
      <c r="AA25" s="428"/>
      <c r="AB25" s="428"/>
    </row>
    <row r="26" spans="1:28" s="427" customFormat="1" ht="14.25">
      <c r="A26" s="383">
        <v>17</v>
      </c>
      <c r="B26" s="408">
        <v>44088</v>
      </c>
      <c r="C26" s="422"/>
      <c r="D26" s="459" t="s">
        <v>82</v>
      </c>
      <c r="E26" s="423" t="s">
        <v>600</v>
      </c>
      <c r="F26" s="423" t="s">
        <v>3759</v>
      </c>
      <c r="G26" s="431">
        <v>217</v>
      </c>
      <c r="H26" s="423"/>
      <c r="I26" s="411" t="s">
        <v>3760</v>
      </c>
      <c r="J26" s="424" t="s">
        <v>601</v>
      </c>
      <c r="K26" s="424"/>
      <c r="L26" s="480"/>
      <c r="M26" s="424"/>
      <c r="N26" s="425"/>
      <c r="O26" s="426"/>
      <c r="Q26" s="428"/>
      <c r="R26" s="429" t="s">
        <v>3186</v>
      </c>
      <c r="S26" s="428"/>
      <c r="T26" s="428"/>
      <c r="U26" s="428"/>
      <c r="V26" s="428"/>
      <c r="W26" s="428"/>
      <c r="X26" s="428"/>
      <c r="Y26" s="428"/>
      <c r="Z26" s="428"/>
      <c r="AA26" s="428"/>
      <c r="AB26" s="428"/>
    </row>
    <row r="27" spans="1:28" s="427" customFormat="1" ht="14.25">
      <c r="A27" s="451">
        <v>18</v>
      </c>
      <c r="B27" s="452">
        <v>44088</v>
      </c>
      <c r="C27" s="488"/>
      <c r="D27" s="506" t="s">
        <v>423</v>
      </c>
      <c r="E27" s="489" t="s">
        <v>600</v>
      </c>
      <c r="F27" s="489">
        <v>1482.5</v>
      </c>
      <c r="G27" s="493">
        <v>1380</v>
      </c>
      <c r="H27" s="489">
        <v>1543</v>
      </c>
      <c r="I27" s="490">
        <v>1650</v>
      </c>
      <c r="J27" s="451" t="s">
        <v>3762</v>
      </c>
      <c r="K27" s="451">
        <f t="shared" ref="K27" si="26">H27-F27</f>
        <v>60.5</v>
      </c>
      <c r="L27" s="477">
        <f>(F27*-0.07)/100</f>
        <v>-1.03775</v>
      </c>
      <c r="M27" s="455">
        <f t="shared" ref="M27" si="27">(K27+L27)/F27</f>
        <v>4.0109443507588528E-2</v>
      </c>
      <c r="N27" s="456" t="s">
        <v>599</v>
      </c>
      <c r="O27" s="461">
        <v>44088</v>
      </c>
      <c r="Q27" s="428"/>
      <c r="R27" s="429" t="s">
        <v>602</v>
      </c>
      <c r="S27" s="428"/>
      <c r="T27" s="428"/>
      <c r="U27" s="428"/>
      <c r="V27" s="428"/>
      <c r="W27" s="428"/>
      <c r="X27" s="428"/>
      <c r="Y27" s="428"/>
      <c r="Z27" s="428"/>
      <c r="AA27" s="428"/>
      <c r="AB27" s="428"/>
    </row>
    <row r="28" spans="1:28" s="427" customFormat="1" ht="14.25">
      <c r="A28" s="383">
        <v>19</v>
      </c>
      <c r="B28" s="408">
        <v>44088</v>
      </c>
      <c r="C28" s="422"/>
      <c r="D28" s="459" t="s">
        <v>106</v>
      </c>
      <c r="E28" s="423" t="s">
        <v>600</v>
      </c>
      <c r="F28" s="423" t="s">
        <v>3763</v>
      </c>
      <c r="G28" s="431">
        <v>630</v>
      </c>
      <c r="H28" s="423"/>
      <c r="I28" s="411">
        <v>730</v>
      </c>
      <c r="J28" s="424" t="s">
        <v>601</v>
      </c>
      <c r="K28" s="424"/>
      <c r="L28" s="480"/>
      <c r="M28" s="424"/>
      <c r="N28" s="425"/>
      <c r="O28" s="426"/>
      <c r="Q28" s="428"/>
      <c r="R28" s="429" t="s">
        <v>3186</v>
      </c>
      <c r="S28" s="428"/>
      <c r="T28" s="428"/>
      <c r="U28" s="428"/>
      <c r="V28" s="428"/>
      <c r="W28" s="428"/>
      <c r="X28" s="428"/>
      <c r="Y28" s="428"/>
      <c r="Z28" s="428"/>
      <c r="AA28" s="428"/>
      <c r="AB28" s="428"/>
    </row>
    <row r="29" spans="1:28" s="427" customFormat="1" ht="14.25">
      <c r="A29" s="383">
        <v>20</v>
      </c>
      <c r="B29" s="408">
        <v>44088</v>
      </c>
      <c r="C29" s="422"/>
      <c r="D29" s="459" t="s">
        <v>383</v>
      </c>
      <c r="E29" s="423" t="s">
        <v>600</v>
      </c>
      <c r="F29" s="423" t="s">
        <v>3764</v>
      </c>
      <c r="G29" s="431">
        <v>74</v>
      </c>
      <c r="H29" s="423"/>
      <c r="I29" s="411" t="s">
        <v>3765</v>
      </c>
      <c r="J29" s="424" t="s">
        <v>601</v>
      </c>
      <c r="K29" s="424"/>
      <c r="L29" s="480"/>
      <c r="M29" s="424"/>
      <c r="N29" s="425"/>
      <c r="O29" s="426"/>
      <c r="Q29" s="428"/>
      <c r="R29" s="429" t="s">
        <v>602</v>
      </c>
      <c r="S29" s="428"/>
      <c r="T29" s="428"/>
      <c r="U29" s="428"/>
      <c r="V29" s="428"/>
      <c r="W29" s="428"/>
      <c r="X29" s="428"/>
      <c r="Y29" s="428"/>
      <c r="Z29" s="428"/>
      <c r="AA29" s="428"/>
      <c r="AB29" s="428"/>
    </row>
    <row r="30" spans="1:28" s="427" customFormat="1" ht="14.25">
      <c r="A30" s="383">
        <v>21</v>
      </c>
      <c r="B30" s="408">
        <v>44088</v>
      </c>
      <c r="C30" s="422"/>
      <c r="D30" s="459" t="s">
        <v>391</v>
      </c>
      <c r="E30" s="423" t="s">
        <v>600</v>
      </c>
      <c r="F30" s="423" t="s">
        <v>3767</v>
      </c>
      <c r="G30" s="431">
        <v>599</v>
      </c>
      <c r="H30" s="423"/>
      <c r="I30" s="411" t="s">
        <v>3768</v>
      </c>
      <c r="J30" s="424" t="s">
        <v>601</v>
      </c>
      <c r="K30" s="424"/>
      <c r="L30" s="480"/>
      <c r="M30" s="424"/>
      <c r="N30" s="425"/>
      <c r="O30" s="426"/>
      <c r="Q30" s="428"/>
      <c r="R30" s="429" t="s">
        <v>3186</v>
      </c>
      <c r="S30" s="428"/>
      <c r="T30" s="428"/>
      <c r="U30" s="428"/>
      <c r="V30" s="428"/>
      <c r="W30" s="428"/>
      <c r="X30" s="428"/>
      <c r="Y30" s="428"/>
      <c r="Z30" s="428"/>
      <c r="AA30" s="428"/>
      <c r="AB30" s="428"/>
    </row>
    <row r="31" spans="1:28" s="427" customFormat="1" ht="14.25">
      <c r="A31" s="383">
        <v>22</v>
      </c>
      <c r="B31" s="408">
        <v>44088</v>
      </c>
      <c r="C31" s="422"/>
      <c r="D31" s="459" t="s">
        <v>412</v>
      </c>
      <c r="E31" s="423" t="s">
        <v>600</v>
      </c>
      <c r="F31" s="423" t="s">
        <v>3769</v>
      </c>
      <c r="G31" s="431">
        <v>115</v>
      </c>
      <c r="H31" s="423"/>
      <c r="I31" s="411" t="s">
        <v>3770</v>
      </c>
      <c r="J31" s="424" t="s">
        <v>601</v>
      </c>
      <c r="K31" s="424"/>
      <c r="L31" s="480"/>
      <c r="M31" s="424"/>
      <c r="N31" s="425"/>
      <c r="O31" s="426"/>
      <c r="Q31" s="428"/>
      <c r="R31" s="429" t="s">
        <v>602</v>
      </c>
      <c r="S31" s="428"/>
      <c r="T31" s="428"/>
      <c r="U31" s="428"/>
      <c r="V31" s="428"/>
      <c r="W31" s="428"/>
      <c r="X31" s="428"/>
      <c r="Y31" s="428"/>
      <c r="Z31" s="428"/>
      <c r="AA31" s="428"/>
      <c r="AB31" s="428"/>
    </row>
    <row r="32" spans="1:28" s="427" customFormat="1" ht="14.25">
      <c r="A32" s="383">
        <v>23</v>
      </c>
      <c r="B32" s="408"/>
      <c r="C32" s="422"/>
      <c r="D32" s="459"/>
      <c r="E32" s="423"/>
      <c r="F32" s="423"/>
      <c r="G32" s="431"/>
      <c r="H32" s="423"/>
      <c r="I32" s="411"/>
      <c r="J32" s="424"/>
      <c r="K32" s="424"/>
      <c r="L32" s="480"/>
      <c r="M32" s="424"/>
      <c r="N32" s="425"/>
      <c r="O32" s="426"/>
      <c r="Q32" s="428"/>
      <c r="R32" s="429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</row>
    <row r="33" spans="1:38" s="427" customFormat="1" ht="14.25">
      <c r="A33" s="383">
        <v>24</v>
      </c>
      <c r="B33" s="408"/>
      <c r="C33" s="422"/>
      <c r="D33" s="459"/>
      <c r="E33" s="423"/>
      <c r="F33" s="423"/>
      <c r="G33" s="431"/>
      <c r="H33" s="423"/>
      <c r="I33" s="411"/>
      <c r="J33" s="424"/>
      <c r="K33" s="424"/>
      <c r="L33" s="480"/>
      <c r="M33" s="424"/>
      <c r="N33" s="425"/>
      <c r="O33" s="426"/>
      <c r="Q33" s="428"/>
      <c r="R33" s="429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</row>
    <row r="34" spans="1:38" s="5" customFormat="1" ht="14.25">
      <c r="A34" s="383">
        <v>25</v>
      </c>
      <c r="B34" s="408"/>
      <c r="C34" s="409"/>
      <c r="D34" s="390"/>
      <c r="E34" s="410"/>
      <c r="F34" s="411"/>
      <c r="G34" s="412"/>
      <c r="H34" s="412"/>
      <c r="I34" s="411"/>
      <c r="J34" s="377"/>
      <c r="K34" s="377"/>
      <c r="L34" s="481"/>
      <c r="M34" s="376"/>
      <c r="N34" s="388"/>
      <c r="O34" s="382"/>
      <c r="P34" s="427"/>
      <c r="Q34" s="64"/>
      <c r="R34" s="341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38" s="5" customFormat="1" ht="12" customHeight="1">
      <c r="A35" s="23" t="s">
        <v>603</v>
      </c>
      <c r="B35" s="24"/>
      <c r="C35" s="25"/>
      <c r="D35" s="26"/>
      <c r="E35" s="27"/>
      <c r="F35" s="28"/>
      <c r="G35" s="28"/>
      <c r="H35" s="28"/>
      <c r="I35" s="28"/>
      <c r="J35" s="65"/>
      <c r="K35" s="28"/>
      <c r="L35" s="482"/>
      <c r="M35" s="38"/>
      <c r="N35" s="65"/>
      <c r="O35" s="66"/>
      <c r="P35" s="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5" customFormat="1" ht="12" customHeight="1">
      <c r="A36" s="29" t="s">
        <v>604</v>
      </c>
      <c r="B36" s="23"/>
      <c r="C36" s="23"/>
      <c r="D36" s="23"/>
      <c r="F36" s="30" t="s">
        <v>605</v>
      </c>
      <c r="G36" s="17"/>
      <c r="H36" s="31"/>
      <c r="I36" s="36"/>
      <c r="J36" s="67"/>
      <c r="K36" s="68"/>
      <c r="L36" s="483"/>
      <c r="M36" s="69"/>
      <c r="N36" s="16"/>
      <c r="O36" s="70"/>
      <c r="P36" s="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5" customFormat="1" ht="12" customHeight="1">
      <c r="A37" s="23" t="s">
        <v>606</v>
      </c>
      <c r="B37" s="23"/>
      <c r="C37" s="23"/>
      <c r="D37" s="23"/>
      <c r="E37" s="32"/>
      <c r="F37" s="30" t="s">
        <v>607</v>
      </c>
      <c r="G37" s="17"/>
      <c r="H37" s="31"/>
      <c r="I37" s="36"/>
      <c r="J37" s="67"/>
      <c r="K37" s="68"/>
      <c r="L37" s="483"/>
      <c r="M37" s="69"/>
      <c r="N37" s="16"/>
      <c r="O37" s="70"/>
      <c r="P37" s="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s="5" customFormat="1" ht="12" customHeight="1">
      <c r="A38" s="23"/>
      <c r="B38" s="23"/>
      <c r="C38" s="23"/>
      <c r="D38" s="23"/>
      <c r="E38" s="32"/>
      <c r="F38" s="17"/>
      <c r="G38" s="17"/>
      <c r="H38" s="31"/>
      <c r="I38" s="36"/>
      <c r="J38" s="71"/>
      <c r="K38" s="68"/>
      <c r="L38" s="483"/>
      <c r="M38" s="17"/>
      <c r="N38" s="72"/>
      <c r="O38" s="5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ht="15">
      <c r="A39" s="11"/>
      <c r="B39" s="33" t="s">
        <v>608</v>
      </c>
      <c r="C39" s="33"/>
      <c r="D39" s="33"/>
      <c r="E39" s="33"/>
      <c r="F39" s="34"/>
      <c r="G39" s="32"/>
      <c r="H39" s="32"/>
      <c r="I39" s="73"/>
      <c r="J39" s="74"/>
      <c r="K39" s="75"/>
      <c r="L39" s="484"/>
      <c r="M39" s="12"/>
      <c r="N39" s="11"/>
      <c r="O39" s="53"/>
      <c r="P39" s="7"/>
      <c r="R39" s="82"/>
      <c r="S39" s="16"/>
      <c r="T39" s="16"/>
      <c r="U39" s="16"/>
      <c r="V39" s="16"/>
      <c r="W39" s="16"/>
      <c r="X39" s="16"/>
      <c r="Y39" s="16"/>
      <c r="Z39" s="16"/>
    </row>
    <row r="40" spans="1:38" s="6" customFormat="1" ht="38.25">
      <c r="A40" s="20" t="s">
        <v>16</v>
      </c>
      <c r="B40" s="21" t="s">
        <v>575</v>
      </c>
      <c r="C40" s="21"/>
      <c r="D40" s="22" t="s">
        <v>588</v>
      </c>
      <c r="E40" s="21" t="s">
        <v>589</v>
      </c>
      <c r="F40" s="21" t="s">
        <v>590</v>
      </c>
      <c r="G40" s="21" t="s">
        <v>609</v>
      </c>
      <c r="H40" s="21" t="s">
        <v>592</v>
      </c>
      <c r="I40" s="21" t="s">
        <v>593</v>
      </c>
      <c r="J40" s="76" t="s">
        <v>594</v>
      </c>
      <c r="K40" s="62" t="s">
        <v>610</v>
      </c>
      <c r="L40" s="485" t="s">
        <v>3631</v>
      </c>
      <c r="M40" s="63" t="s">
        <v>3630</v>
      </c>
      <c r="N40" s="21" t="s">
        <v>597</v>
      </c>
      <c r="O40" s="78" t="s">
        <v>598</v>
      </c>
      <c r="P40" s="7"/>
      <c r="Q40" s="40"/>
      <c r="R40" s="38"/>
      <c r="S40" s="38"/>
      <c r="T40" s="38"/>
    </row>
    <row r="41" spans="1:38" s="9" customFormat="1" ht="15" customHeight="1">
      <c r="A41" s="487">
        <v>1</v>
      </c>
      <c r="B41" s="452">
        <v>44075</v>
      </c>
      <c r="C41" s="488"/>
      <c r="D41" s="506" t="s">
        <v>3658</v>
      </c>
      <c r="E41" s="489" t="s">
        <v>3627</v>
      </c>
      <c r="F41" s="451">
        <v>433</v>
      </c>
      <c r="G41" s="493">
        <v>443</v>
      </c>
      <c r="H41" s="489">
        <v>426</v>
      </c>
      <c r="I41" s="490" t="s">
        <v>3659</v>
      </c>
      <c r="J41" s="451" t="s">
        <v>3637</v>
      </c>
      <c r="K41" s="451">
        <f>+F41-H41</f>
        <v>7</v>
      </c>
      <c r="L41" s="477">
        <f>(F41*-0.07)/100</f>
        <v>-0.30310000000000004</v>
      </c>
      <c r="M41" s="455">
        <f t="shared" ref="M41:M42" si="28">(K41+L41)/F41</f>
        <v>1.5466281755196305E-2</v>
      </c>
      <c r="N41" s="456" t="s">
        <v>599</v>
      </c>
      <c r="O41" s="461">
        <v>44075</v>
      </c>
      <c r="P41" s="64"/>
      <c r="Q41" s="64"/>
      <c r="R41" s="421" t="s">
        <v>602</v>
      </c>
      <c r="S41" s="6"/>
      <c r="T41" s="6"/>
      <c r="U41" s="6"/>
      <c r="V41" s="6"/>
      <c r="W41" s="6"/>
      <c r="X41" s="6"/>
      <c r="Y41" s="6"/>
      <c r="Z41" s="6"/>
      <c r="AA41" s="6"/>
    </row>
    <row r="42" spans="1:38" s="9" customFormat="1" ht="15" customHeight="1">
      <c r="A42" s="508">
        <v>2</v>
      </c>
      <c r="B42" s="445">
        <v>44075</v>
      </c>
      <c r="C42" s="448"/>
      <c r="D42" s="509" t="s">
        <v>3660</v>
      </c>
      <c r="E42" s="450" t="s">
        <v>3627</v>
      </c>
      <c r="F42" s="516">
        <v>191</v>
      </c>
      <c r="G42" s="510">
        <v>197</v>
      </c>
      <c r="H42" s="450">
        <v>195</v>
      </c>
      <c r="I42" s="511" t="s">
        <v>3661</v>
      </c>
      <c r="J42" s="504" t="s">
        <v>3679</v>
      </c>
      <c r="K42" s="504">
        <f>F42-H42</f>
        <v>-4</v>
      </c>
      <c r="L42" s="479">
        <f>(F42*-0.8)/100</f>
        <v>-1.528</v>
      </c>
      <c r="M42" s="432">
        <f t="shared" si="28"/>
        <v>-2.8942408376963352E-2</v>
      </c>
      <c r="N42" s="446" t="s">
        <v>599</v>
      </c>
      <c r="O42" s="433">
        <v>44077</v>
      </c>
      <c r="P42" s="64"/>
      <c r="Q42" s="64"/>
      <c r="R42" s="421" t="s">
        <v>602</v>
      </c>
      <c r="S42" s="6"/>
      <c r="T42" s="6"/>
      <c r="U42" s="6"/>
      <c r="V42" s="6"/>
      <c r="W42" s="6"/>
      <c r="X42" s="6"/>
      <c r="Y42" s="6"/>
      <c r="Z42" s="6"/>
      <c r="AA42" s="6"/>
    </row>
    <row r="43" spans="1:38" ht="15" customHeight="1">
      <c r="A43" s="487">
        <v>3</v>
      </c>
      <c r="B43" s="452">
        <v>44075</v>
      </c>
      <c r="C43" s="488"/>
      <c r="D43" s="506" t="s">
        <v>3662</v>
      </c>
      <c r="E43" s="489" t="s">
        <v>600</v>
      </c>
      <c r="F43" s="515">
        <v>3865</v>
      </c>
      <c r="G43" s="493">
        <v>3740</v>
      </c>
      <c r="H43" s="489">
        <v>3930</v>
      </c>
      <c r="I43" s="490" t="s">
        <v>3663</v>
      </c>
      <c r="J43" s="451" t="s">
        <v>3668</v>
      </c>
      <c r="K43" s="451">
        <f t="shared" ref="K43:K45" si="29">H43-F43</f>
        <v>65</v>
      </c>
      <c r="L43" s="477">
        <f>(F43*-0.07)/100</f>
        <v>-2.7055000000000002</v>
      </c>
      <c r="M43" s="455">
        <f t="shared" ref="M43:M45" si="30">(K43+L43)/F43</f>
        <v>1.6117593790426907E-2</v>
      </c>
      <c r="N43" s="456" t="s">
        <v>599</v>
      </c>
      <c r="O43" s="461">
        <v>44075</v>
      </c>
      <c r="P43" s="7"/>
      <c r="Q43" s="11"/>
      <c r="R43" s="12" t="s">
        <v>602</v>
      </c>
      <c r="S43" s="16"/>
      <c r="T43" s="16"/>
      <c r="U43" s="16"/>
      <c r="V43" s="16"/>
      <c r="W43" s="16"/>
      <c r="X43" s="16"/>
      <c r="Y43" s="16"/>
      <c r="Z43" s="16"/>
      <c r="AA43" s="16"/>
    </row>
    <row r="44" spans="1:38" ht="15" customHeight="1">
      <c r="A44" s="508">
        <v>4</v>
      </c>
      <c r="B44" s="445">
        <v>44076</v>
      </c>
      <c r="C44" s="448"/>
      <c r="D44" s="509" t="s">
        <v>237</v>
      </c>
      <c r="E44" s="450" t="s">
        <v>600</v>
      </c>
      <c r="F44" s="516">
        <v>267</v>
      </c>
      <c r="G44" s="510">
        <v>260</v>
      </c>
      <c r="H44" s="450">
        <v>260</v>
      </c>
      <c r="I44" s="511">
        <v>278</v>
      </c>
      <c r="J44" s="504" t="s">
        <v>3680</v>
      </c>
      <c r="K44" s="504">
        <f t="shared" si="29"/>
        <v>-7</v>
      </c>
      <c r="L44" s="479">
        <f>(F44*-0.8)/100</f>
        <v>-2.1360000000000001</v>
      </c>
      <c r="M44" s="432">
        <f t="shared" si="30"/>
        <v>-3.421722846441947E-2</v>
      </c>
      <c r="N44" s="446" t="s">
        <v>599</v>
      </c>
      <c r="O44" s="433">
        <v>44077</v>
      </c>
      <c r="P44" s="7"/>
      <c r="Q44" s="11"/>
      <c r="R44" s="12" t="s">
        <v>3186</v>
      </c>
      <c r="S44" s="16"/>
      <c r="T44" s="16"/>
      <c r="U44" s="16"/>
      <c r="V44" s="16"/>
      <c r="W44" s="16"/>
      <c r="X44" s="16"/>
      <c r="Y44" s="16"/>
      <c r="Z44" s="16"/>
      <c r="AA44" s="16"/>
    </row>
    <row r="45" spans="1:38" ht="15" customHeight="1">
      <c r="A45" s="487">
        <v>5</v>
      </c>
      <c r="B45" s="452">
        <v>44076</v>
      </c>
      <c r="C45" s="488"/>
      <c r="D45" s="506" t="s">
        <v>504</v>
      </c>
      <c r="E45" s="489" t="s">
        <v>600</v>
      </c>
      <c r="F45" s="515">
        <v>642</v>
      </c>
      <c r="G45" s="493">
        <v>625</v>
      </c>
      <c r="H45" s="489">
        <v>659.5</v>
      </c>
      <c r="I45" s="490" t="s">
        <v>3676</v>
      </c>
      <c r="J45" s="451" t="s">
        <v>3689</v>
      </c>
      <c r="K45" s="451">
        <f t="shared" si="29"/>
        <v>17.5</v>
      </c>
      <c r="L45" s="477">
        <f>(F45*-0.8)/100</f>
        <v>-5.1360000000000001</v>
      </c>
      <c r="M45" s="455">
        <f t="shared" si="30"/>
        <v>1.9258566978193149E-2</v>
      </c>
      <c r="N45" s="456" t="s">
        <v>599</v>
      </c>
      <c r="O45" s="507">
        <v>44078</v>
      </c>
      <c r="P45" s="7"/>
      <c r="Q45" s="11"/>
      <c r="R45" s="12" t="s">
        <v>602</v>
      </c>
      <c r="S45" s="16"/>
      <c r="T45" s="16"/>
      <c r="U45" s="16"/>
      <c r="V45" s="16"/>
      <c r="W45" s="16"/>
      <c r="X45" s="16"/>
      <c r="Y45" s="16"/>
      <c r="Z45" s="16"/>
      <c r="AA45" s="16"/>
    </row>
    <row r="46" spans="1:38" ht="15" customHeight="1">
      <c r="A46" s="487">
        <v>6</v>
      </c>
      <c r="B46" s="452">
        <v>44076</v>
      </c>
      <c r="C46" s="488"/>
      <c r="D46" s="506" t="s">
        <v>136</v>
      </c>
      <c r="E46" s="489" t="s">
        <v>600</v>
      </c>
      <c r="F46" s="451">
        <v>948</v>
      </c>
      <c r="G46" s="493">
        <v>918</v>
      </c>
      <c r="H46" s="489">
        <v>969.5</v>
      </c>
      <c r="I46" s="490" t="s">
        <v>3677</v>
      </c>
      <c r="J46" s="451" t="s">
        <v>3678</v>
      </c>
      <c r="K46" s="451">
        <f t="shared" ref="K46" si="31">H46-F46</f>
        <v>21.5</v>
      </c>
      <c r="L46" s="477">
        <f>(F46*-0.8)/100</f>
        <v>-7.5840000000000005</v>
      </c>
      <c r="M46" s="455">
        <f t="shared" ref="M46:M48" si="32">(K46+L46)/F46</f>
        <v>1.4679324894514768E-2</v>
      </c>
      <c r="N46" s="456" t="s">
        <v>599</v>
      </c>
      <c r="O46" s="507">
        <v>44077</v>
      </c>
      <c r="P46" s="7"/>
      <c r="Q46" s="11"/>
      <c r="R46" s="12" t="s">
        <v>602</v>
      </c>
      <c r="S46" s="16"/>
      <c r="T46" s="16"/>
      <c r="U46" s="16"/>
      <c r="V46" s="16"/>
      <c r="W46" s="16"/>
      <c r="X46" s="16"/>
      <c r="Y46" s="16"/>
      <c r="Z46" s="16"/>
      <c r="AA46" s="16"/>
    </row>
    <row r="47" spans="1:38" ht="15" customHeight="1">
      <c r="A47" s="487">
        <v>7</v>
      </c>
      <c r="B47" s="452">
        <v>44078</v>
      </c>
      <c r="C47" s="488"/>
      <c r="D47" s="506" t="s">
        <v>186</v>
      </c>
      <c r="E47" s="489" t="s">
        <v>3627</v>
      </c>
      <c r="F47" s="451">
        <v>431.5</v>
      </c>
      <c r="G47" s="493">
        <v>446</v>
      </c>
      <c r="H47" s="489">
        <v>425</v>
      </c>
      <c r="I47" s="490" t="s">
        <v>3659</v>
      </c>
      <c r="J47" s="451" t="s">
        <v>3698</v>
      </c>
      <c r="K47" s="451">
        <f>+F47-H47</f>
        <v>6.5</v>
      </c>
      <c r="L47" s="477">
        <f>(F47*-0.07)/100</f>
        <v>-0.30205000000000004</v>
      </c>
      <c r="M47" s="455">
        <f t="shared" si="32"/>
        <v>1.4363731170336036E-2</v>
      </c>
      <c r="N47" s="456" t="s">
        <v>599</v>
      </c>
      <c r="O47" s="461">
        <v>44078</v>
      </c>
      <c r="P47" s="7"/>
      <c r="Q47" s="11"/>
      <c r="R47" s="517" t="s">
        <v>602</v>
      </c>
      <c r="S47" s="16"/>
      <c r="T47" s="16"/>
      <c r="U47" s="16"/>
      <c r="V47" s="16"/>
      <c r="W47" s="16"/>
      <c r="X47" s="16"/>
      <c r="Y47" s="16"/>
      <c r="Z47" s="16"/>
      <c r="AA47" s="16"/>
    </row>
    <row r="48" spans="1:38" s="9" customFormat="1" ht="15" customHeight="1">
      <c r="A48" s="530">
        <v>8</v>
      </c>
      <c r="B48" s="524">
        <v>44078</v>
      </c>
      <c r="C48" s="525"/>
      <c r="D48" s="526" t="s">
        <v>116</v>
      </c>
      <c r="E48" s="527" t="s">
        <v>600</v>
      </c>
      <c r="F48" s="527">
        <v>2125</v>
      </c>
      <c r="G48" s="528">
        <v>2060</v>
      </c>
      <c r="H48" s="527">
        <v>2135</v>
      </c>
      <c r="I48" s="529" t="s">
        <v>3699</v>
      </c>
      <c r="J48" s="530" t="s">
        <v>3753</v>
      </c>
      <c r="K48" s="530">
        <f t="shared" ref="K48" si="33">H48-F48</f>
        <v>10</v>
      </c>
      <c r="L48" s="531">
        <f>(F48*-0.8)/100</f>
        <v>-17</v>
      </c>
      <c r="M48" s="532">
        <f t="shared" si="32"/>
        <v>-3.2941176470588237E-3</v>
      </c>
      <c r="N48" s="533" t="s">
        <v>708</v>
      </c>
      <c r="O48" s="534">
        <v>44088</v>
      </c>
      <c r="P48" s="64"/>
      <c r="Q48" s="64"/>
      <c r="R48" s="421" t="s">
        <v>602</v>
      </c>
      <c r="S48" s="6"/>
      <c r="T48" s="6"/>
      <c r="U48" s="6"/>
      <c r="V48" s="6"/>
      <c r="W48" s="6"/>
      <c r="X48" s="6"/>
      <c r="Y48" s="6"/>
      <c r="Z48" s="6"/>
      <c r="AA48" s="6"/>
    </row>
    <row r="49" spans="1:27" s="9" customFormat="1" ht="15" customHeight="1">
      <c r="A49" s="487">
        <v>9</v>
      </c>
      <c r="B49" s="452">
        <v>44081</v>
      </c>
      <c r="C49" s="488"/>
      <c r="D49" s="506" t="s">
        <v>186</v>
      </c>
      <c r="E49" s="489" t="s">
        <v>3627</v>
      </c>
      <c r="F49" s="451">
        <v>425.5</v>
      </c>
      <c r="G49" s="493">
        <v>442</v>
      </c>
      <c r="H49" s="489">
        <v>418.5</v>
      </c>
      <c r="I49" s="490" t="s">
        <v>3700</v>
      </c>
      <c r="J49" s="451" t="s">
        <v>3637</v>
      </c>
      <c r="K49" s="451">
        <f>+F49-H49</f>
        <v>7</v>
      </c>
      <c r="L49" s="477">
        <f>(F49*-0.07)/100</f>
        <v>-0.29785000000000006</v>
      </c>
      <c r="M49" s="455">
        <f t="shared" ref="M49:M50" si="34">(K49+L49)/F49</f>
        <v>1.5751233842538188E-2</v>
      </c>
      <c r="N49" s="456" t="s">
        <v>599</v>
      </c>
      <c r="O49" s="461">
        <v>44081</v>
      </c>
      <c r="P49" s="64"/>
      <c r="Q49" s="64"/>
      <c r="R49" s="421" t="s">
        <v>602</v>
      </c>
      <c r="S49" s="6"/>
      <c r="T49" s="6"/>
      <c r="U49" s="6"/>
      <c r="V49" s="6"/>
      <c r="W49" s="6"/>
      <c r="X49" s="6"/>
      <c r="Y49" s="6"/>
      <c r="Z49" s="6"/>
      <c r="AA49" s="6"/>
    </row>
    <row r="50" spans="1:27" s="9" customFormat="1" ht="15" customHeight="1">
      <c r="A50" s="508">
        <v>10</v>
      </c>
      <c r="B50" s="445">
        <v>44081</v>
      </c>
      <c r="C50" s="448"/>
      <c r="D50" s="509" t="s">
        <v>67</v>
      </c>
      <c r="E50" s="450" t="s">
        <v>600</v>
      </c>
      <c r="F50" s="516">
        <v>491</v>
      </c>
      <c r="G50" s="510">
        <v>477</v>
      </c>
      <c r="H50" s="450">
        <v>477</v>
      </c>
      <c r="I50" s="511" t="s">
        <v>3701</v>
      </c>
      <c r="J50" s="504" t="s">
        <v>3736</v>
      </c>
      <c r="K50" s="504">
        <f t="shared" ref="K50" si="35">H50-F50</f>
        <v>-14</v>
      </c>
      <c r="L50" s="479">
        <f>(F50*-0.8)/100</f>
        <v>-3.9279999999999999</v>
      </c>
      <c r="M50" s="432">
        <f t="shared" si="34"/>
        <v>-3.6513238289205704E-2</v>
      </c>
      <c r="N50" s="446" t="s">
        <v>599</v>
      </c>
      <c r="O50" s="433">
        <v>44082</v>
      </c>
      <c r="P50" s="64"/>
      <c r="Q50" s="64"/>
      <c r="R50" s="421" t="s">
        <v>3186</v>
      </c>
      <c r="S50" s="6"/>
      <c r="T50" s="6"/>
      <c r="U50" s="6"/>
      <c r="V50" s="6"/>
      <c r="W50" s="6"/>
      <c r="X50" s="6"/>
      <c r="Y50" s="6"/>
      <c r="Z50" s="6"/>
      <c r="AA50" s="6"/>
    </row>
    <row r="51" spans="1:27" s="9" customFormat="1" ht="15" customHeight="1">
      <c r="A51" s="487">
        <v>11</v>
      </c>
      <c r="B51" s="452">
        <v>44081</v>
      </c>
      <c r="C51" s="422"/>
      <c r="D51" s="506" t="s">
        <v>93</v>
      </c>
      <c r="E51" s="489" t="s">
        <v>3627</v>
      </c>
      <c r="F51" s="451">
        <v>155</v>
      </c>
      <c r="G51" s="493">
        <v>160</v>
      </c>
      <c r="H51" s="489">
        <v>152</v>
      </c>
      <c r="I51" s="490">
        <v>135</v>
      </c>
      <c r="J51" s="451" t="s">
        <v>3702</v>
      </c>
      <c r="K51" s="451">
        <f>+F51-H51</f>
        <v>3</v>
      </c>
      <c r="L51" s="477">
        <f>(F51*-0.07)/100</f>
        <v>-0.10850000000000001</v>
      </c>
      <c r="M51" s="455">
        <f t="shared" ref="M51" si="36">(K51+L51)/F51</f>
        <v>1.8654838709677421E-2</v>
      </c>
      <c r="N51" s="456" t="s">
        <v>599</v>
      </c>
      <c r="O51" s="461">
        <v>44081</v>
      </c>
      <c r="P51" s="64"/>
      <c r="Q51" s="64"/>
      <c r="R51" s="421" t="s">
        <v>3186</v>
      </c>
      <c r="S51" s="6"/>
      <c r="T51" s="6"/>
      <c r="U51" s="6"/>
      <c r="V51" s="6"/>
      <c r="W51" s="6"/>
      <c r="X51" s="6"/>
      <c r="Y51" s="6"/>
      <c r="Z51" s="6"/>
      <c r="AA51" s="6"/>
    </row>
    <row r="52" spans="1:27" s="9" customFormat="1" ht="15" customHeight="1">
      <c r="A52" s="383">
        <v>12</v>
      </c>
      <c r="B52" s="408">
        <v>44082</v>
      </c>
      <c r="C52" s="422"/>
      <c r="D52" s="459" t="s">
        <v>136</v>
      </c>
      <c r="E52" s="423" t="s">
        <v>600</v>
      </c>
      <c r="F52" s="423" t="s">
        <v>3707</v>
      </c>
      <c r="G52" s="431">
        <v>900</v>
      </c>
      <c r="H52" s="423"/>
      <c r="I52" s="411" t="s">
        <v>3708</v>
      </c>
      <c r="J52" s="424" t="s">
        <v>601</v>
      </c>
      <c r="K52" s="424"/>
      <c r="L52" s="480"/>
      <c r="M52" s="424"/>
      <c r="N52" s="425"/>
      <c r="O52" s="426"/>
      <c r="P52" s="64"/>
      <c r="Q52" s="64"/>
      <c r="R52" s="421" t="s">
        <v>602</v>
      </c>
      <c r="S52" s="6"/>
      <c r="T52" s="6"/>
      <c r="U52" s="6"/>
      <c r="V52" s="6"/>
      <c r="W52" s="6"/>
      <c r="X52" s="6"/>
      <c r="Y52" s="6"/>
      <c r="Z52" s="6"/>
      <c r="AA52" s="6"/>
    </row>
    <row r="53" spans="1:27" s="9" customFormat="1" ht="15" customHeight="1">
      <c r="A53" s="508">
        <v>13</v>
      </c>
      <c r="B53" s="445">
        <v>44082</v>
      </c>
      <c r="C53" s="448"/>
      <c r="D53" s="509" t="s">
        <v>146</v>
      </c>
      <c r="E53" s="450" t="s">
        <v>600</v>
      </c>
      <c r="F53" s="516">
        <v>1205</v>
      </c>
      <c r="G53" s="510">
        <v>1170</v>
      </c>
      <c r="H53" s="450">
        <v>1170</v>
      </c>
      <c r="I53" s="511">
        <v>1270</v>
      </c>
      <c r="J53" s="504" t="s">
        <v>3722</v>
      </c>
      <c r="K53" s="504">
        <f t="shared" ref="K53" si="37">H53-F53</f>
        <v>-35</v>
      </c>
      <c r="L53" s="479">
        <f>(F53*-0.8)/100</f>
        <v>-9.64</v>
      </c>
      <c r="M53" s="432">
        <f t="shared" ref="M53" si="38">(K53+L53)/F53</f>
        <v>-3.7045643153526972E-2</v>
      </c>
      <c r="N53" s="446" t="s">
        <v>599</v>
      </c>
      <c r="O53" s="433">
        <v>44084</v>
      </c>
      <c r="P53" s="64"/>
      <c r="Q53" s="64"/>
      <c r="R53" s="421" t="s">
        <v>3186</v>
      </c>
      <c r="S53" s="6"/>
      <c r="T53" s="6"/>
      <c r="U53" s="6"/>
      <c r="V53" s="6"/>
      <c r="W53" s="6"/>
      <c r="X53" s="6"/>
      <c r="Y53" s="6"/>
      <c r="Z53" s="6"/>
      <c r="AA53" s="6"/>
    </row>
    <row r="54" spans="1:27" s="9" customFormat="1" ht="15" customHeight="1">
      <c r="A54" s="487">
        <v>14</v>
      </c>
      <c r="B54" s="452">
        <v>44083</v>
      </c>
      <c r="C54" s="488"/>
      <c r="D54" s="506" t="s">
        <v>3734</v>
      </c>
      <c r="E54" s="489" t="s">
        <v>600</v>
      </c>
      <c r="F54" s="451">
        <v>714.5</v>
      </c>
      <c r="G54" s="493">
        <v>695</v>
      </c>
      <c r="H54" s="489">
        <v>726</v>
      </c>
      <c r="I54" s="490">
        <v>740</v>
      </c>
      <c r="J54" s="451" t="s">
        <v>3713</v>
      </c>
      <c r="K54" s="451">
        <f t="shared" ref="K54:K55" si="39">H54-F54</f>
        <v>11.5</v>
      </c>
      <c r="L54" s="477">
        <f>(F54*-0.07)/100</f>
        <v>-0.50015000000000009</v>
      </c>
      <c r="M54" s="455">
        <f t="shared" ref="M54:M56" si="40">(K54+L54)/F54</f>
        <v>1.539517144856543E-2</v>
      </c>
      <c r="N54" s="456" t="s">
        <v>599</v>
      </c>
      <c r="O54" s="461">
        <v>44083</v>
      </c>
      <c r="P54" s="64"/>
      <c r="Q54" s="64"/>
      <c r="R54" s="421" t="s">
        <v>602</v>
      </c>
      <c r="S54" s="6"/>
      <c r="T54" s="6"/>
      <c r="U54" s="6"/>
      <c r="V54" s="6"/>
      <c r="W54" s="6"/>
      <c r="X54" s="6"/>
      <c r="Y54" s="6"/>
      <c r="Z54" s="6"/>
      <c r="AA54" s="6"/>
    </row>
    <row r="55" spans="1:27" s="9" customFormat="1" ht="15" customHeight="1">
      <c r="A55" s="487">
        <v>15</v>
      </c>
      <c r="B55" s="452">
        <v>44083</v>
      </c>
      <c r="C55" s="488"/>
      <c r="D55" s="506" t="s">
        <v>195</v>
      </c>
      <c r="E55" s="489" t="s">
        <v>600</v>
      </c>
      <c r="F55" s="451">
        <v>3825</v>
      </c>
      <c r="G55" s="493">
        <v>3710</v>
      </c>
      <c r="H55" s="489">
        <v>3911</v>
      </c>
      <c r="I55" s="490" t="s">
        <v>3714</v>
      </c>
      <c r="J55" s="451" t="s">
        <v>3721</v>
      </c>
      <c r="K55" s="451">
        <f t="shared" si="39"/>
        <v>86</v>
      </c>
      <c r="L55" s="477">
        <f>(F55*-0.8)/100</f>
        <v>-30.6</v>
      </c>
      <c r="M55" s="455">
        <f t="shared" si="40"/>
        <v>1.4483660130718954E-2</v>
      </c>
      <c r="N55" s="456" t="s">
        <v>599</v>
      </c>
      <c r="O55" s="507">
        <v>44084</v>
      </c>
      <c r="P55" s="64"/>
      <c r="Q55" s="64"/>
      <c r="R55" s="421" t="s">
        <v>602</v>
      </c>
      <c r="S55" s="6"/>
      <c r="T55" s="6"/>
      <c r="U55" s="6"/>
      <c r="V55" s="6"/>
      <c r="W55" s="6"/>
      <c r="X55" s="6"/>
      <c r="Y55" s="6"/>
      <c r="Z55" s="6"/>
      <c r="AA55" s="6"/>
    </row>
    <row r="56" spans="1:27" s="9" customFormat="1" ht="15" customHeight="1">
      <c r="A56" s="487">
        <v>16</v>
      </c>
      <c r="B56" s="452">
        <v>44085</v>
      </c>
      <c r="C56" s="488"/>
      <c r="D56" s="506" t="s">
        <v>93</v>
      </c>
      <c r="E56" s="489" t="s">
        <v>3627</v>
      </c>
      <c r="F56" s="451">
        <v>156.5</v>
      </c>
      <c r="G56" s="493">
        <v>162</v>
      </c>
      <c r="H56" s="489">
        <v>153.75</v>
      </c>
      <c r="I56" s="490">
        <v>147</v>
      </c>
      <c r="J56" s="451" t="s">
        <v>3726</v>
      </c>
      <c r="K56" s="451">
        <f>+F56-H56</f>
        <v>2.75</v>
      </c>
      <c r="L56" s="477">
        <f>(F56*-0.07)/100</f>
        <v>-0.10955000000000002</v>
      </c>
      <c r="M56" s="455">
        <f t="shared" si="40"/>
        <v>1.6871884984025559E-2</v>
      </c>
      <c r="N56" s="456" t="s">
        <v>599</v>
      </c>
      <c r="O56" s="461">
        <v>44085</v>
      </c>
      <c r="P56" s="64"/>
      <c r="Q56" s="64"/>
      <c r="R56" s="421" t="s">
        <v>3186</v>
      </c>
      <c r="S56" s="6"/>
      <c r="T56" s="6"/>
      <c r="U56" s="6"/>
      <c r="V56" s="6"/>
      <c r="W56" s="6"/>
      <c r="X56" s="6"/>
      <c r="Y56" s="6"/>
      <c r="Z56" s="6"/>
      <c r="AA56" s="6"/>
    </row>
    <row r="57" spans="1:27" s="9" customFormat="1" ht="15" customHeight="1">
      <c r="A57" s="487">
        <v>17</v>
      </c>
      <c r="B57" s="452">
        <v>44085</v>
      </c>
      <c r="C57" s="488"/>
      <c r="D57" s="506" t="s">
        <v>122</v>
      </c>
      <c r="E57" s="489" t="s">
        <v>600</v>
      </c>
      <c r="F57" s="451">
        <v>393.5</v>
      </c>
      <c r="G57" s="493">
        <v>384</v>
      </c>
      <c r="H57" s="489">
        <v>399.5</v>
      </c>
      <c r="I57" s="490" t="s">
        <v>3727</v>
      </c>
      <c r="J57" s="451" t="s">
        <v>3735</v>
      </c>
      <c r="K57" s="451">
        <f t="shared" ref="K57" si="41">H57-F57</f>
        <v>6</v>
      </c>
      <c r="L57" s="477">
        <f>(F57*-0.07)/100</f>
        <v>-0.27545000000000003</v>
      </c>
      <c r="M57" s="455">
        <f t="shared" ref="M57" si="42">(K57+L57)/F57</f>
        <v>1.4547776365946632E-2</v>
      </c>
      <c r="N57" s="456" t="s">
        <v>599</v>
      </c>
      <c r="O57" s="461">
        <v>44085</v>
      </c>
      <c r="P57" s="64"/>
      <c r="Q57" s="64"/>
      <c r="R57" s="421" t="s">
        <v>602</v>
      </c>
      <c r="S57" s="6"/>
      <c r="T57" s="6"/>
      <c r="U57" s="6"/>
      <c r="V57" s="6"/>
      <c r="W57" s="6"/>
      <c r="X57" s="6"/>
      <c r="Y57" s="6"/>
      <c r="Z57" s="6"/>
      <c r="AA57" s="6"/>
    </row>
    <row r="58" spans="1:27" s="9" customFormat="1" ht="15" customHeight="1">
      <c r="A58" s="383">
        <v>18</v>
      </c>
      <c r="B58" s="408">
        <v>44085</v>
      </c>
      <c r="C58" s="422"/>
      <c r="D58" s="459" t="s">
        <v>74</v>
      </c>
      <c r="E58" s="423" t="s">
        <v>600</v>
      </c>
      <c r="F58" s="423" t="s">
        <v>3733</v>
      </c>
      <c r="G58" s="431">
        <v>409</v>
      </c>
      <c r="H58" s="423"/>
      <c r="I58" s="411" t="s">
        <v>3728</v>
      </c>
      <c r="J58" s="424"/>
      <c r="K58" s="424"/>
      <c r="L58" s="480"/>
      <c r="M58" s="424"/>
      <c r="N58" s="425"/>
      <c r="O58" s="426"/>
      <c r="P58" s="64"/>
      <c r="Q58" s="64"/>
      <c r="R58" s="421" t="s">
        <v>602</v>
      </c>
      <c r="S58" s="6"/>
      <c r="T58" s="6"/>
      <c r="U58" s="6"/>
      <c r="V58" s="6"/>
      <c r="W58" s="6"/>
      <c r="X58" s="6"/>
      <c r="Y58" s="6"/>
      <c r="Z58" s="6"/>
      <c r="AA58" s="6"/>
    </row>
    <row r="59" spans="1:27" s="9" customFormat="1" ht="15" customHeight="1">
      <c r="A59" s="383">
        <v>19</v>
      </c>
      <c r="B59" s="408">
        <v>44085</v>
      </c>
      <c r="C59" s="422"/>
      <c r="D59" s="459" t="s">
        <v>137</v>
      </c>
      <c r="E59" s="423" t="s">
        <v>600</v>
      </c>
      <c r="F59" s="423" t="s">
        <v>3729</v>
      </c>
      <c r="G59" s="431">
        <v>938</v>
      </c>
      <c r="H59" s="423"/>
      <c r="I59" s="411" t="s">
        <v>3730</v>
      </c>
      <c r="J59" s="424"/>
      <c r="K59" s="424"/>
      <c r="L59" s="480"/>
      <c r="M59" s="424"/>
      <c r="N59" s="425"/>
      <c r="O59" s="426"/>
      <c r="P59" s="64"/>
      <c r="Q59" s="64"/>
      <c r="R59" s="421" t="s">
        <v>3186</v>
      </c>
      <c r="S59" s="6"/>
      <c r="T59" s="6"/>
      <c r="U59" s="6"/>
      <c r="V59" s="6"/>
      <c r="W59" s="6"/>
      <c r="X59" s="6"/>
      <c r="Y59" s="6"/>
      <c r="Z59" s="6"/>
      <c r="AA59" s="6"/>
    </row>
    <row r="60" spans="1:27" s="9" customFormat="1" ht="15" customHeight="1">
      <c r="A60" s="487">
        <v>20</v>
      </c>
      <c r="B60" s="452">
        <v>44088</v>
      </c>
      <c r="C60" s="488"/>
      <c r="D60" s="506" t="s">
        <v>3642</v>
      </c>
      <c r="E60" s="489" t="s">
        <v>600</v>
      </c>
      <c r="F60" s="451">
        <v>2080</v>
      </c>
      <c r="G60" s="493">
        <v>2030</v>
      </c>
      <c r="H60" s="489">
        <v>2122.5</v>
      </c>
      <c r="I60" s="490" t="s">
        <v>3751</v>
      </c>
      <c r="J60" s="451" t="s">
        <v>3752</v>
      </c>
      <c r="K60" s="451">
        <f t="shared" ref="K60" si="43">H60-F60</f>
        <v>42.5</v>
      </c>
      <c r="L60" s="477">
        <f>(F60*-0.07)/100</f>
        <v>-1.4560000000000002</v>
      </c>
      <c r="M60" s="455">
        <f t="shared" ref="M60" si="44">(K60+L60)/F60</f>
        <v>1.9732692307692305E-2</v>
      </c>
      <c r="N60" s="456" t="s">
        <v>599</v>
      </c>
      <c r="O60" s="461">
        <v>44088</v>
      </c>
      <c r="P60" s="64"/>
      <c r="Q60" s="64"/>
      <c r="R60" s="421" t="s">
        <v>602</v>
      </c>
      <c r="S60" s="6"/>
      <c r="T60" s="6"/>
      <c r="U60" s="6"/>
      <c r="V60" s="6"/>
      <c r="W60" s="6"/>
      <c r="X60" s="6"/>
      <c r="Y60" s="6"/>
      <c r="Z60" s="6"/>
      <c r="AA60" s="6"/>
    </row>
    <row r="61" spans="1:27" s="9" customFormat="1" ht="15" customHeight="1">
      <c r="A61" s="383"/>
      <c r="B61" s="408"/>
      <c r="C61" s="422"/>
      <c r="D61" s="459"/>
      <c r="E61" s="423"/>
      <c r="F61" s="423"/>
      <c r="G61" s="431"/>
      <c r="H61" s="423"/>
      <c r="I61" s="411"/>
      <c r="J61" s="424"/>
      <c r="K61" s="424"/>
      <c r="L61" s="480"/>
      <c r="M61" s="424"/>
      <c r="N61" s="425"/>
      <c r="O61" s="426"/>
      <c r="P61" s="64"/>
      <c r="Q61" s="64"/>
      <c r="R61" s="421"/>
      <c r="S61" s="6"/>
      <c r="T61" s="6"/>
      <c r="U61" s="6"/>
      <c r="V61" s="6"/>
      <c r="W61" s="6"/>
      <c r="X61" s="6"/>
      <c r="Y61" s="6"/>
      <c r="Z61" s="6"/>
      <c r="AA61" s="6"/>
    </row>
    <row r="62" spans="1:27" s="9" customFormat="1" ht="15" customHeight="1">
      <c r="A62" s="383"/>
      <c r="B62" s="408"/>
      <c r="C62" s="422"/>
      <c r="D62" s="459"/>
      <c r="E62" s="423"/>
      <c r="F62" s="423"/>
      <c r="G62" s="431"/>
      <c r="H62" s="423"/>
      <c r="I62" s="411"/>
      <c r="J62" s="424"/>
      <c r="K62" s="424"/>
      <c r="L62" s="480"/>
      <c r="M62" s="424"/>
      <c r="N62" s="425"/>
      <c r="O62" s="426"/>
      <c r="P62" s="64"/>
      <c r="Q62" s="64"/>
      <c r="R62" s="421"/>
      <c r="S62" s="6"/>
      <c r="T62" s="6"/>
      <c r="U62" s="6"/>
      <c r="V62" s="6"/>
      <c r="W62" s="6"/>
      <c r="X62" s="6"/>
      <c r="Y62" s="6"/>
      <c r="Z62" s="6"/>
      <c r="AA62" s="6"/>
    </row>
    <row r="63" spans="1:27" s="9" customFormat="1" ht="15" customHeight="1">
      <c r="A63" s="383"/>
      <c r="B63" s="408"/>
      <c r="C63" s="422"/>
      <c r="D63" s="459"/>
      <c r="E63" s="423"/>
      <c r="F63" s="423"/>
      <c r="G63" s="431"/>
      <c r="H63" s="423"/>
      <c r="I63" s="411"/>
      <c r="J63" s="424"/>
      <c r="K63" s="424"/>
      <c r="L63" s="480"/>
      <c r="M63" s="424"/>
      <c r="N63" s="425"/>
      <c r="O63" s="426"/>
      <c r="P63" s="64"/>
      <c r="Q63" s="64"/>
      <c r="R63" s="421"/>
      <c r="S63" s="6"/>
      <c r="T63" s="6"/>
      <c r="U63" s="6"/>
      <c r="V63" s="6"/>
      <c r="W63" s="6"/>
      <c r="X63" s="6"/>
      <c r="Y63" s="6"/>
      <c r="Z63" s="6"/>
      <c r="AA63" s="6"/>
    </row>
    <row r="64" spans="1:27" s="9" customFormat="1" ht="15" customHeight="1">
      <c r="A64" s="383"/>
      <c r="B64" s="408"/>
      <c r="C64" s="422"/>
      <c r="D64" s="459"/>
      <c r="E64" s="423"/>
      <c r="F64" s="423"/>
      <c r="G64" s="431"/>
      <c r="H64" s="423"/>
      <c r="I64" s="411"/>
      <c r="J64" s="424"/>
      <c r="K64" s="424"/>
      <c r="L64" s="480"/>
      <c r="M64" s="424"/>
      <c r="N64" s="425"/>
      <c r="O64" s="426"/>
      <c r="P64" s="64"/>
      <c r="Q64" s="64"/>
      <c r="R64" s="421"/>
      <c r="S64" s="6"/>
      <c r="T64" s="6"/>
      <c r="U64" s="6"/>
      <c r="V64" s="6"/>
      <c r="W64" s="6"/>
      <c r="X64" s="6"/>
      <c r="Y64" s="6"/>
      <c r="Z64" s="6"/>
      <c r="AA64" s="6"/>
    </row>
    <row r="65" spans="1:34" s="9" customFormat="1" ht="15" customHeight="1">
      <c r="A65" s="500"/>
      <c r="B65" s="408"/>
      <c r="C65" s="463"/>
      <c r="D65" s="464"/>
      <c r="E65" s="465"/>
      <c r="F65" s="465"/>
      <c r="G65" s="466"/>
      <c r="H65" s="466"/>
      <c r="I65" s="465"/>
      <c r="J65" s="467"/>
      <c r="K65" s="467"/>
      <c r="L65" s="486"/>
      <c r="M65" s="468"/>
      <c r="N65" s="469"/>
      <c r="O65" s="470"/>
      <c r="P65" s="64"/>
      <c r="Q65" s="64"/>
      <c r="R65" s="421"/>
      <c r="S65" s="6"/>
      <c r="T65" s="6"/>
      <c r="U65" s="6"/>
      <c r="V65" s="6"/>
      <c r="W65" s="6"/>
      <c r="X65" s="6"/>
      <c r="Y65" s="6"/>
      <c r="Z65" s="6"/>
      <c r="AA65" s="6"/>
    </row>
    <row r="66" spans="1:34" s="9" customFormat="1" ht="15" customHeight="1">
      <c r="A66" s="501"/>
      <c r="B66" s="462"/>
      <c r="C66" s="463"/>
      <c r="D66" s="464"/>
      <c r="E66" s="465"/>
      <c r="F66" s="465"/>
      <c r="G66" s="466"/>
      <c r="H66" s="466"/>
      <c r="I66" s="465"/>
      <c r="J66" s="467"/>
      <c r="K66" s="467"/>
      <c r="L66" s="486"/>
      <c r="M66" s="468"/>
      <c r="N66" s="469"/>
      <c r="O66" s="470"/>
      <c r="P66" s="64"/>
      <c r="Q66" s="64"/>
      <c r="R66" s="421"/>
      <c r="S66" s="6"/>
      <c r="T66" s="6"/>
      <c r="U66" s="6"/>
      <c r="V66" s="6"/>
      <c r="W66" s="6"/>
      <c r="X66" s="6"/>
      <c r="Y66" s="6"/>
      <c r="Z66" s="6"/>
      <c r="AA66" s="6"/>
    </row>
    <row r="67" spans="1:34" s="9" customFormat="1" ht="15" customHeight="1">
      <c r="A67" s="500"/>
      <c r="B67" s="408"/>
      <c r="C67" s="463"/>
      <c r="D67" s="464"/>
      <c r="E67" s="465"/>
      <c r="F67" s="465"/>
      <c r="G67" s="466"/>
      <c r="H67" s="466"/>
      <c r="I67" s="465"/>
      <c r="J67" s="465"/>
      <c r="K67" s="465"/>
      <c r="L67" s="465"/>
      <c r="M67" s="465"/>
      <c r="N67" s="465"/>
      <c r="O67" s="465"/>
      <c r="P67" s="64"/>
      <c r="Q67" s="64"/>
      <c r="R67" s="421"/>
      <c r="S67" s="6"/>
      <c r="T67" s="6"/>
      <c r="U67" s="6"/>
      <c r="V67" s="6"/>
      <c r="W67" s="6"/>
      <c r="X67" s="6"/>
      <c r="Y67" s="6"/>
      <c r="Z67" s="6"/>
      <c r="AA67" s="6"/>
    </row>
    <row r="68" spans="1:34" s="9" customFormat="1" ht="15" customHeight="1">
      <c r="A68" s="500"/>
      <c r="B68" s="408"/>
      <c r="C68" s="463"/>
      <c r="D68" s="464"/>
      <c r="E68" s="465"/>
      <c r="F68" s="465"/>
      <c r="G68" s="466"/>
      <c r="H68" s="466"/>
      <c r="I68" s="465"/>
      <c r="J68" s="465"/>
      <c r="K68" s="465"/>
      <c r="L68" s="465"/>
      <c r="M68" s="465"/>
      <c r="N68" s="465"/>
      <c r="O68" s="465"/>
      <c r="P68" s="64"/>
      <c r="Q68" s="64"/>
      <c r="R68" s="421"/>
      <c r="S68" s="6"/>
      <c r="T68" s="6"/>
      <c r="U68" s="6"/>
      <c r="V68" s="6"/>
      <c r="W68" s="6"/>
      <c r="X68" s="6"/>
      <c r="Y68" s="6"/>
      <c r="Z68" s="6"/>
      <c r="AA68" s="6"/>
    </row>
    <row r="69" spans="1:34" ht="15" customHeight="1">
      <c r="A69" s="5"/>
      <c r="B69" s="502"/>
      <c r="C69" s="5"/>
      <c r="D69" s="5"/>
      <c r="E69" s="5"/>
      <c r="F69" s="82"/>
      <c r="G69" s="82"/>
      <c r="H69" s="82"/>
      <c r="I69" s="82"/>
      <c r="J69" s="42"/>
      <c r="K69" s="82"/>
      <c r="L69" s="82"/>
      <c r="M69" s="35"/>
      <c r="N69" s="503"/>
      <c r="O69" s="503"/>
      <c r="P69" s="7"/>
      <c r="Q69" s="11"/>
      <c r="R69" s="12"/>
      <c r="S69" s="16"/>
      <c r="T69" s="16"/>
      <c r="U69" s="16"/>
      <c r="V69" s="16"/>
      <c r="W69" s="16"/>
      <c r="X69" s="16"/>
      <c r="Y69" s="16"/>
      <c r="Z69" s="16"/>
      <c r="AA69" s="16"/>
    </row>
    <row r="70" spans="1:34" ht="15" customHeight="1">
      <c r="A70" s="5"/>
      <c r="B70" s="502"/>
      <c r="C70" s="5"/>
      <c r="D70" s="5"/>
      <c r="E70" s="5"/>
      <c r="F70" s="82"/>
      <c r="G70" s="82"/>
      <c r="H70" s="82"/>
      <c r="I70" s="82"/>
      <c r="J70" s="42"/>
      <c r="K70" s="82"/>
      <c r="L70" s="82"/>
      <c r="M70" s="35"/>
      <c r="N70" s="503"/>
      <c r="O70" s="503"/>
      <c r="P70" s="7"/>
      <c r="Q70" s="11"/>
      <c r="R70" s="12"/>
      <c r="S70" s="16"/>
      <c r="T70" s="16"/>
      <c r="U70" s="16"/>
      <c r="V70" s="16"/>
      <c r="W70" s="16"/>
      <c r="X70" s="16"/>
      <c r="Y70" s="16"/>
      <c r="Z70" s="16"/>
      <c r="AA70" s="16"/>
    </row>
    <row r="71" spans="1:34" ht="44.25" customHeight="1">
      <c r="A71" s="23" t="s">
        <v>603</v>
      </c>
      <c r="B71" s="39"/>
      <c r="C71" s="39"/>
      <c r="D71" s="40"/>
      <c r="E71" s="36"/>
      <c r="F71" s="36"/>
      <c r="G71" s="35"/>
      <c r="H71" s="35" t="s">
        <v>3634</v>
      </c>
      <c r="I71" s="36"/>
      <c r="J71" s="17"/>
      <c r="K71" s="79"/>
      <c r="L71" s="80"/>
      <c r="M71" s="79"/>
      <c r="N71" s="81"/>
      <c r="O71" s="79"/>
      <c r="P71" s="7"/>
      <c r="Q71" s="16"/>
      <c r="R71" s="12"/>
      <c r="S71" s="16"/>
      <c r="T71" s="16"/>
      <c r="U71" s="16"/>
      <c r="V71" s="16"/>
      <c r="W71" s="16"/>
      <c r="X71" s="16"/>
      <c r="Y71" s="16"/>
      <c r="Z71" s="5"/>
      <c r="AA71" s="5"/>
      <c r="AB71" s="5"/>
    </row>
    <row r="72" spans="1:34" s="6" customFormat="1">
      <c r="A72" s="29" t="s">
        <v>604</v>
      </c>
      <c r="B72" s="23"/>
      <c r="C72" s="23"/>
      <c r="D72" s="23"/>
      <c r="E72" s="5"/>
      <c r="F72" s="30" t="s">
        <v>605</v>
      </c>
      <c r="G72" s="41"/>
      <c r="H72" s="42"/>
      <c r="I72" s="82"/>
      <c r="J72" s="17"/>
      <c r="K72" s="83"/>
      <c r="L72" s="84"/>
      <c r="M72" s="85"/>
      <c r="N72" s="86"/>
      <c r="O72" s="87"/>
      <c r="P72" s="5"/>
      <c r="Q72" s="4"/>
      <c r="R72" s="12"/>
      <c r="Z72" s="9"/>
      <c r="AA72" s="9"/>
      <c r="AB72" s="9"/>
      <c r="AC72" s="9"/>
      <c r="AD72" s="9"/>
      <c r="AE72" s="9"/>
      <c r="AF72" s="9"/>
      <c r="AG72" s="9"/>
      <c r="AH72" s="9"/>
    </row>
    <row r="73" spans="1:34" s="9" customFormat="1" ht="14.25" customHeight="1">
      <c r="A73" s="29"/>
      <c r="B73" s="23"/>
      <c r="C73" s="23"/>
      <c r="D73" s="23"/>
      <c r="E73" s="32"/>
      <c r="F73" s="30" t="s">
        <v>607</v>
      </c>
      <c r="G73" s="41"/>
      <c r="H73" s="42"/>
      <c r="I73" s="82"/>
      <c r="J73" s="17"/>
      <c r="K73" s="83"/>
      <c r="L73" s="84"/>
      <c r="M73" s="85"/>
      <c r="N73" s="86"/>
      <c r="O73" s="87"/>
      <c r="P73" s="5"/>
      <c r="Q73" s="4"/>
      <c r="R73" s="12"/>
      <c r="S73" s="6"/>
      <c r="Y73" s="6"/>
      <c r="Z73" s="6"/>
    </row>
    <row r="74" spans="1:34" s="9" customFormat="1" ht="14.25" customHeight="1">
      <c r="A74" s="23"/>
      <c r="B74" s="23"/>
      <c r="C74" s="23"/>
      <c r="D74" s="23"/>
      <c r="E74" s="32"/>
      <c r="F74" s="17"/>
      <c r="G74" s="17"/>
      <c r="H74" s="31"/>
      <c r="I74" s="36"/>
      <c r="J74" s="71"/>
      <c r="K74" s="68"/>
      <c r="L74" s="69"/>
      <c r="M74" s="17"/>
      <c r="N74" s="72"/>
      <c r="O74" s="57"/>
      <c r="P74" s="8"/>
      <c r="Q74" s="4"/>
      <c r="R74" s="12"/>
      <c r="S74" s="6"/>
      <c r="Y74" s="6"/>
      <c r="Z74" s="6"/>
    </row>
    <row r="75" spans="1:34" s="9" customFormat="1" ht="15">
      <c r="A75" s="43" t="s">
        <v>614</v>
      </c>
      <c r="B75" s="43"/>
      <c r="C75" s="43"/>
      <c r="D75" s="43"/>
      <c r="E75" s="32"/>
      <c r="F75" s="17"/>
      <c r="G75" s="12"/>
      <c r="H75" s="17"/>
      <c r="I75" s="12"/>
      <c r="J75" s="88"/>
      <c r="K75" s="12"/>
      <c r="L75" s="12"/>
      <c r="M75" s="12"/>
      <c r="N75" s="12"/>
      <c r="O75" s="89"/>
      <c r="P75"/>
      <c r="Q75" s="4"/>
      <c r="R75" s="12"/>
      <c r="S75" s="6"/>
      <c r="Y75" s="6"/>
      <c r="Z75" s="6"/>
    </row>
    <row r="76" spans="1:34" s="9" customFormat="1" ht="38.25">
      <c r="A76" s="21" t="s">
        <v>16</v>
      </c>
      <c r="B76" s="21" t="s">
        <v>575</v>
      </c>
      <c r="C76" s="21"/>
      <c r="D76" s="22" t="s">
        <v>588</v>
      </c>
      <c r="E76" s="21" t="s">
        <v>589</v>
      </c>
      <c r="F76" s="21" t="s">
        <v>590</v>
      </c>
      <c r="G76" s="21" t="s">
        <v>609</v>
      </c>
      <c r="H76" s="21" t="s">
        <v>592</v>
      </c>
      <c r="I76" s="21" t="s">
        <v>593</v>
      </c>
      <c r="J76" s="20" t="s">
        <v>594</v>
      </c>
      <c r="K76" s="77" t="s">
        <v>615</v>
      </c>
      <c r="L76" s="63" t="s">
        <v>3631</v>
      </c>
      <c r="M76" s="77" t="s">
        <v>611</v>
      </c>
      <c r="N76" s="21" t="s">
        <v>612</v>
      </c>
      <c r="O76" s="20" t="s">
        <v>597</v>
      </c>
      <c r="P76" s="90" t="s">
        <v>598</v>
      </c>
      <c r="Q76" s="4"/>
      <c r="R76" s="17"/>
      <c r="S76" s="6"/>
      <c r="Y76" s="6"/>
      <c r="Z76" s="6"/>
    </row>
    <row r="77" spans="1:34" s="404" customFormat="1" ht="14.25" customHeight="1">
      <c r="A77" s="487">
        <v>1</v>
      </c>
      <c r="B77" s="452">
        <v>44071</v>
      </c>
      <c r="C77" s="495"/>
      <c r="D77" s="518" t="s">
        <v>3645</v>
      </c>
      <c r="E77" s="494" t="s">
        <v>600</v>
      </c>
      <c r="F77" s="454">
        <v>2272</v>
      </c>
      <c r="G77" s="454">
        <v>2230</v>
      </c>
      <c r="H77" s="454">
        <v>2298.5</v>
      </c>
      <c r="I77" s="454">
        <v>2450</v>
      </c>
      <c r="J77" s="451" t="s">
        <v>3681</v>
      </c>
      <c r="K77" s="451">
        <f>H77-F77</f>
        <v>26.5</v>
      </c>
      <c r="L77" s="477">
        <f t="shared" ref="L77:L82" si="45">(H77*N77)*0.07%</f>
        <v>482.68500000000006</v>
      </c>
      <c r="M77" s="477">
        <f t="shared" ref="M77:M82" si="46">(K77*N77)-L77</f>
        <v>7467.3149999999996</v>
      </c>
      <c r="N77" s="494">
        <v>300</v>
      </c>
      <c r="O77" s="456" t="s">
        <v>599</v>
      </c>
      <c r="P77" s="507">
        <v>44077</v>
      </c>
      <c r="Q77" s="391"/>
      <c r="R77" s="344" t="s">
        <v>3186</v>
      </c>
      <c r="S77" s="40"/>
      <c r="Y77" s="40"/>
      <c r="Z77" s="40"/>
    </row>
    <row r="78" spans="1:34" s="404" customFormat="1" ht="14.25" customHeight="1">
      <c r="A78" s="487">
        <v>2</v>
      </c>
      <c r="B78" s="452">
        <v>44075</v>
      </c>
      <c r="C78" s="495"/>
      <c r="D78" s="518" t="s">
        <v>3657</v>
      </c>
      <c r="E78" s="494" t="s">
        <v>3627</v>
      </c>
      <c r="F78" s="454">
        <v>11510</v>
      </c>
      <c r="G78" s="454">
        <v>11610</v>
      </c>
      <c r="H78" s="454">
        <v>11420</v>
      </c>
      <c r="I78" s="454" t="s">
        <v>3664</v>
      </c>
      <c r="J78" s="451" t="s">
        <v>3638</v>
      </c>
      <c r="K78" s="451">
        <f t="shared" ref="K78:K84" si="47">F78-H78</f>
        <v>90</v>
      </c>
      <c r="L78" s="451">
        <f t="shared" si="45"/>
        <v>599.55000000000007</v>
      </c>
      <c r="M78" s="451">
        <f t="shared" si="46"/>
        <v>6150.45</v>
      </c>
      <c r="N78" s="451">
        <v>75</v>
      </c>
      <c r="O78" s="456" t="s">
        <v>599</v>
      </c>
      <c r="P78" s="461">
        <v>44075</v>
      </c>
      <c r="Q78" s="391"/>
      <c r="R78" s="344" t="s">
        <v>602</v>
      </c>
      <c r="S78" s="40"/>
      <c r="Y78" s="40"/>
      <c r="Z78" s="40"/>
    </row>
    <row r="79" spans="1:34" s="404" customFormat="1" ht="14.25" customHeight="1">
      <c r="A79" s="487">
        <v>3</v>
      </c>
      <c r="B79" s="452">
        <v>44075</v>
      </c>
      <c r="C79" s="495"/>
      <c r="D79" s="518" t="s">
        <v>3657</v>
      </c>
      <c r="E79" s="494" t="s">
        <v>3627</v>
      </c>
      <c r="F79" s="454">
        <v>11525</v>
      </c>
      <c r="G79" s="454">
        <v>11650</v>
      </c>
      <c r="H79" s="454">
        <v>11445</v>
      </c>
      <c r="I79" s="454" t="s">
        <v>3664</v>
      </c>
      <c r="J79" s="451" t="s">
        <v>3640</v>
      </c>
      <c r="K79" s="451">
        <f t="shared" si="47"/>
        <v>80</v>
      </c>
      <c r="L79" s="477">
        <f t="shared" si="45"/>
        <v>600.86250000000007</v>
      </c>
      <c r="M79" s="477">
        <f t="shared" si="46"/>
        <v>5399.1374999999998</v>
      </c>
      <c r="N79" s="494">
        <v>75</v>
      </c>
      <c r="O79" s="456" t="s">
        <v>599</v>
      </c>
      <c r="P79" s="461">
        <v>44075</v>
      </c>
      <c r="Q79" s="391"/>
      <c r="R79" s="344" t="s">
        <v>602</v>
      </c>
      <c r="S79" s="40"/>
      <c r="Y79" s="40"/>
      <c r="Z79" s="40"/>
    </row>
    <row r="80" spans="1:34" s="404" customFormat="1" ht="14.25" customHeight="1">
      <c r="A80" s="487">
        <v>4</v>
      </c>
      <c r="B80" s="452">
        <v>44076</v>
      </c>
      <c r="C80" s="495"/>
      <c r="D80" s="518" t="s">
        <v>3657</v>
      </c>
      <c r="E80" s="494" t="s">
        <v>3627</v>
      </c>
      <c r="F80" s="454">
        <v>11525</v>
      </c>
      <c r="G80" s="454">
        <v>11650</v>
      </c>
      <c r="H80" s="454">
        <v>11455</v>
      </c>
      <c r="I80" s="454" t="s">
        <v>3664</v>
      </c>
      <c r="J80" s="451" t="s">
        <v>774</v>
      </c>
      <c r="K80" s="451">
        <f t="shared" si="47"/>
        <v>70</v>
      </c>
      <c r="L80" s="477">
        <f t="shared" si="45"/>
        <v>601.38750000000005</v>
      </c>
      <c r="M80" s="477">
        <f t="shared" si="46"/>
        <v>4648.6125000000002</v>
      </c>
      <c r="N80" s="494">
        <v>75</v>
      </c>
      <c r="O80" s="456" t="s">
        <v>599</v>
      </c>
      <c r="P80" s="461">
        <v>44076</v>
      </c>
      <c r="Q80" s="391"/>
      <c r="R80" s="344" t="s">
        <v>602</v>
      </c>
      <c r="S80" s="40"/>
      <c r="Y80" s="40"/>
      <c r="Z80" s="40"/>
    </row>
    <row r="81" spans="1:34" s="404" customFormat="1" ht="14.25" customHeight="1">
      <c r="A81" s="487">
        <v>5</v>
      </c>
      <c r="B81" s="452">
        <v>44077</v>
      </c>
      <c r="C81" s="458"/>
      <c r="D81" s="518" t="s">
        <v>3657</v>
      </c>
      <c r="E81" s="494" t="s">
        <v>3627</v>
      </c>
      <c r="F81" s="454">
        <v>11590</v>
      </c>
      <c r="G81" s="454">
        <v>11710</v>
      </c>
      <c r="H81" s="454">
        <v>11520</v>
      </c>
      <c r="I81" s="454">
        <v>11400</v>
      </c>
      <c r="J81" s="451" t="s">
        <v>774</v>
      </c>
      <c r="K81" s="451">
        <f t="shared" si="47"/>
        <v>70</v>
      </c>
      <c r="L81" s="477">
        <f t="shared" si="45"/>
        <v>604.80000000000007</v>
      </c>
      <c r="M81" s="477">
        <f t="shared" si="46"/>
        <v>4645.2</v>
      </c>
      <c r="N81" s="494">
        <v>75</v>
      </c>
      <c r="O81" s="456" t="s">
        <v>599</v>
      </c>
      <c r="P81" s="461">
        <v>44077</v>
      </c>
      <c r="Q81" s="391"/>
      <c r="R81" s="344" t="s">
        <v>602</v>
      </c>
      <c r="S81" s="40"/>
      <c r="Y81" s="40"/>
      <c r="Z81" s="40"/>
    </row>
    <row r="82" spans="1:34" s="404" customFormat="1" ht="14.25" customHeight="1">
      <c r="A82" s="487">
        <v>6</v>
      </c>
      <c r="B82" s="452">
        <v>44082</v>
      </c>
      <c r="C82" s="458"/>
      <c r="D82" s="518" t="s">
        <v>3657</v>
      </c>
      <c r="E82" s="494" t="s">
        <v>3627</v>
      </c>
      <c r="F82" s="454">
        <v>11415</v>
      </c>
      <c r="G82" s="454">
        <v>11540</v>
      </c>
      <c r="H82" s="454">
        <v>11355</v>
      </c>
      <c r="I82" s="454" t="s">
        <v>3664</v>
      </c>
      <c r="J82" s="451" t="s">
        <v>3147</v>
      </c>
      <c r="K82" s="451">
        <f t="shared" si="47"/>
        <v>60</v>
      </c>
      <c r="L82" s="477">
        <f t="shared" si="45"/>
        <v>596.13750000000005</v>
      </c>
      <c r="M82" s="477">
        <f t="shared" si="46"/>
        <v>3903.8625000000002</v>
      </c>
      <c r="N82" s="494">
        <v>75</v>
      </c>
      <c r="O82" s="456" t="s">
        <v>599</v>
      </c>
      <c r="P82" s="461">
        <v>44082</v>
      </c>
      <c r="Q82" s="391"/>
      <c r="R82" s="344" t="s">
        <v>602</v>
      </c>
      <c r="S82" s="40"/>
      <c r="Y82" s="40"/>
      <c r="Z82" s="40"/>
    </row>
    <row r="83" spans="1:34" s="404" customFormat="1" ht="14.25" customHeight="1">
      <c r="A83" s="504">
        <v>7</v>
      </c>
      <c r="B83" s="445">
        <v>44084</v>
      </c>
      <c r="C83" s="520"/>
      <c r="D83" s="521" t="s">
        <v>3724</v>
      </c>
      <c r="E83" s="522" t="s">
        <v>3627</v>
      </c>
      <c r="F83" s="523">
        <v>11410</v>
      </c>
      <c r="G83" s="522">
        <v>11510</v>
      </c>
      <c r="H83" s="522">
        <v>11525</v>
      </c>
      <c r="I83" s="522">
        <v>11200</v>
      </c>
      <c r="J83" s="504" t="s">
        <v>3749</v>
      </c>
      <c r="K83" s="504">
        <f t="shared" si="47"/>
        <v>-115</v>
      </c>
      <c r="L83" s="479">
        <f t="shared" ref="L83" si="48">(H83*N83)*0.07%</f>
        <v>605.06250000000011</v>
      </c>
      <c r="M83" s="479">
        <f t="shared" ref="M83" si="49">(K83*N83)-L83</f>
        <v>-9230.0625</v>
      </c>
      <c r="N83" s="522">
        <v>75</v>
      </c>
      <c r="O83" s="446" t="s">
        <v>663</v>
      </c>
      <c r="P83" s="433">
        <v>44088</v>
      </c>
      <c r="Q83" s="391"/>
      <c r="R83" s="344" t="s">
        <v>3186</v>
      </c>
      <c r="S83" s="40"/>
      <c r="Y83" s="40"/>
      <c r="Z83" s="40"/>
    </row>
    <row r="84" spans="1:34" s="404" customFormat="1" ht="14.25" customHeight="1">
      <c r="A84" s="487">
        <v>8</v>
      </c>
      <c r="B84" s="452">
        <v>44085</v>
      </c>
      <c r="C84" s="458"/>
      <c r="D84" s="518" t="s">
        <v>3725</v>
      </c>
      <c r="E84" s="494" t="s">
        <v>3627</v>
      </c>
      <c r="F84" s="454">
        <v>213.75</v>
      </c>
      <c r="G84" s="454">
        <v>218</v>
      </c>
      <c r="H84" s="454">
        <v>211.75</v>
      </c>
      <c r="I84" s="454">
        <v>205</v>
      </c>
      <c r="J84" s="451" t="s">
        <v>3685</v>
      </c>
      <c r="K84" s="451">
        <f t="shared" si="47"/>
        <v>2</v>
      </c>
      <c r="L84" s="477">
        <f t="shared" ref="L84" si="50">(H84*N84)*0.07%</f>
        <v>444.67500000000007</v>
      </c>
      <c r="M84" s="477">
        <f t="shared" ref="M84" si="51">(K84*N84)-L84</f>
        <v>5555.3249999999998</v>
      </c>
      <c r="N84" s="494">
        <v>3000</v>
      </c>
      <c r="O84" s="456" t="s">
        <v>599</v>
      </c>
      <c r="P84" s="461">
        <v>44086</v>
      </c>
      <c r="Q84" s="391"/>
      <c r="R84" s="344" t="s">
        <v>602</v>
      </c>
      <c r="S84" s="40"/>
      <c r="Y84" s="40"/>
      <c r="Z84" s="40"/>
    </row>
    <row r="85" spans="1:34" s="404" customFormat="1" ht="14.25" customHeight="1">
      <c r="A85" s="460"/>
      <c r="B85" s="458"/>
      <c r="C85" s="458"/>
      <c r="D85" s="390"/>
      <c r="E85" s="460"/>
      <c r="F85" s="475"/>
      <c r="G85" s="460"/>
      <c r="H85" s="460"/>
      <c r="I85" s="460"/>
      <c r="J85" s="498"/>
      <c r="K85" s="498"/>
      <c r="L85" s="496"/>
      <c r="M85" s="496"/>
      <c r="N85" s="460"/>
      <c r="O85" s="424"/>
      <c r="P85" s="497"/>
      <c r="Q85" s="391"/>
      <c r="R85" s="344"/>
      <c r="S85" s="40"/>
      <c r="Y85" s="40"/>
      <c r="Z85" s="40"/>
    </row>
    <row r="86" spans="1:34" s="9" customFormat="1" ht="13.9" customHeight="1">
      <c r="A86" s="460"/>
      <c r="B86" s="458"/>
      <c r="C86" s="458"/>
      <c r="D86" s="390"/>
      <c r="E86" s="460"/>
      <c r="F86" s="475"/>
      <c r="G86" s="460"/>
      <c r="H86" s="460"/>
      <c r="I86" s="460"/>
      <c r="J86" s="458"/>
      <c r="K86" s="457"/>
      <c r="L86" s="460"/>
      <c r="M86" s="460"/>
      <c r="N86" s="460"/>
      <c r="O86" s="460"/>
      <c r="P86" s="476"/>
      <c r="Q86" s="4"/>
      <c r="R86" s="421"/>
      <c r="S86" s="6"/>
      <c r="Y86" s="6"/>
      <c r="Z86" s="6"/>
    </row>
    <row r="87" spans="1:34" s="9" customFormat="1" ht="14.25">
      <c r="A87" s="414"/>
      <c r="B87" s="415"/>
      <c r="C87" s="415"/>
      <c r="D87" s="416"/>
      <c r="E87" s="414"/>
      <c r="F87" s="417"/>
      <c r="G87" s="414"/>
      <c r="H87" s="414"/>
      <c r="I87" s="414"/>
      <c r="J87" s="418"/>
      <c r="K87" s="418"/>
      <c r="L87" s="419"/>
      <c r="M87" s="418"/>
      <c r="N87" s="418"/>
      <c r="O87" s="420"/>
      <c r="P87" s="4"/>
      <c r="Q87" s="4"/>
      <c r="R87" s="93"/>
      <c r="S87" s="6"/>
      <c r="Y87" s="6"/>
      <c r="Z87" s="6"/>
    </row>
    <row r="88" spans="1:34" s="9" customFormat="1" ht="15">
      <c r="A88" s="378"/>
      <c r="B88" s="379"/>
      <c r="C88" s="379"/>
      <c r="D88" s="380"/>
      <c r="E88" s="378"/>
      <c r="F88" s="386"/>
      <c r="G88" s="378"/>
      <c r="H88" s="378"/>
      <c r="I88" s="378"/>
      <c r="J88" s="379"/>
      <c r="K88" s="79"/>
      <c r="L88" s="378"/>
      <c r="M88" s="378"/>
      <c r="N88" s="378"/>
      <c r="O88" s="387"/>
      <c r="P88" s="4"/>
      <c r="Q88" s="4"/>
      <c r="R88" s="93"/>
      <c r="S88" s="6"/>
      <c r="Y88" s="6"/>
      <c r="Z88" s="6"/>
    </row>
    <row r="89" spans="1:34" s="6" customFormat="1">
      <c r="A89" s="44"/>
      <c r="B89" s="45"/>
      <c r="C89" s="46"/>
      <c r="D89" s="47"/>
      <c r="E89" s="48"/>
      <c r="F89" s="49"/>
      <c r="G89" s="49"/>
      <c r="H89" s="49"/>
      <c r="I89" s="49"/>
      <c r="J89" s="17"/>
      <c r="K89" s="91"/>
      <c r="L89" s="91"/>
      <c r="M89" s="17"/>
      <c r="N89" s="16"/>
      <c r="O89" s="92"/>
      <c r="P89" s="5"/>
      <c r="Q89" s="4"/>
      <c r="R89" s="17"/>
      <c r="Z89" s="9"/>
      <c r="AA89" s="9"/>
      <c r="AB89" s="9"/>
      <c r="AC89" s="9"/>
      <c r="AD89" s="9"/>
      <c r="AE89" s="9"/>
      <c r="AF89" s="9"/>
      <c r="AG89" s="9"/>
      <c r="AH89" s="9"/>
    </row>
    <row r="90" spans="1:34" s="6" customFormat="1" ht="15">
      <c r="A90" s="50" t="s">
        <v>616</v>
      </c>
      <c r="B90" s="50"/>
      <c r="C90" s="50"/>
      <c r="D90" s="50"/>
      <c r="E90" s="51"/>
      <c r="F90" s="49"/>
      <c r="G90" s="49"/>
      <c r="H90" s="49"/>
      <c r="I90" s="49"/>
      <c r="J90" s="53"/>
      <c r="K90" s="12"/>
      <c r="L90" s="12"/>
      <c r="M90" s="12"/>
      <c r="N90" s="11"/>
      <c r="O90" s="53"/>
      <c r="P90" s="5"/>
      <c r="Q90" s="4"/>
      <c r="R90" s="17"/>
      <c r="Z90" s="9"/>
      <c r="AA90" s="9"/>
      <c r="AB90" s="9"/>
      <c r="AC90" s="9"/>
      <c r="AD90" s="9"/>
      <c r="AE90" s="9"/>
      <c r="AF90" s="9"/>
      <c r="AG90" s="9"/>
      <c r="AH90" s="9"/>
    </row>
    <row r="91" spans="1:34" s="6" customFormat="1" ht="38.25">
      <c r="A91" s="21" t="s">
        <v>16</v>
      </c>
      <c r="B91" s="21" t="s">
        <v>575</v>
      </c>
      <c r="C91" s="21"/>
      <c r="D91" s="22" t="s">
        <v>588</v>
      </c>
      <c r="E91" s="21" t="s">
        <v>589</v>
      </c>
      <c r="F91" s="21" t="s">
        <v>590</v>
      </c>
      <c r="G91" s="52" t="s">
        <v>609</v>
      </c>
      <c r="H91" s="21" t="s">
        <v>592</v>
      </c>
      <c r="I91" s="21" t="s">
        <v>593</v>
      </c>
      <c r="J91" s="20" t="s">
        <v>594</v>
      </c>
      <c r="K91" s="20" t="s">
        <v>617</v>
      </c>
      <c r="L91" s="63" t="s">
        <v>3631</v>
      </c>
      <c r="M91" s="77" t="s">
        <v>611</v>
      </c>
      <c r="N91" s="21" t="s">
        <v>612</v>
      </c>
      <c r="O91" s="21" t="s">
        <v>597</v>
      </c>
      <c r="P91" s="22" t="s">
        <v>598</v>
      </c>
      <c r="Q91" s="4"/>
      <c r="R91" s="17"/>
      <c r="Z91" s="9"/>
      <c r="AA91" s="9"/>
      <c r="AB91" s="9"/>
      <c r="AC91" s="9"/>
      <c r="AD91" s="9"/>
      <c r="AE91" s="9"/>
      <c r="AF91" s="9"/>
      <c r="AG91" s="9"/>
      <c r="AH91" s="9"/>
    </row>
    <row r="92" spans="1:34" s="40" customFormat="1" ht="14.25">
      <c r="A92" s="474">
        <v>1</v>
      </c>
      <c r="B92" s="492">
        <v>44075</v>
      </c>
      <c r="C92" s="492"/>
      <c r="D92" s="453" t="s">
        <v>3656</v>
      </c>
      <c r="E92" s="454" t="s">
        <v>600</v>
      </c>
      <c r="F92" s="454">
        <v>72</v>
      </c>
      <c r="G92" s="493">
        <v>35</v>
      </c>
      <c r="H92" s="493">
        <v>87</v>
      </c>
      <c r="I92" s="454">
        <v>150</v>
      </c>
      <c r="J92" s="451" t="s">
        <v>3666</v>
      </c>
      <c r="K92" s="451">
        <f t="shared" ref="K92:K93" si="52">H92-F92</f>
        <v>15</v>
      </c>
      <c r="L92" s="451">
        <v>100</v>
      </c>
      <c r="M92" s="451">
        <f t="shared" ref="M92:M93" si="53">(K92*N92)-100</f>
        <v>1025</v>
      </c>
      <c r="N92" s="451">
        <v>75</v>
      </c>
      <c r="O92" s="456" t="s">
        <v>599</v>
      </c>
      <c r="P92" s="461">
        <v>44075</v>
      </c>
      <c r="Q92" s="391"/>
      <c r="R92" s="344" t="s">
        <v>3186</v>
      </c>
      <c r="Z92" s="404"/>
      <c r="AA92" s="404"/>
      <c r="AB92" s="404"/>
      <c r="AC92" s="404"/>
      <c r="AD92" s="404"/>
      <c r="AE92" s="404"/>
      <c r="AF92" s="404"/>
      <c r="AG92" s="404"/>
      <c r="AH92" s="404"/>
    </row>
    <row r="93" spans="1:34" s="40" customFormat="1" ht="14.25">
      <c r="A93" s="474">
        <v>2</v>
      </c>
      <c r="B93" s="492">
        <v>44075</v>
      </c>
      <c r="C93" s="492"/>
      <c r="D93" s="453" t="s">
        <v>3656</v>
      </c>
      <c r="E93" s="454" t="s">
        <v>600</v>
      </c>
      <c r="F93" s="454" t="s">
        <v>3665</v>
      </c>
      <c r="G93" s="493">
        <v>0</v>
      </c>
      <c r="H93" s="493">
        <v>63</v>
      </c>
      <c r="I93" s="454">
        <v>120</v>
      </c>
      <c r="J93" s="451" t="s">
        <v>3667</v>
      </c>
      <c r="K93" s="451">
        <f t="shared" si="52"/>
        <v>15.5</v>
      </c>
      <c r="L93" s="451">
        <v>100</v>
      </c>
      <c r="M93" s="451">
        <f t="shared" si="53"/>
        <v>1062.5</v>
      </c>
      <c r="N93" s="451">
        <v>75</v>
      </c>
      <c r="O93" s="456" t="s">
        <v>599</v>
      </c>
      <c r="P93" s="461">
        <v>44075</v>
      </c>
      <c r="Q93" s="391"/>
      <c r="R93" s="344" t="s">
        <v>3186</v>
      </c>
      <c r="Z93" s="404"/>
      <c r="AA93" s="404"/>
      <c r="AB93" s="404"/>
      <c r="AC93" s="404"/>
      <c r="AD93" s="404"/>
      <c r="AE93" s="404"/>
      <c r="AF93" s="404"/>
      <c r="AG93" s="404"/>
      <c r="AH93" s="404"/>
    </row>
    <row r="94" spans="1:34" s="40" customFormat="1" ht="14.25">
      <c r="A94" s="474">
        <v>3</v>
      </c>
      <c r="B94" s="492">
        <v>44076</v>
      </c>
      <c r="C94" s="492"/>
      <c r="D94" s="453" t="s">
        <v>3687</v>
      </c>
      <c r="E94" s="454" t="s">
        <v>600</v>
      </c>
      <c r="F94" s="454">
        <v>45</v>
      </c>
      <c r="G94" s="493"/>
      <c r="H94" s="493">
        <v>57</v>
      </c>
      <c r="I94" s="454">
        <v>90</v>
      </c>
      <c r="J94" s="451" t="s">
        <v>3670</v>
      </c>
      <c r="K94" s="451">
        <f t="shared" ref="K94:K95" si="54">H94-F94</f>
        <v>12</v>
      </c>
      <c r="L94" s="451">
        <v>100</v>
      </c>
      <c r="M94" s="451">
        <f t="shared" ref="M94:M95" si="55">(K94*N94)-100</f>
        <v>800</v>
      </c>
      <c r="N94" s="451">
        <v>75</v>
      </c>
      <c r="O94" s="456" t="s">
        <v>599</v>
      </c>
      <c r="P94" s="461">
        <v>44076</v>
      </c>
      <c r="Q94" s="391"/>
      <c r="R94" s="344" t="s">
        <v>3186</v>
      </c>
      <c r="Z94" s="404"/>
      <c r="AA94" s="404"/>
      <c r="AB94" s="404"/>
      <c r="AC94" s="404"/>
      <c r="AD94" s="404"/>
      <c r="AE94" s="404"/>
      <c r="AF94" s="404"/>
      <c r="AG94" s="404"/>
      <c r="AH94" s="404"/>
    </row>
    <row r="95" spans="1:34" s="40" customFormat="1" ht="14.25">
      <c r="A95" s="491">
        <v>4</v>
      </c>
      <c r="B95" s="512">
        <v>44076</v>
      </c>
      <c r="C95" s="512"/>
      <c r="D95" s="513" t="s">
        <v>3671</v>
      </c>
      <c r="E95" s="514" t="s">
        <v>600</v>
      </c>
      <c r="F95" s="514">
        <v>37.5</v>
      </c>
      <c r="G95" s="510"/>
      <c r="H95" s="510">
        <v>0</v>
      </c>
      <c r="I95" s="514">
        <v>80</v>
      </c>
      <c r="J95" s="504" t="s">
        <v>3682</v>
      </c>
      <c r="K95" s="504">
        <f t="shared" si="54"/>
        <v>-37.5</v>
      </c>
      <c r="L95" s="504">
        <v>100</v>
      </c>
      <c r="M95" s="504">
        <f t="shared" si="55"/>
        <v>-2912.5</v>
      </c>
      <c r="N95" s="504">
        <v>75</v>
      </c>
      <c r="O95" s="446" t="s">
        <v>663</v>
      </c>
      <c r="P95" s="433">
        <v>44077</v>
      </c>
      <c r="Q95" s="391"/>
      <c r="R95" s="344" t="s">
        <v>3186</v>
      </c>
      <c r="Z95" s="404"/>
      <c r="AA95" s="404"/>
      <c r="AB95" s="404"/>
      <c r="AC95" s="404"/>
      <c r="AD95" s="404"/>
      <c r="AE95" s="404"/>
      <c r="AF95" s="404"/>
      <c r="AG95" s="404"/>
      <c r="AH95" s="404"/>
    </row>
    <row r="96" spans="1:34" s="40" customFormat="1" ht="14.25">
      <c r="A96" s="474">
        <v>5</v>
      </c>
      <c r="B96" s="492">
        <v>44076</v>
      </c>
      <c r="C96" s="492"/>
      <c r="D96" s="453" t="s">
        <v>3672</v>
      </c>
      <c r="E96" s="454" t="s">
        <v>600</v>
      </c>
      <c r="F96" s="454">
        <v>51</v>
      </c>
      <c r="G96" s="493">
        <v>35</v>
      </c>
      <c r="H96" s="493">
        <v>60</v>
      </c>
      <c r="I96" s="454" t="s">
        <v>3673</v>
      </c>
      <c r="J96" s="451" t="s">
        <v>3405</v>
      </c>
      <c r="K96" s="451">
        <f t="shared" ref="K96:K97" si="56">H96-F96</f>
        <v>9</v>
      </c>
      <c r="L96" s="451">
        <v>100</v>
      </c>
      <c r="M96" s="451">
        <f t="shared" ref="M96:M97" si="57">(K96*N96)-100</f>
        <v>2600</v>
      </c>
      <c r="N96" s="451">
        <v>300</v>
      </c>
      <c r="O96" s="456" t="s">
        <v>599</v>
      </c>
      <c r="P96" s="507">
        <v>44077</v>
      </c>
      <c r="Q96" s="391"/>
      <c r="R96" s="344" t="s">
        <v>602</v>
      </c>
      <c r="Z96" s="404"/>
      <c r="AA96" s="404"/>
      <c r="AB96" s="404"/>
      <c r="AC96" s="404"/>
      <c r="AD96" s="404"/>
      <c r="AE96" s="404"/>
      <c r="AF96" s="404"/>
      <c r="AG96" s="404"/>
      <c r="AH96" s="404"/>
    </row>
    <row r="97" spans="1:34" s="40" customFormat="1" ht="14.25">
      <c r="A97" s="474">
        <v>6</v>
      </c>
      <c r="B97" s="492">
        <v>44077</v>
      </c>
      <c r="C97" s="492"/>
      <c r="D97" s="453" t="s">
        <v>3683</v>
      </c>
      <c r="E97" s="454" t="s">
        <v>600</v>
      </c>
      <c r="F97" s="454">
        <v>10.75</v>
      </c>
      <c r="G97" s="493">
        <v>7.5</v>
      </c>
      <c r="H97" s="493">
        <v>12.75</v>
      </c>
      <c r="I97" s="454" t="s">
        <v>3684</v>
      </c>
      <c r="J97" s="451" t="s">
        <v>3685</v>
      </c>
      <c r="K97" s="451">
        <f t="shared" si="56"/>
        <v>2</v>
      </c>
      <c r="L97" s="451">
        <v>100</v>
      </c>
      <c r="M97" s="451">
        <f t="shared" si="57"/>
        <v>3602</v>
      </c>
      <c r="N97" s="451">
        <v>1851</v>
      </c>
      <c r="O97" s="456" t="s">
        <v>599</v>
      </c>
      <c r="P97" s="461">
        <v>44077</v>
      </c>
      <c r="Q97" s="391"/>
      <c r="R97" s="344" t="s">
        <v>602</v>
      </c>
      <c r="Z97" s="404"/>
      <c r="AA97" s="404"/>
      <c r="AB97" s="404"/>
      <c r="AC97" s="404"/>
      <c r="AD97" s="404"/>
      <c r="AE97" s="404"/>
      <c r="AF97" s="404"/>
      <c r="AG97" s="404"/>
      <c r="AH97" s="404"/>
    </row>
    <row r="98" spans="1:34" s="40" customFormat="1" ht="14.25">
      <c r="A98" s="491">
        <v>7</v>
      </c>
      <c r="B98" s="512">
        <v>44077</v>
      </c>
      <c r="C98" s="512"/>
      <c r="D98" s="513" t="s">
        <v>3683</v>
      </c>
      <c r="E98" s="514" t="s">
        <v>600</v>
      </c>
      <c r="F98" s="514">
        <v>10.8</v>
      </c>
      <c r="G98" s="510">
        <v>7.5</v>
      </c>
      <c r="H98" s="510">
        <v>7.5</v>
      </c>
      <c r="I98" s="514" t="s">
        <v>3684</v>
      </c>
      <c r="J98" s="504" t="s">
        <v>3691</v>
      </c>
      <c r="K98" s="504">
        <f t="shared" ref="K98:K99" si="58">H98-F98</f>
        <v>-3.3000000000000007</v>
      </c>
      <c r="L98" s="504">
        <v>100</v>
      </c>
      <c r="M98" s="504">
        <f t="shared" ref="M98:M99" si="59">(K98*N98)-100</f>
        <v>-6208.3000000000011</v>
      </c>
      <c r="N98" s="504">
        <v>1851</v>
      </c>
      <c r="O98" s="446" t="s">
        <v>663</v>
      </c>
      <c r="P98" s="433">
        <v>44078</v>
      </c>
      <c r="Q98" s="391"/>
      <c r="R98" s="344" t="s">
        <v>602</v>
      </c>
      <c r="Z98" s="404"/>
      <c r="AA98" s="404"/>
      <c r="AB98" s="404"/>
      <c r="AC98" s="404"/>
      <c r="AD98" s="404"/>
      <c r="AE98" s="404"/>
      <c r="AF98" s="404"/>
      <c r="AG98" s="404"/>
      <c r="AH98" s="404"/>
    </row>
    <row r="99" spans="1:34" s="40" customFormat="1" ht="14.25">
      <c r="A99" s="474">
        <v>8</v>
      </c>
      <c r="B99" s="492">
        <v>44078</v>
      </c>
      <c r="C99" s="492"/>
      <c r="D99" s="453" t="s">
        <v>3690</v>
      </c>
      <c r="E99" s="454" t="s">
        <v>600</v>
      </c>
      <c r="F99" s="454">
        <v>20.5</v>
      </c>
      <c r="G99" s="493">
        <v>15.5</v>
      </c>
      <c r="H99" s="493">
        <v>22.4</v>
      </c>
      <c r="I99" s="454">
        <v>30</v>
      </c>
      <c r="J99" s="451" t="s">
        <v>3692</v>
      </c>
      <c r="K99" s="451">
        <f t="shared" si="58"/>
        <v>1.8999999999999986</v>
      </c>
      <c r="L99" s="451">
        <v>100</v>
      </c>
      <c r="M99" s="451">
        <f t="shared" si="59"/>
        <v>2179.9999999999982</v>
      </c>
      <c r="N99" s="451">
        <v>1200</v>
      </c>
      <c r="O99" s="456" t="s">
        <v>599</v>
      </c>
      <c r="P99" s="461">
        <v>44078</v>
      </c>
      <c r="Q99" s="391"/>
      <c r="R99" s="344" t="s">
        <v>3186</v>
      </c>
      <c r="Z99" s="404"/>
      <c r="AA99" s="404"/>
      <c r="AB99" s="404"/>
      <c r="AC99" s="404"/>
      <c r="AD99" s="404"/>
      <c r="AE99" s="404"/>
      <c r="AF99" s="404"/>
      <c r="AG99" s="404"/>
      <c r="AH99" s="404"/>
    </row>
    <row r="100" spans="1:34" s="40" customFormat="1" ht="14.25">
      <c r="A100" s="474">
        <v>9</v>
      </c>
      <c r="B100" s="492">
        <v>44078</v>
      </c>
      <c r="C100" s="492"/>
      <c r="D100" s="453" t="s">
        <v>3672</v>
      </c>
      <c r="E100" s="454" t="s">
        <v>600</v>
      </c>
      <c r="F100" s="454">
        <v>55</v>
      </c>
      <c r="G100" s="493">
        <v>37</v>
      </c>
      <c r="H100" s="493">
        <v>62</v>
      </c>
      <c r="I100" s="454" t="s">
        <v>3673</v>
      </c>
      <c r="J100" s="451" t="s">
        <v>3637</v>
      </c>
      <c r="K100" s="451">
        <f t="shared" ref="K100:K101" si="60">H100-F100</f>
        <v>7</v>
      </c>
      <c r="L100" s="451">
        <v>100</v>
      </c>
      <c r="M100" s="451">
        <f t="shared" ref="M100:M101" si="61">(K100*N100)-100</f>
        <v>2000</v>
      </c>
      <c r="N100" s="451">
        <v>300</v>
      </c>
      <c r="O100" s="456" t="s">
        <v>599</v>
      </c>
      <c r="P100" s="461">
        <v>44078</v>
      </c>
      <c r="Q100" s="391"/>
      <c r="R100" s="344" t="s">
        <v>602</v>
      </c>
      <c r="Z100" s="404"/>
      <c r="AA100" s="404"/>
      <c r="AB100" s="404"/>
      <c r="AC100" s="404"/>
      <c r="AD100" s="404"/>
      <c r="AE100" s="404"/>
      <c r="AF100" s="404"/>
      <c r="AG100" s="404"/>
      <c r="AH100" s="404"/>
    </row>
    <row r="101" spans="1:34" s="40" customFormat="1" ht="14.25">
      <c r="A101" s="491">
        <v>10</v>
      </c>
      <c r="B101" s="512">
        <v>44078</v>
      </c>
      <c r="C101" s="512"/>
      <c r="D101" s="513" t="s">
        <v>3693</v>
      </c>
      <c r="E101" s="514" t="s">
        <v>600</v>
      </c>
      <c r="F101" s="514">
        <v>142.5</v>
      </c>
      <c r="G101" s="510">
        <v>95</v>
      </c>
      <c r="H101" s="510">
        <v>95</v>
      </c>
      <c r="I101" s="514" t="s">
        <v>3694</v>
      </c>
      <c r="J101" s="504" t="s">
        <v>3723</v>
      </c>
      <c r="K101" s="504">
        <f t="shared" si="60"/>
        <v>-47.5</v>
      </c>
      <c r="L101" s="504">
        <v>100</v>
      </c>
      <c r="M101" s="504">
        <f t="shared" si="61"/>
        <v>-4850</v>
      </c>
      <c r="N101" s="504">
        <v>100</v>
      </c>
      <c r="O101" s="446" t="s">
        <v>663</v>
      </c>
      <c r="P101" s="433">
        <v>44078</v>
      </c>
      <c r="Q101" s="391"/>
      <c r="R101" s="344" t="s">
        <v>602</v>
      </c>
      <c r="Z101" s="404"/>
      <c r="AA101" s="404"/>
      <c r="AB101" s="404"/>
      <c r="AC101" s="404"/>
      <c r="AD101" s="404"/>
      <c r="AE101" s="404"/>
      <c r="AF101" s="404"/>
      <c r="AG101" s="404"/>
      <c r="AH101" s="404"/>
    </row>
    <row r="102" spans="1:34" s="40" customFormat="1" ht="14.25">
      <c r="A102" s="474">
        <v>11</v>
      </c>
      <c r="B102" s="492">
        <v>44078</v>
      </c>
      <c r="C102" s="492"/>
      <c r="D102" s="453" t="s">
        <v>3695</v>
      </c>
      <c r="E102" s="454" t="s">
        <v>600</v>
      </c>
      <c r="F102" s="454">
        <v>46</v>
      </c>
      <c r="G102" s="493">
        <v>15</v>
      </c>
      <c r="H102" s="493">
        <v>61.5</v>
      </c>
      <c r="I102" s="454" t="s">
        <v>3696</v>
      </c>
      <c r="J102" s="451" t="s">
        <v>3697</v>
      </c>
      <c r="K102" s="451">
        <f t="shared" ref="K102" si="62">H102-F102</f>
        <v>15.5</v>
      </c>
      <c r="L102" s="451">
        <v>100</v>
      </c>
      <c r="M102" s="451">
        <f t="shared" ref="M102" si="63">(K102*N102)-100</f>
        <v>1062.5</v>
      </c>
      <c r="N102" s="451">
        <v>75</v>
      </c>
      <c r="O102" s="456" t="s">
        <v>599</v>
      </c>
      <c r="P102" s="461">
        <v>44078</v>
      </c>
      <c r="Q102" s="391"/>
      <c r="R102" s="344" t="s">
        <v>602</v>
      </c>
      <c r="Z102" s="404"/>
      <c r="AA102" s="404"/>
      <c r="AB102" s="404"/>
      <c r="AC102" s="404"/>
      <c r="AD102" s="404"/>
      <c r="AE102" s="404"/>
      <c r="AF102" s="404"/>
      <c r="AG102" s="404"/>
      <c r="AH102" s="404"/>
    </row>
    <row r="103" spans="1:34" s="40" customFormat="1" ht="14.25">
      <c r="A103" s="474">
        <v>12</v>
      </c>
      <c r="B103" s="492">
        <v>44081</v>
      </c>
      <c r="C103" s="471"/>
      <c r="D103" s="453" t="s">
        <v>3695</v>
      </c>
      <c r="E103" s="454" t="s">
        <v>600</v>
      </c>
      <c r="F103" s="454">
        <v>61.5</v>
      </c>
      <c r="G103" s="493">
        <v>25</v>
      </c>
      <c r="H103" s="493">
        <v>81</v>
      </c>
      <c r="I103" s="454" t="s">
        <v>3703</v>
      </c>
      <c r="J103" s="451" t="s">
        <v>3704</v>
      </c>
      <c r="K103" s="451">
        <f t="shared" ref="K103:K104" si="64">H103-F103</f>
        <v>19.5</v>
      </c>
      <c r="L103" s="451">
        <v>100</v>
      </c>
      <c r="M103" s="451">
        <f t="shared" ref="M103:M104" si="65">(K103*N103)-100</f>
        <v>1362.5</v>
      </c>
      <c r="N103" s="451">
        <v>75</v>
      </c>
      <c r="O103" s="456" t="s">
        <v>599</v>
      </c>
      <c r="P103" s="461">
        <v>44081</v>
      </c>
      <c r="Q103" s="391"/>
      <c r="R103" s="344" t="s">
        <v>602</v>
      </c>
      <c r="Z103" s="404"/>
      <c r="AA103" s="404"/>
      <c r="AB103" s="404"/>
      <c r="AC103" s="404"/>
      <c r="AD103" s="404"/>
      <c r="AE103" s="404"/>
      <c r="AF103" s="404"/>
      <c r="AG103" s="404"/>
      <c r="AH103" s="404"/>
    </row>
    <row r="104" spans="1:34" s="40" customFormat="1" ht="14.25">
      <c r="A104" s="491">
        <v>13</v>
      </c>
      <c r="B104" s="512">
        <v>44081</v>
      </c>
      <c r="C104" s="512"/>
      <c r="D104" s="513" t="s">
        <v>3695</v>
      </c>
      <c r="E104" s="514" t="s">
        <v>600</v>
      </c>
      <c r="F104" s="514">
        <v>60</v>
      </c>
      <c r="G104" s="510">
        <v>25</v>
      </c>
      <c r="H104" s="510">
        <v>30</v>
      </c>
      <c r="I104" s="514" t="s">
        <v>3703</v>
      </c>
      <c r="J104" s="504" t="s">
        <v>3709</v>
      </c>
      <c r="K104" s="504">
        <f t="shared" si="64"/>
        <v>-30</v>
      </c>
      <c r="L104" s="504">
        <v>100</v>
      </c>
      <c r="M104" s="504">
        <f t="shared" si="65"/>
        <v>-2350</v>
      </c>
      <c r="N104" s="504">
        <v>75</v>
      </c>
      <c r="O104" s="446" t="s">
        <v>663</v>
      </c>
      <c r="P104" s="433">
        <v>44082</v>
      </c>
      <c r="Q104" s="391"/>
      <c r="R104" s="344" t="s">
        <v>602</v>
      </c>
      <c r="Z104" s="404"/>
      <c r="AA104" s="404"/>
      <c r="AB104" s="404"/>
      <c r="AC104" s="404"/>
      <c r="AD104" s="404"/>
      <c r="AE104" s="404"/>
      <c r="AF104" s="404"/>
      <c r="AG104" s="404"/>
      <c r="AH104" s="404"/>
    </row>
    <row r="105" spans="1:34" s="40" customFormat="1" ht="14.25">
      <c r="A105" s="474">
        <v>14</v>
      </c>
      <c r="B105" s="492">
        <v>44082</v>
      </c>
      <c r="C105" s="471"/>
      <c r="D105" s="453" t="s">
        <v>3710</v>
      </c>
      <c r="E105" s="454" t="s">
        <v>600</v>
      </c>
      <c r="F105" s="454">
        <v>58</v>
      </c>
      <c r="G105" s="493">
        <v>18</v>
      </c>
      <c r="H105" s="493">
        <v>75</v>
      </c>
      <c r="I105" s="454" t="s">
        <v>3703</v>
      </c>
      <c r="J105" s="451" t="s">
        <v>3711</v>
      </c>
      <c r="K105" s="451">
        <f t="shared" ref="K105:K106" si="66">H105-F105</f>
        <v>17</v>
      </c>
      <c r="L105" s="451">
        <v>100</v>
      </c>
      <c r="M105" s="451">
        <f t="shared" ref="M105:M106" si="67">(K105*N105)-100</f>
        <v>1175</v>
      </c>
      <c r="N105" s="451">
        <v>75</v>
      </c>
      <c r="O105" s="456" t="s">
        <v>599</v>
      </c>
      <c r="P105" s="461">
        <v>44082</v>
      </c>
      <c r="Q105" s="391"/>
      <c r="R105" s="344" t="s">
        <v>602</v>
      </c>
      <c r="Z105" s="404"/>
      <c r="AA105" s="404"/>
      <c r="AB105" s="404"/>
      <c r="AC105" s="404"/>
      <c r="AD105" s="404"/>
      <c r="AE105" s="404"/>
      <c r="AF105" s="404"/>
      <c r="AG105" s="404"/>
      <c r="AH105" s="404"/>
    </row>
    <row r="106" spans="1:34" s="40" customFormat="1" ht="14.25">
      <c r="A106" s="474">
        <v>15</v>
      </c>
      <c r="B106" s="492">
        <v>44083</v>
      </c>
      <c r="C106" s="492"/>
      <c r="D106" s="453" t="s">
        <v>3715</v>
      </c>
      <c r="E106" s="454" t="s">
        <v>600</v>
      </c>
      <c r="F106" s="454">
        <v>39</v>
      </c>
      <c r="G106" s="493">
        <v>23</v>
      </c>
      <c r="H106" s="493">
        <v>48</v>
      </c>
      <c r="I106" s="454">
        <v>70</v>
      </c>
      <c r="J106" s="451" t="s">
        <v>3405</v>
      </c>
      <c r="K106" s="451">
        <f t="shared" si="66"/>
        <v>9</v>
      </c>
      <c r="L106" s="451">
        <v>100</v>
      </c>
      <c r="M106" s="451">
        <f t="shared" si="67"/>
        <v>2600</v>
      </c>
      <c r="N106" s="451">
        <v>300</v>
      </c>
      <c r="O106" s="456" t="s">
        <v>599</v>
      </c>
      <c r="P106" s="507">
        <v>44085</v>
      </c>
      <c r="Q106" s="391"/>
      <c r="R106" s="344" t="s">
        <v>3186</v>
      </c>
      <c r="Z106" s="404"/>
      <c r="AA106" s="404"/>
      <c r="AB106" s="404"/>
      <c r="AC106" s="404"/>
      <c r="AD106" s="404"/>
      <c r="AE106" s="404"/>
      <c r="AF106" s="404"/>
      <c r="AG106" s="404"/>
      <c r="AH106" s="404"/>
    </row>
    <row r="107" spans="1:34" s="40" customFormat="1" ht="14.25">
      <c r="A107" s="491">
        <v>16</v>
      </c>
      <c r="B107" s="512">
        <v>44083</v>
      </c>
      <c r="C107" s="512"/>
      <c r="D107" s="513" t="s">
        <v>3717</v>
      </c>
      <c r="E107" s="514" t="s">
        <v>600</v>
      </c>
      <c r="F107" s="514">
        <v>60</v>
      </c>
      <c r="G107" s="510">
        <v>18</v>
      </c>
      <c r="H107" s="510">
        <v>18</v>
      </c>
      <c r="I107" s="514" t="s">
        <v>3718</v>
      </c>
      <c r="J107" s="504" t="s">
        <v>3732</v>
      </c>
      <c r="K107" s="504">
        <f t="shared" ref="K107" si="68">H107-F107</f>
        <v>-42</v>
      </c>
      <c r="L107" s="504">
        <v>100</v>
      </c>
      <c r="M107" s="504">
        <f t="shared" ref="M107" si="69">(K107*N107)-100</f>
        <v>-3250</v>
      </c>
      <c r="N107" s="504">
        <v>75</v>
      </c>
      <c r="O107" s="446" t="s">
        <v>663</v>
      </c>
      <c r="P107" s="433">
        <v>44085</v>
      </c>
      <c r="Q107" s="391"/>
      <c r="R107" s="344" t="s">
        <v>602</v>
      </c>
      <c r="Z107" s="404"/>
      <c r="AA107" s="404"/>
      <c r="AB107" s="404"/>
      <c r="AC107" s="404"/>
      <c r="AD107" s="404"/>
      <c r="AE107" s="404"/>
      <c r="AF107" s="404"/>
      <c r="AG107" s="404"/>
      <c r="AH107" s="404"/>
    </row>
    <row r="108" spans="1:34" s="40" customFormat="1" ht="14.25">
      <c r="A108" s="474">
        <v>17</v>
      </c>
      <c r="B108" s="492">
        <v>44085</v>
      </c>
      <c r="C108" s="471"/>
      <c r="D108" s="453" t="s">
        <v>3731</v>
      </c>
      <c r="E108" s="454" t="s">
        <v>600</v>
      </c>
      <c r="F108" s="454">
        <v>60</v>
      </c>
      <c r="G108" s="493">
        <v>18</v>
      </c>
      <c r="H108" s="493">
        <v>76</v>
      </c>
      <c r="I108" s="454" t="s">
        <v>3718</v>
      </c>
      <c r="J108" s="451" t="s">
        <v>3771</v>
      </c>
      <c r="K108" s="451">
        <f t="shared" ref="K108" si="70">H108-F108</f>
        <v>16</v>
      </c>
      <c r="L108" s="451">
        <v>100</v>
      </c>
      <c r="M108" s="451">
        <f t="shared" ref="M108" si="71">(K108*N108)-100</f>
        <v>1100</v>
      </c>
      <c r="N108" s="451">
        <v>75</v>
      </c>
      <c r="O108" s="456" t="s">
        <v>599</v>
      </c>
      <c r="P108" s="461">
        <v>44085</v>
      </c>
      <c r="Q108" s="391"/>
      <c r="R108" s="344" t="s">
        <v>602</v>
      </c>
      <c r="Z108" s="404"/>
      <c r="AA108" s="404"/>
      <c r="AB108" s="404"/>
      <c r="AC108" s="404"/>
      <c r="AD108" s="404"/>
      <c r="AE108" s="404"/>
      <c r="AF108" s="404"/>
      <c r="AG108" s="404"/>
      <c r="AH108" s="404"/>
    </row>
    <row r="109" spans="1:34" s="40" customFormat="1" ht="14.25">
      <c r="A109" s="451">
        <v>18</v>
      </c>
      <c r="B109" s="492">
        <v>44085</v>
      </c>
      <c r="C109" s="471"/>
      <c r="D109" s="453" t="s">
        <v>3731</v>
      </c>
      <c r="E109" s="454" t="s">
        <v>600</v>
      </c>
      <c r="F109" s="454">
        <v>59</v>
      </c>
      <c r="G109" s="493">
        <v>18</v>
      </c>
      <c r="H109" s="493">
        <v>71.5</v>
      </c>
      <c r="I109" s="454" t="s">
        <v>3718</v>
      </c>
      <c r="J109" s="451" t="s">
        <v>3750</v>
      </c>
      <c r="K109" s="451">
        <f t="shared" ref="K109" si="72">H109-F109</f>
        <v>12.5</v>
      </c>
      <c r="L109" s="451">
        <v>100</v>
      </c>
      <c r="M109" s="451">
        <f t="shared" ref="M109" si="73">(K109*N109)-100</f>
        <v>837.5</v>
      </c>
      <c r="N109" s="451">
        <v>75</v>
      </c>
      <c r="O109" s="456" t="s">
        <v>599</v>
      </c>
      <c r="P109" s="507">
        <v>44088</v>
      </c>
      <c r="Q109" s="391"/>
      <c r="R109" s="344" t="s">
        <v>602</v>
      </c>
      <c r="Z109" s="404"/>
      <c r="AA109" s="404"/>
      <c r="AB109" s="404"/>
      <c r="AC109" s="404"/>
      <c r="AD109" s="404"/>
      <c r="AE109" s="404"/>
      <c r="AF109" s="404"/>
      <c r="AG109" s="404"/>
      <c r="AH109" s="404"/>
    </row>
    <row r="110" spans="1:34" s="40" customFormat="1" ht="14.25">
      <c r="A110" s="505"/>
      <c r="B110" s="471"/>
      <c r="C110" s="471"/>
      <c r="D110" s="472"/>
      <c r="E110" s="473"/>
      <c r="F110" s="473"/>
      <c r="G110" s="431"/>
      <c r="H110" s="431"/>
      <c r="I110" s="473"/>
      <c r="J110" s="498"/>
      <c r="K110" s="498"/>
      <c r="L110" s="498"/>
      <c r="M110" s="498"/>
      <c r="N110" s="498"/>
      <c r="O110" s="424"/>
      <c r="P110" s="498"/>
      <c r="Q110" s="391"/>
      <c r="R110" s="344"/>
      <c r="Z110" s="404"/>
      <c r="AA110" s="404"/>
      <c r="AB110" s="404"/>
      <c r="AC110" s="404"/>
      <c r="AD110" s="404"/>
      <c r="AE110" s="404"/>
      <c r="AF110" s="404"/>
      <c r="AG110" s="404"/>
      <c r="AH110" s="404"/>
    </row>
    <row r="111" spans="1:34" s="40" customFormat="1" ht="14.25">
      <c r="A111" s="378"/>
      <c r="B111" s="379"/>
      <c r="C111" s="379"/>
      <c r="D111" s="380"/>
      <c r="E111" s="378"/>
      <c r="F111" s="405"/>
      <c r="G111" s="378"/>
      <c r="H111" s="378"/>
      <c r="I111" s="378"/>
      <c r="J111" s="379"/>
      <c r="K111" s="406"/>
      <c r="L111" s="378"/>
      <c r="M111" s="378"/>
      <c r="N111" s="378"/>
      <c r="O111" s="407"/>
      <c r="P111" s="391"/>
      <c r="Q111" s="391"/>
      <c r="R111" s="344"/>
      <c r="Z111" s="404"/>
      <c r="AA111" s="404"/>
      <c r="AB111" s="404"/>
      <c r="AC111" s="404"/>
      <c r="AD111" s="404"/>
      <c r="AE111" s="404"/>
      <c r="AF111" s="404"/>
      <c r="AG111" s="404"/>
      <c r="AH111" s="404"/>
    </row>
    <row r="112" spans="1:34" ht="15">
      <c r="A112" s="100" t="s">
        <v>618</v>
      </c>
      <c r="B112" s="101"/>
      <c r="C112" s="101"/>
      <c r="D112" s="102"/>
      <c r="E112" s="34"/>
      <c r="F112" s="32"/>
      <c r="G112" s="32"/>
      <c r="H112" s="73"/>
      <c r="I112" s="120"/>
      <c r="J112" s="121"/>
      <c r="K112" s="17"/>
      <c r="L112" s="17"/>
      <c r="M112" s="17"/>
      <c r="N112" s="11"/>
      <c r="O112" s="53"/>
      <c r="Q112" s="9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 ht="38.25">
      <c r="A113" s="20" t="s">
        <v>16</v>
      </c>
      <c r="B113" s="21" t="s">
        <v>575</v>
      </c>
      <c r="C113" s="21"/>
      <c r="D113" s="22" t="s">
        <v>588</v>
      </c>
      <c r="E113" s="21" t="s">
        <v>589</v>
      </c>
      <c r="F113" s="21" t="s">
        <v>590</v>
      </c>
      <c r="G113" s="21" t="s">
        <v>591</v>
      </c>
      <c r="H113" s="21" t="s">
        <v>592</v>
      </c>
      <c r="I113" s="21" t="s">
        <v>593</v>
      </c>
      <c r="J113" s="20" t="s">
        <v>594</v>
      </c>
      <c r="K113" s="62" t="s">
        <v>610</v>
      </c>
      <c r="L113" s="485" t="s">
        <v>3631</v>
      </c>
      <c r="M113" s="63" t="s">
        <v>3630</v>
      </c>
      <c r="N113" s="21" t="s">
        <v>597</v>
      </c>
      <c r="O113" s="78" t="s">
        <v>598</v>
      </c>
      <c r="P113" s="98"/>
      <c r="Q113" s="11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 ht="14.25">
      <c r="A114" s="491">
        <v>1</v>
      </c>
      <c r="B114" s="512">
        <v>44071</v>
      </c>
      <c r="C114" s="512"/>
      <c r="D114" s="513" t="s">
        <v>330</v>
      </c>
      <c r="E114" s="514" t="s">
        <v>600</v>
      </c>
      <c r="F114" s="514">
        <v>267</v>
      </c>
      <c r="G114" s="510">
        <v>245</v>
      </c>
      <c r="H114" s="510">
        <v>243</v>
      </c>
      <c r="I114" s="514" t="s">
        <v>3644</v>
      </c>
      <c r="J114" s="504" t="s">
        <v>3716</v>
      </c>
      <c r="K114" s="504">
        <f t="shared" ref="K114" si="74">H114-F114</f>
        <v>-24</v>
      </c>
      <c r="L114" s="479">
        <f>(F114*-0.8)/100</f>
        <v>-2.1360000000000001</v>
      </c>
      <c r="M114" s="432">
        <f t="shared" ref="M114" si="75">(K114+L114)/F114</f>
        <v>-9.7887640449438193E-2</v>
      </c>
      <c r="N114" s="446" t="s">
        <v>663</v>
      </c>
      <c r="O114" s="433">
        <v>44083</v>
      </c>
      <c r="P114" s="98"/>
      <c r="Q114" s="11"/>
      <c r="R114" s="17" t="s">
        <v>602</v>
      </c>
      <c r="S114" s="16"/>
      <c r="T114" s="16"/>
      <c r="U114" s="16"/>
      <c r="V114" s="16"/>
      <c r="W114" s="16"/>
      <c r="X114" s="16"/>
      <c r="Y114" s="16"/>
      <c r="Z114" s="16"/>
    </row>
    <row r="115" spans="1:26" s="8" customFormat="1">
      <c r="A115" s="392"/>
      <c r="B115" s="393"/>
      <c r="C115" s="394"/>
      <c r="D115" s="395"/>
      <c r="E115" s="396"/>
      <c r="F115" s="396"/>
      <c r="G115" s="397"/>
      <c r="H115" s="397"/>
      <c r="I115" s="396"/>
      <c r="J115" s="398"/>
      <c r="K115" s="399"/>
      <c r="L115" s="400"/>
      <c r="M115" s="401"/>
      <c r="N115" s="402"/>
      <c r="O115" s="403"/>
      <c r="P115" s="124"/>
      <c r="Q115"/>
      <c r="R115" s="95"/>
      <c r="T115" s="57"/>
      <c r="U115" s="57"/>
      <c r="V115" s="57"/>
      <c r="W115" s="57"/>
      <c r="X115" s="57"/>
      <c r="Y115" s="57"/>
      <c r="Z115" s="57"/>
    </row>
    <row r="116" spans="1:26">
      <c r="A116" s="23" t="s">
        <v>603</v>
      </c>
      <c r="B116" s="23"/>
      <c r="C116" s="23"/>
      <c r="D116" s="23"/>
      <c r="E116" s="5"/>
      <c r="F116" s="30" t="s">
        <v>605</v>
      </c>
      <c r="G116" s="82"/>
      <c r="H116" s="82"/>
      <c r="I116" s="38"/>
      <c r="J116" s="85"/>
      <c r="K116" s="83"/>
      <c r="L116" s="84"/>
      <c r="M116" s="85"/>
      <c r="N116" s="86"/>
      <c r="O116" s="125"/>
      <c r="P116" s="11"/>
      <c r="Q116" s="16"/>
      <c r="R116" s="97"/>
      <c r="S116" s="16"/>
      <c r="T116" s="16"/>
      <c r="U116" s="16"/>
      <c r="V116" s="16"/>
      <c r="W116" s="16"/>
      <c r="X116" s="16"/>
      <c r="Y116" s="16"/>
    </row>
    <row r="117" spans="1:26">
      <c r="A117" s="29" t="s">
        <v>604</v>
      </c>
      <c r="B117" s="23"/>
      <c r="C117" s="23"/>
      <c r="D117" s="23"/>
      <c r="E117" s="32"/>
      <c r="F117" s="30" t="s">
        <v>607</v>
      </c>
      <c r="G117" s="12"/>
      <c r="H117" s="12"/>
      <c r="I117" s="12"/>
      <c r="J117" s="53"/>
      <c r="K117" s="12"/>
      <c r="L117" s="12"/>
      <c r="M117" s="12"/>
      <c r="N117" s="11"/>
      <c r="O117" s="53"/>
      <c r="Q117" s="7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9"/>
      <c r="B118" s="23"/>
      <c r="C118" s="23"/>
      <c r="D118" s="23"/>
      <c r="E118" s="32"/>
      <c r="F118" s="30"/>
      <c r="G118" s="12"/>
      <c r="H118" s="12"/>
      <c r="I118" s="12"/>
      <c r="J118" s="53"/>
      <c r="K118" s="12"/>
      <c r="L118" s="12"/>
      <c r="M118" s="12"/>
      <c r="N118" s="11"/>
      <c r="O118" s="53"/>
      <c r="Q118" s="7"/>
      <c r="R118" s="82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9"/>
      <c r="B119" s="23"/>
      <c r="C119" s="23"/>
      <c r="D119" s="23"/>
      <c r="E119" s="32"/>
      <c r="F119" s="30"/>
      <c r="G119" s="12"/>
      <c r="H119" s="12"/>
      <c r="I119" s="12"/>
      <c r="J119" s="53"/>
      <c r="K119" s="12"/>
      <c r="L119" s="12"/>
      <c r="M119" s="12"/>
      <c r="N119" s="11"/>
      <c r="O119" s="53"/>
      <c r="Q119" s="7"/>
      <c r="R119" s="82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9"/>
      <c r="B120" s="23"/>
      <c r="C120" s="23"/>
      <c r="D120" s="23"/>
      <c r="E120" s="32"/>
      <c r="F120" s="30"/>
      <c r="G120" s="41"/>
      <c r="H120" s="42"/>
      <c r="I120" s="82"/>
      <c r="J120" s="17"/>
      <c r="K120" s="83"/>
      <c r="L120" s="84"/>
      <c r="M120" s="85"/>
      <c r="N120" s="86"/>
      <c r="O120" s="87"/>
      <c r="P120" s="5"/>
      <c r="Q120" s="11"/>
      <c r="R120" s="82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37"/>
      <c r="B121" s="45"/>
      <c r="C121" s="103"/>
      <c r="D121" s="6"/>
      <c r="E121" s="38"/>
      <c r="F121" s="82"/>
      <c r="G121" s="41"/>
      <c r="H121" s="42"/>
      <c r="I121" s="82"/>
      <c r="J121" s="17"/>
      <c r="K121" s="83"/>
      <c r="L121" s="84"/>
      <c r="M121" s="85"/>
      <c r="N121" s="86"/>
      <c r="O121" s="87"/>
      <c r="P121" s="5"/>
      <c r="Q121" s="11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 ht="15">
      <c r="A122" s="5"/>
      <c r="B122" s="104" t="s">
        <v>619</v>
      </c>
      <c r="C122" s="104"/>
      <c r="D122" s="104"/>
      <c r="E122" s="104"/>
      <c r="F122" s="17"/>
      <c r="G122" s="17"/>
      <c r="H122" s="105"/>
      <c r="I122" s="17"/>
      <c r="J122" s="74"/>
      <c r="K122" s="75"/>
      <c r="L122" s="17"/>
      <c r="M122" s="17"/>
      <c r="N122" s="16"/>
      <c r="O122" s="99"/>
      <c r="P122" s="7"/>
      <c r="Q122" s="11"/>
      <c r="R122" s="142"/>
      <c r="S122" s="16"/>
      <c r="T122" s="16"/>
      <c r="U122" s="16"/>
      <c r="V122" s="16"/>
      <c r="W122" s="16"/>
      <c r="X122" s="16"/>
      <c r="Y122" s="16"/>
      <c r="Z122" s="16"/>
    </row>
    <row r="123" spans="1:26" ht="38.25">
      <c r="A123" s="20" t="s">
        <v>16</v>
      </c>
      <c r="B123" s="21" t="s">
        <v>575</v>
      </c>
      <c r="C123" s="21"/>
      <c r="D123" s="22" t="s">
        <v>588</v>
      </c>
      <c r="E123" s="21" t="s">
        <v>589</v>
      </c>
      <c r="F123" s="21" t="s">
        <v>590</v>
      </c>
      <c r="G123" s="21" t="s">
        <v>620</v>
      </c>
      <c r="H123" s="21" t="s">
        <v>621</v>
      </c>
      <c r="I123" s="21" t="s">
        <v>593</v>
      </c>
      <c r="J123" s="61" t="s">
        <v>594</v>
      </c>
      <c r="K123" s="21" t="s">
        <v>595</v>
      </c>
      <c r="L123" s="21" t="s">
        <v>596</v>
      </c>
      <c r="M123" s="21" t="s">
        <v>597</v>
      </c>
      <c r="N123" s="22" t="s">
        <v>598</v>
      </c>
      <c r="O123" s="99"/>
      <c r="P123" s="7"/>
      <c r="Q123" s="11"/>
      <c r="R123" s="142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3">
        <v>1</v>
      </c>
      <c r="B124" s="106">
        <v>41579</v>
      </c>
      <c r="C124" s="106"/>
      <c r="D124" s="107" t="s">
        <v>622</v>
      </c>
      <c r="E124" s="108" t="s">
        <v>623</v>
      </c>
      <c r="F124" s="109">
        <v>82</v>
      </c>
      <c r="G124" s="108" t="s">
        <v>624</v>
      </c>
      <c r="H124" s="108">
        <v>100</v>
      </c>
      <c r="I124" s="126">
        <v>100</v>
      </c>
      <c r="J124" s="127" t="s">
        <v>625</v>
      </c>
      <c r="K124" s="128">
        <f t="shared" ref="K124:K155" si="76">H124-F124</f>
        <v>18</v>
      </c>
      <c r="L124" s="129">
        <f t="shared" ref="L124:L155" si="77">K124/F124</f>
        <v>0.21951219512195122</v>
      </c>
      <c r="M124" s="130" t="s">
        <v>599</v>
      </c>
      <c r="N124" s="131">
        <v>42657</v>
      </c>
      <c r="O124" s="53"/>
      <c r="P124" s="11"/>
      <c r="Q124" s="16"/>
      <c r="R124" s="142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3">
        <v>2</v>
      </c>
      <c r="B125" s="106">
        <v>41794</v>
      </c>
      <c r="C125" s="106"/>
      <c r="D125" s="107" t="s">
        <v>626</v>
      </c>
      <c r="E125" s="108" t="s">
        <v>600</v>
      </c>
      <c r="F125" s="109">
        <v>257</v>
      </c>
      <c r="G125" s="108" t="s">
        <v>624</v>
      </c>
      <c r="H125" s="108">
        <v>300</v>
      </c>
      <c r="I125" s="126">
        <v>300</v>
      </c>
      <c r="J125" s="127" t="s">
        <v>625</v>
      </c>
      <c r="K125" s="128">
        <f t="shared" si="76"/>
        <v>43</v>
      </c>
      <c r="L125" s="129">
        <f t="shared" si="77"/>
        <v>0.16731517509727625</v>
      </c>
      <c r="M125" s="130" t="s">
        <v>599</v>
      </c>
      <c r="N125" s="131">
        <v>41822</v>
      </c>
      <c r="O125" s="53"/>
      <c r="P125" s="11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3">
        <v>3</v>
      </c>
      <c r="B126" s="106">
        <v>41828</v>
      </c>
      <c r="C126" s="106"/>
      <c r="D126" s="107" t="s">
        <v>627</v>
      </c>
      <c r="E126" s="108" t="s">
        <v>600</v>
      </c>
      <c r="F126" s="109">
        <v>393</v>
      </c>
      <c r="G126" s="108" t="s">
        <v>624</v>
      </c>
      <c r="H126" s="108">
        <v>468</v>
      </c>
      <c r="I126" s="126">
        <v>468</v>
      </c>
      <c r="J126" s="127" t="s">
        <v>625</v>
      </c>
      <c r="K126" s="128">
        <f t="shared" si="76"/>
        <v>75</v>
      </c>
      <c r="L126" s="129">
        <f t="shared" si="77"/>
        <v>0.19083969465648856</v>
      </c>
      <c r="M126" s="130" t="s">
        <v>599</v>
      </c>
      <c r="N126" s="131">
        <v>41863</v>
      </c>
      <c r="O126" s="53"/>
      <c r="P126" s="11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3">
        <v>4</v>
      </c>
      <c r="B127" s="106">
        <v>41857</v>
      </c>
      <c r="C127" s="106"/>
      <c r="D127" s="107" t="s">
        <v>628</v>
      </c>
      <c r="E127" s="108" t="s">
        <v>600</v>
      </c>
      <c r="F127" s="109">
        <v>205</v>
      </c>
      <c r="G127" s="108" t="s">
        <v>624</v>
      </c>
      <c r="H127" s="108">
        <v>275</v>
      </c>
      <c r="I127" s="126">
        <v>250</v>
      </c>
      <c r="J127" s="127" t="s">
        <v>625</v>
      </c>
      <c r="K127" s="128">
        <f t="shared" si="76"/>
        <v>70</v>
      </c>
      <c r="L127" s="129">
        <f t="shared" si="77"/>
        <v>0.34146341463414637</v>
      </c>
      <c r="M127" s="130" t="s">
        <v>599</v>
      </c>
      <c r="N127" s="131">
        <v>41962</v>
      </c>
      <c r="O127" s="53"/>
      <c r="P127" s="11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3">
        <v>5</v>
      </c>
      <c r="B128" s="106">
        <v>41886</v>
      </c>
      <c r="C128" s="106"/>
      <c r="D128" s="107" t="s">
        <v>629</v>
      </c>
      <c r="E128" s="108" t="s">
        <v>600</v>
      </c>
      <c r="F128" s="109">
        <v>162</v>
      </c>
      <c r="G128" s="108" t="s">
        <v>624</v>
      </c>
      <c r="H128" s="108">
        <v>190</v>
      </c>
      <c r="I128" s="126">
        <v>190</v>
      </c>
      <c r="J128" s="127" t="s">
        <v>625</v>
      </c>
      <c r="K128" s="128">
        <f t="shared" si="76"/>
        <v>28</v>
      </c>
      <c r="L128" s="129">
        <f t="shared" si="77"/>
        <v>0.1728395061728395</v>
      </c>
      <c r="M128" s="130" t="s">
        <v>599</v>
      </c>
      <c r="N128" s="131">
        <v>42006</v>
      </c>
      <c r="O128" s="53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3">
        <v>6</v>
      </c>
      <c r="B129" s="106">
        <v>41886</v>
      </c>
      <c r="C129" s="106"/>
      <c r="D129" s="107" t="s">
        <v>630</v>
      </c>
      <c r="E129" s="108" t="s">
        <v>600</v>
      </c>
      <c r="F129" s="109">
        <v>75</v>
      </c>
      <c r="G129" s="108" t="s">
        <v>624</v>
      </c>
      <c r="H129" s="108">
        <v>91.5</v>
      </c>
      <c r="I129" s="126" t="s">
        <v>631</v>
      </c>
      <c r="J129" s="127" t="s">
        <v>632</v>
      </c>
      <c r="K129" s="128">
        <f t="shared" si="76"/>
        <v>16.5</v>
      </c>
      <c r="L129" s="129">
        <f t="shared" si="77"/>
        <v>0.22</v>
      </c>
      <c r="M129" s="130" t="s">
        <v>599</v>
      </c>
      <c r="N129" s="131">
        <v>41954</v>
      </c>
      <c r="O129" s="53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3">
        <v>7</v>
      </c>
      <c r="B130" s="106">
        <v>41913</v>
      </c>
      <c r="C130" s="106"/>
      <c r="D130" s="107" t="s">
        <v>633</v>
      </c>
      <c r="E130" s="108" t="s">
        <v>600</v>
      </c>
      <c r="F130" s="109">
        <v>850</v>
      </c>
      <c r="G130" s="108" t="s">
        <v>624</v>
      </c>
      <c r="H130" s="108">
        <v>982.5</v>
      </c>
      <c r="I130" s="126">
        <v>1050</v>
      </c>
      <c r="J130" s="127" t="s">
        <v>634</v>
      </c>
      <c r="K130" s="128">
        <f t="shared" si="76"/>
        <v>132.5</v>
      </c>
      <c r="L130" s="129">
        <f t="shared" si="77"/>
        <v>0.15588235294117647</v>
      </c>
      <c r="M130" s="130" t="s">
        <v>599</v>
      </c>
      <c r="N130" s="131">
        <v>42039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3">
        <v>8</v>
      </c>
      <c r="B131" s="106">
        <v>41913</v>
      </c>
      <c r="C131" s="106"/>
      <c r="D131" s="107" t="s">
        <v>635</v>
      </c>
      <c r="E131" s="108" t="s">
        <v>600</v>
      </c>
      <c r="F131" s="109">
        <v>475</v>
      </c>
      <c r="G131" s="108" t="s">
        <v>624</v>
      </c>
      <c r="H131" s="108">
        <v>515</v>
      </c>
      <c r="I131" s="126">
        <v>600</v>
      </c>
      <c r="J131" s="127" t="s">
        <v>636</v>
      </c>
      <c r="K131" s="128">
        <f t="shared" si="76"/>
        <v>40</v>
      </c>
      <c r="L131" s="129">
        <f t="shared" si="77"/>
        <v>8.4210526315789472E-2</v>
      </c>
      <c r="M131" s="130" t="s">
        <v>599</v>
      </c>
      <c r="N131" s="131">
        <v>41939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3">
        <v>9</v>
      </c>
      <c r="B132" s="106">
        <v>41913</v>
      </c>
      <c r="C132" s="106"/>
      <c r="D132" s="107" t="s">
        <v>637</v>
      </c>
      <c r="E132" s="108" t="s">
        <v>600</v>
      </c>
      <c r="F132" s="109">
        <v>86</v>
      </c>
      <c r="G132" s="108" t="s">
        <v>624</v>
      </c>
      <c r="H132" s="108">
        <v>99</v>
      </c>
      <c r="I132" s="126">
        <v>140</v>
      </c>
      <c r="J132" s="127" t="s">
        <v>638</v>
      </c>
      <c r="K132" s="128">
        <f t="shared" si="76"/>
        <v>13</v>
      </c>
      <c r="L132" s="129">
        <f t="shared" si="77"/>
        <v>0.15116279069767441</v>
      </c>
      <c r="M132" s="130" t="s">
        <v>599</v>
      </c>
      <c r="N132" s="131">
        <v>41939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3">
        <v>10</v>
      </c>
      <c r="B133" s="106">
        <v>41926</v>
      </c>
      <c r="C133" s="106"/>
      <c r="D133" s="107" t="s">
        <v>639</v>
      </c>
      <c r="E133" s="108" t="s">
        <v>600</v>
      </c>
      <c r="F133" s="109">
        <v>496.6</v>
      </c>
      <c r="G133" s="108" t="s">
        <v>624</v>
      </c>
      <c r="H133" s="108">
        <v>621</v>
      </c>
      <c r="I133" s="126">
        <v>580</v>
      </c>
      <c r="J133" s="127" t="s">
        <v>625</v>
      </c>
      <c r="K133" s="128">
        <f t="shared" si="76"/>
        <v>124.39999999999998</v>
      </c>
      <c r="L133" s="129">
        <f t="shared" si="77"/>
        <v>0.25050342327829234</v>
      </c>
      <c r="M133" s="130" t="s">
        <v>599</v>
      </c>
      <c r="N133" s="131">
        <v>42605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3">
        <v>11</v>
      </c>
      <c r="B134" s="106">
        <v>41926</v>
      </c>
      <c r="C134" s="106"/>
      <c r="D134" s="107" t="s">
        <v>640</v>
      </c>
      <c r="E134" s="108" t="s">
        <v>600</v>
      </c>
      <c r="F134" s="109">
        <v>2481.9</v>
      </c>
      <c r="G134" s="108" t="s">
        <v>624</v>
      </c>
      <c r="H134" s="108">
        <v>2840</v>
      </c>
      <c r="I134" s="126">
        <v>2870</v>
      </c>
      <c r="J134" s="127" t="s">
        <v>641</v>
      </c>
      <c r="K134" s="128">
        <f t="shared" si="76"/>
        <v>358.09999999999991</v>
      </c>
      <c r="L134" s="129">
        <f t="shared" si="77"/>
        <v>0.14428462065353154</v>
      </c>
      <c r="M134" s="130" t="s">
        <v>599</v>
      </c>
      <c r="N134" s="131">
        <v>42017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3">
        <v>12</v>
      </c>
      <c r="B135" s="106">
        <v>41928</v>
      </c>
      <c r="C135" s="106"/>
      <c r="D135" s="107" t="s">
        <v>642</v>
      </c>
      <c r="E135" s="108" t="s">
        <v>600</v>
      </c>
      <c r="F135" s="109">
        <v>84.5</v>
      </c>
      <c r="G135" s="108" t="s">
        <v>624</v>
      </c>
      <c r="H135" s="108">
        <v>93</v>
      </c>
      <c r="I135" s="126">
        <v>110</v>
      </c>
      <c r="J135" s="127" t="s">
        <v>643</v>
      </c>
      <c r="K135" s="128">
        <f t="shared" si="76"/>
        <v>8.5</v>
      </c>
      <c r="L135" s="129">
        <f t="shared" si="77"/>
        <v>0.10059171597633136</v>
      </c>
      <c r="M135" s="130" t="s">
        <v>599</v>
      </c>
      <c r="N135" s="131">
        <v>41939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3">
        <v>13</v>
      </c>
      <c r="B136" s="106">
        <v>41928</v>
      </c>
      <c r="C136" s="106"/>
      <c r="D136" s="107" t="s">
        <v>644</v>
      </c>
      <c r="E136" s="108" t="s">
        <v>600</v>
      </c>
      <c r="F136" s="109">
        <v>401</v>
      </c>
      <c r="G136" s="108" t="s">
        <v>624</v>
      </c>
      <c r="H136" s="108">
        <v>428</v>
      </c>
      <c r="I136" s="126">
        <v>450</v>
      </c>
      <c r="J136" s="127" t="s">
        <v>645</v>
      </c>
      <c r="K136" s="128">
        <f t="shared" si="76"/>
        <v>27</v>
      </c>
      <c r="L136" s="129">
        <f t="shared" si="77"/>
        <v>6.7331670822942641E-2</v>
      </c>
      <c r="M136" s="130" t="s">
        <v>599</v>
      </c>
      <c r="N136" s="131">
        <v>42020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3">
        <v>14</v>
      </c>
      <c r="B137" s="106">
        <v>41928</v>
      </c>
      <c r="C137" s="106"/>
      <c r="D137" s="107" t="s">
        <v>646</v>
      </c>
      <c r="E137" s="108" t="s">
        <v>600</v>
      </c>
      <c r="F137" s="109">
        <v>101</v>
      </c>
      <c r="G137" s="108" t="s">
        <v>624</v>
      </c>
      <c r="H137" s="108">
        <v>112</v>
      </c>
      <c r="I137" s="126">
        <v>120</v>
      </c>
      <c r="J137" s="127" t="s">
        <v>647</v>
      </c>
      <c r="K137" s="128">
        <f t="shared" si="76"/>
        <v>11</v>
      </c>
      <c r="L137" s="129">
        <f t="shared" si="77"/>
        <v>0.10891089108910891</v>
      </c>
      <c r="M137" s="130" t="s">
        <v>599</v>
      </c>
      <c r="N137" s="131">
        <v>41939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3">
        <v>15</v>
      </c>
      <c r="B138" s="106">
        <v>41954</v>
      </c>
      <c r="C138" s="106"/>
      <c r="D138" s="107" t="s">
        <v>648</v>
      </c>
      <c r="E138" s="108" t="s">
        <v>600</v>
      </c>
      <c r="F138" s="109">
        <v>59</v>
      </c>
      <c r="G138" s="108" t="s">
        <v>624</v>
      </c>
      <c r="H138" s="108">
        <v>76</v>
      </c>
      <c r="I138" s="126">
        <v>76</v>
      </c>
      <c r="J138" s="127" t="s">
        <v>625</v>
      </c>
      <c r="K138" s="128">
        <f t="shared" si="76"/>
        <v>17</v>
      </c>
      <c r="L138" s="129">
        <f t="shared" si="77"/>
        <v>0.28813559322033899</v>
      </c>
      <c r="M138" s="130" t="s">
        <v>599</v>
      </c>
      <c r="N138" s="131">
        <v>43032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3">
        <v>16</v>
      </c>
      <c r="B139" s="106">
        <v>41954</v>
      </c>
      <c r="C139" s="106"/>
      <c r="D139" s="107" t="s">
        <v>637</v>
      </c>
      <c r="E139" s="108" t="s">
        <v>600</v>
      </c>
      <c r="F139" s="109">
        <v>99</v>
      </c>
      <c r="G139" s="108" t="s">
        <v>624</v>
      </c>
      <c r="H139" s="108">
        <v>120</v>
      </c>
      <c r="I139" s="126">
        <v>120</v>
      </c>
      <c r="J139" s="127" t="s">
        <v>649</v>
      </c>
      <c r="K139" s="128">
        <f t="shared" si="76"/>
        <v>21</v>
      </c>
      <c r="L139" s="129">
        <f t="shared" si="77"/>
        <v>0.21212121212121213</v>
      </c>
      <c r="M139" s="130" t="s">
        <v>599</v>
      </c>
      <c r="N139" s="131">
        <v>41960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3">
        <v>17</v>
      </c>
      <c r="B140" s="106">
        <v>41956</v>
      </c>
      <c r="C140" s="106"/>
      <c r="D140" s="107" t="s">
        <v>650</v>
      </c>
      <c r="E140" s="108" t="s">
        <v>600</v>
      </c>
      <c r="F140" s="109">
        <v>22</v>
      </c>
      <c r="G140" s="108" t="s">
        <v>624</v>
      </c>
      <c r="H140" s="108">
        <v>33.549999999999997</v>
      </c>
      <c r="I140" s="126">
        <v>32</v>
      </c>
      <c r="J140" s="127" t="s">
        <v>651</v>
      </c>
      <c r="K140" s="128">
        <f t="shared" si="76"/>
        <v>11.549999999999997</v>
      </c>
      <c r="L140" s="129">
        <f t="shared" si="77"/>
        <v>0.52499999999999991</v>
      </c>
      <c r="M140" s="130" t="s">
        <v>599</v>
      </c>
      <c r="N140" s="131">
        <v>42188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3">
        <v>18</v>
      </c>
      <c r="B141" s="106">
        <v>41976</v>
      </c>
      <c r="C141" s="106"/>
      <c r="D141" s="107" t="s">
        <v>652</v>
      </c>
      <c r="E141" s="108" t="s">
        <v>600</v>
      </c>
      <c r="F141" s="109">
        <v>440</v>
      </c>
      <c r="G141" s="108" t="s">
        <v>624</v>
      </c>
      <c r="H141" s="108">
        <v>520</v>
      </c>
      <c r="I141" s="126">
        <v>520</v>
      </c>
      <c r="J141" s="127" t="s">
        <v>653</v>
      </c>
      <c r="K141" s="128">
        <f t="shared" si="76"/>
        <v>80</v>
      </c>
      <c r="L141" s="129">
        <f t="shared" si="77"/>
        <v>0.18181818181818182</v>
      </c>
      <c r="M141" s="130" t="s">
        <v>599</v>
      </c>
      <c r="N141" s="131">
        <v>42208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3">
        <v>19</v>
      </c>
      <c r="B142" s="106">
        <v>41976</v>
      </c>
      <c r="C142" s="106"/>
      <c r="D142" s="107" t="s">
        <v>654</v>
      </c>
      <c r="E142" s="108" t="s">
        <v>600</v>
      </c>
      <c r="F142" s="109">
        <v>360</v>
      </c>
      <c r="G142" s="108" t="s">
        <v>624</v>
      </c>
      <c r="H142" s="108">
        <v>427</v>
      </c>
      <c r="I142" s="126">
        <v>425</v>
      </c>
      <c r="J142" s="127" t="s">
        <v>655</v>
      </c>
      <c r="K142" s="128">
        <f t="shared" si="76"/>
        <v>67</v>
      </c>
      <c r="L142" s="129">
        <f t="shared" si="77"/>
        <v>0.18611111111111112</v>
      </c>
      <c r="M142" s="130" t="s">
        <v>599</v>
      </c>
      <c r="N142" s="131">
        <v>42058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3">
        <v>20</v>
      </c>
      <c r="B143" s="106">
        <v>42012</v>
      </c>
      <c r="C143" s="106"/>
      <c r="D143" s="107" t="s">
        <v>656</v>
      </c>
      <c r="E143" s="108" t="s">
        <v>600</v>
      </c>
      <c r="F143" s="109">
        <v>360</v>
      </c>
      <c r="G143" s="108" t="s">
        <v>624</v>
      </c>
      <c r="H143" s="108">
        <v>455</v>
      </c>
      <c r="I143" s="126">
        <v>420</v>
      </c>
      <c r="J143" s="127" t="s">
        <v>657</v>
      </c>
      <c r="K143" s="128">
        <f t="shared" si="76"/>
        <v>95</v>
      </c>
      <c r="L143" s="129">
        <f t="shared" si="77"/>
        <v>0.2638888888888889</v>
      </c>
      <c r="M143" s="130" t="s">
        <v>599</v>
      </c>
      <c r="N143" s="131">
        <v>42024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3">
        <v>21</v>
      </c>
      <c r="B144" s="106">
        <v>42012</v>
      </c>
      <c r="C144" s="106"/>
      <c r="D144" s="107" t="s">
        <v>658</v>
      </c>
      <c r="E144" s="108" t="s">
        <v>600</v>
      </c>
      <c r="F144" s="109">
        <v>130</v>
      </c>
      <c r="G144" s="108"/>
      <c r="H144" s="108">
        <v>175.5</v>
      </c>
      <c r="I144" s="126">
        <v>165</v>
      </c>
      <c r="J144" s="127" t="s">
        <v>659</v>
      </c>
      <c r="K144" s="128">
        <f t="shared" si="76"/>
        <v>45.5</v>
      </c>
      <c r="L144" s="129">
        <f t="shared" si="77"/>
        <v>0.35</v>
      </c>
      <c r="M144" s="130" t="s">
        <v>599</v>
      </c>
      <c r="N144" s="131">
        <v>43088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3">
        <v>22</v>
      </c>
      <c r="B145" s="106">
        <v>42040</v>
      </c>
      <c r="C145" s="106"/>
      <c r="D145" s="107" t="s">
        <v>390</v>
      </c>
      <c r="E145" s="108" t="s">
        <v>623</v>
      </c>
      <c r="F145" s="109">
        <v>98</v>
      </c>
      <c r="G145" s="108"/>
      <c r="H145" s="108">
        <v>120</v>
      </c>
      <c r="I145" s="126">
        <v>120</v>
      </c>
      <c r="J145" s="127" t="s">
        <v>625</v>
      </c>
      <c r="K145" s="128">
        <f t="shared" si="76"/>
        <v>22</v>
      </c>
      <c r="L145" s="129">
        <f t="shared" si="77"/>
        <v>0.22448979591836735</v>
      </c>
      <c r="M145" s="130" t="s">
        <v>599</v>
      </c>
      <c r="N145" s="131">
        <v>42753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3">
        <v>23</v>
      </c>
      <c r="B146" s="106">
        <v>42040</v>
      </c>
      <c r="C146" s="106"/>
      <c r="D146" s="107" t="s">
        <v>660</v>
      </c>
      <c r="E146" s="108" t="s">
        <v>623</v>
      </c>
      <c r="F146" s="109">
        <v>196</v>
      </c>
      <c r="G146" s="108"/>
      <c r="H146" s="108">
        <v>262</v>
      </c>
      <c r="I146" s="126">
        <v>255</v>
      </c>
      <c r="J146" s="127" t="s">
        <v>625</v>
      </c>
      <c r="K146" s="128">
        <f t="shared" si="76"/>
        <v>66</v>
      </c>
      <c r="L146" s="129">
        <f t="shared" si="77"/>
        <v>0.33673469387755101</v>
      </c>
      <c r="M146" s="130" t="s">
        <v>599</v>
      </c>
      <c r="N146" s="131">
        <v>42599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4">
        <v>24</v>
      </c>
      <c r="B147" s="110">
        <v>42067</v>
      </c>
      <c r="C147" s="110"/>
      <c r="D147" s="111" t="s">
        <v>389</v>
      </c>
      <c r="E147" s="112" t="s">
        <v>623</v>
      </c>
      <c r="F147" s="113">
        <v>235</v>
      </c>
      <c r="G147" s="113"/>
      <c r="H147" s="114">
        <v>77</v>
      </c>
      <c r="I147" s="132" t="s">
        <v>661</v>
      </c>
      <c r="J147" s="133" t="s">
        <v>662</v>
      </c>
      <c r="K147" s="134">
        <f t="shared" si="76"/>
        <v>-158</v>
      </c>
      <c r="L147" s="135">
        <f t="shared" si="77"/>
        <v>-0.67234042553191486</v>
      </c>
      <c r="M147" s="136" t="s">
        <v>663</v>
      </c>
      <c r="N147" s="137">
        <v>43522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3">
        <v>25</v>
      </c>
      <c r="B148" s="106">
        <v>42067</v>
      </c>
      <c r="C148" s="106"/>
      <c r="D148" s="107" t="s">
        <v>481</v>
      </c>
      <c r="E148" s="108" t="s">
        <v>623</v>
      </c>
      <c r="F148" s="109">
        <v>185</v>
      </c>
      <c r="G148" s="108"/>
      <c r="H148" s="108">
        <v>224</v>
      </c>
      <c r="I148" s="126" t="s">
        <v>664</v>
      </c>
      <c r="J148" s="127" t="s">
        <v>625</v>
      </c>
      <c r="K148" s="128">
        <f t="shared" si="76"/>
        <v>39</v>
      </c>
      <c r="L148" s="129">
        <f t="shared" si="77"/>
        <v>0.21081081081081082</v>
      </c>
      <c r="M148" s="130" t="s">
        <v>599</v>
      </c>
      <c r="N148" s="131">
        <v>42647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364">
        <v>26</v>
      </c>
      <c r="B149" s="115">
        <v>42090</v>
      </c>
      <c r="C149" s="115"/>
      <c r="D149" s="116" t="s">
        <v>665</v>
      </c>
      <c r="E149" s="117" t="s">
        <v>623</v>
      </c>
      <c r="F149" s="118">
        <v>49.5</v>
      </c>
      <c r="G149" s="119"/>
      <c r="H149" s="119">
        <v>15.85</v>
      </c>
      <c r="I149" s="119">
        <v>67</v>
      </c>
      <c r="J149" s="138" t="s">
        <v>666</v>
      </c>
      <c r="K149" s="119">
        <f t="shared" si="76"/>
        <v>-33.65</v>
      </c>
      <c r="L149" s="139">
        <f t="shared" si="77"/>
        <v>-0.67979797979797973</v>
      </c>
      <c r="M149" s="136" t="s">
        <v>663</v>
      </c>
      <c r="N149" s="140">
        <v>43627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3">
        <v>27</v>
      </c>
      <c r="B150" s="106">
        <v>42093</v>
      </c>
      <c r="C150" s="106"/>
      <c r="D150" s="107" t="s">
        <v>667</v>
      </c>
      <c r="E150" s="108" t="s">
        <v>623</v>
      </c>
      <c r="F150" s="109">
        <v>183.5</v>
      </c>
      <c r="G150" s="108"/>
      <c r="H150" s="108">
        <v>219</v>
      </c>
      <c r="I150" s="126">
        <v>218</v>
      </c>
      <c r="J150" s="127" t="s">
        <v>668</v>
      </c>
      <c r="K150" s="128">
        <f t="shared" si="76"/>
        <v>35.5</v>
      </c>
      <c r="L150" s="129">
        <f t="shared" si="77"/>
        <v>0.19346049046321526</v>
      </c>
      <c r="M150" s="130" t="s">
        <v>599</v>
      </c>
      <c r="N150" s="131">
        <v>42103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3">
        <v>28</v>
      </c>
      <c r="B151" s="106">
        <v>42114</v>
      </c>
      <c r="C151" s="106"/>
      <c r="D151" s="107" t="s">
        <v>669</v>
      </c>
      <c r="E151" s="108" t="s">
        <v>623</v>
      </c>
      <c r="F151" s="109">
        <f>(227+237)/2</f>
        <v>232</v>
      </c>
      <c r="G151" s="108"/>
      <c r="H151" s="108">
        <v>298</v>
      </c>
      <c r="I151" s="126">
        <v>298</v>
      </c>
      <c r="J151" s="127" t="s">
        <v>625</v>
      </c>
      <c r="K151" s="128">
        <f t="shared" si="76"/>
        <v>66</v>
      </c>
      <c r="L151" s="129">
        <f t="shared" si="77"/>
        <v>0.28448275862068967</v>
      </c>
      <c r="M151" s="130" t="s">
        <v>599</v>
      </c>
      <c r="N151" s="131">
        <v>42823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3">
        <v>29</v>
      </c>
      <c r="B152" s="106">
        <v>42128</v>
      </c>
      <c r="C152" s="106"/>
      <c r="D152" s="107" t="s">
        <v>670</v>
      </c>
      <c r="E152" s="108" t="s">
        <v>600</v>
      </c>
      <c r="F152" s="109">
        <v>385</v>
      </c>
      <c r="G152" s="108"/>
      <c r="H152" s="108">
        <f>212.5+331</f>
        <v>543.5</v>
      </c>
      <c r="I152" s="126">
        <v>510</v>
      </c>
      <c r="J152" s="127" t="s">
        <v>671</v>
      </c>
      <c r="K152" s="128">
        <f t="shared" si="76"/>
        <v>158.5</v>
      </c>
      <c r="L152" s="129">
        <f t="shared" si="77"/>
        <v>0.41168831168831171</v>
      </c>
      <c r="M152" s="130" t="s">
        <v>599</v>
      </c>
      <c r="N152" s="131">
        <v>42235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3">
        <v>30</v>
      </c>
      <c r="B153" s="106">
        <v>42128</v>
      </c>
      <c r="C153" s="106"/>
      <c r="D153" s="107" t="s">
        <v>672</v>
      </c>
      <c r="E153" s="108" t="s">
        <v>600</v>
      </c>
      <c r="F153" s="109">
        <v>115.5</v>
      </c>
      <c r="G153" s="108"/>
      <c r="H153" s="108">
        <v>146</v>
      </c>
      <c r="I153" s="126">
        <v>142</v>
      </c>
      <c r="J153" s="127" t="s">
        <v>673</v>
      </c>
      <c r="K153" s="128">
        <f t="shared" si="76"/>
        <v>30.5</v>
      </c>
      <c r="L153" s="129">
        <f t="shared" si="77"/>
        <v>0.26406926406926406</v>
      </c>
      <c r="M153" s="130" t="s">
        <v>599</v>
      </c>
      <c r="N153" s="131">
        <v>42202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3">
        <v>31</v>
      </c>
      <c r="B154" s="106">
        <v>42151</v>
      </c>
      <c r="C154" s="106"/>
      <c r="D154" s="107" t="s">
        <v>674</v>
      </c>
      <c r="E154" s="108" t="s">
        <v>600</v>
      </c>
      <c r="F154" s="109">
        <v>237.5</v>
      </c>
      <c r="G154" s="108"/>
      <c r="H154" s="108">
        <v>279.5</v>
      </c>
      <c r="I154" s="126">
        <v>278</v>
      </c>
      <c r="J154" s="127" t="s">
        <v>625</v>
      </c>
      <c r="K154" s="128">
        <f t="shared" si="76"/>
        <v>42</v>
      </c>
      <c r="L154" s="129">
        <f t="shared" si="77"/>
        <v>0.17684210526315788</v>
      </c>
      <c r="M154" s="130" t="s">
        <v>599</v>
      </c>
      <c r="N154" s="131">
        <v>42222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3">
        <v>32</v>
      </c>
      <c r="B155" s="106">
        <v>42174</v>
      </c>
      <c r="C155" s="106"/>
      <c r="D155" s="107" t="s">
        <v>644</v>
      </c>
      <c r="E155" s="108" t="s">
        <v>623</v>
      </c>
      <c r="F155" s="109">
        <v>340</v>
      </c>
      <c r="G155" s="108"/>
      <c r="H155" s="108">
        <v>448</v>
      </c>
      <c r="I155" s="126">
        <v>448</v>
      </c>
      <c r="J155" s="127" t="s">
        <v>625</v>
      </c>
      <c r="K155" s="128">
        <f t="shared" si="76"/>
        <v>108</v>
      </c>
      <c r="L155" s="129">
        <f t="shared" si="77"/>
        <v>0.31764705882352939</v>
      </c>
      <c r="M155" s="130" t="s">
        <v>599</v>
      </c>
      <c r="N155" s="131">
        <v>43018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3">
        <v>33</v>
      </c>
      <c r="B156" s="106">
        <v>42191</v>
      </c>
      <c r="C156" s="106"/>
      <c r="D156" s="107" t="s">
        <v>675</v>
      </c>
      <c r="E156" s="108" t="s">
        <v>623</v>
      </c>
      <c r="F156" s="109">
        <v>390</v>
      </c>
      <c r="G156" s="108"/>
      <c r="H156" s="108">
        <v>460</v>
      </c>
      <c r="I156" s="126">
        <v>460</v>
      </c>
      <c r="J156" s="127" t="s">
        <v>625</v>
      </c>
      <c r="K156" s="128">
        <f t="shared" ref="K156:K176" si="78">H156-F156</f>
        <v>70</v>
      </c>
      <c r="L156" s="129">
        <f t="shared" ref="L156:L176" si="79">K156/F156</f>
        <v>0.17948717948717949</v>
      </c>
      <c r="M156" s="130" t="s">
        <v>599</v>
      </c>
      <c r="N156" s="131">
        <v>42478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4">
        <v>34</v>
      </c>
      <c r="B157" s="110">
        <v>42195</v>
      </c>
      <c r="C157" s="110"/>
      <c r="D157" s="111" t="s">
        <v>676</v>
      </c>
      <c r="E157" s="112" t="s">
        <v>623</v>
      </c>
      <c r="F157" s="113">
        <v>122.5</v>
      </c>
      <c r="G157" s="113"/>
      <c r="H157" s="114">
        <v>61</v>
      </c>
      <c r="I157" s="132">
        <v>172</v>
      </c>
      <c r="J157" s="133" t="s">
        <v>677</v>
      </c>
      <c r="K157" s="134">
        <f t="shared" si="78"/>
        <v>-61.5</v>
      </c>
      <c r="L157" s="135">
        <f t="shared" si="79"/>
        <v>-0.50204081632653064</v>
      </c>
      <c r="M157" s="136" t="s">
        <v>663</v>
      </c>
      <c r="N157" s="137">
        <v>43333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3">
        <v>35</v>
      </c>
      <c r="B158" s="106">
        <v>42219</v>
      </c>
      <c r="C158" s="106"/>
      <c r="D158" s="107" t="s">
        <v>678</v>
      </c>
      <c r="E158" s="108" t="s">
        <v>623</v>
      </c>
      <c r="F158" s="109">
        <v>297.5</v>
      </c>
      <c r="G158" s="108"/>
      <c r="H158" s="108">
        <v>350</v>
      </c>
      <c r="I158" s="126">
        <v>360</v>
      </c>
      <c r="J158" s="127" t="s">
        <v>679</v>
      </c>
      <c r="K158" s="128">
        <f t="shared" si="78"/>
        <v>52.5</v>
      </c>
      <c r="L158" s="129">
        <f t="shared" si="79"/>
        <v>0.17647058823529413</v>
      </c>
      <c r="M158" s="130" t="s">
        <v>599</v>
      </c>
      <c r="N158" s="131">
        <v>42232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3">
        <v>36</v>
      </c>
      <c r="B159" s="106">
        <v>42219</v>
      </c>
      <c r="C159" s="106"/>
      <c r="D159" s="107" t="s">
        <v>680</v>
      </c>
      <c r="E159" s="108" t="s">
        <v>623</v>
      </c>
      <c r="F159" s="109">
        <v>115.5</v>
      </c>
      <c r="G159" s="108"/>
      <c r="H159" s="108">
        <v>149</v>
      </c>
      <c r="I159" s="126">
        <v>140</v>
      </c>
      <c r="J159" s="141" t="s">
        <v>681</v>
      </c>
      <c r="K159" s="128">
        <f t="shared" si="78"/>
        <v>33.5</v>
      </c>
      <c r="L159" s="129">
        <f t="shared" si="79"/>
        <v>0.29004329004329005</v>
      </c>
      <c r="M159" s="130" t="s">
        <v>599</v>
      </c>
      <c r="N159" s="131">
        <v>42740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3">
        <v>37</v>
      </c>
      <c r="B160" s="106">
        <v>42251</v>
      </c>
      <c r="C160" s="106"/>
      <c r="D160" s="107" t="s">
        <v>674</v>
      </c>
      <c r="E160" s="108" t="s">
        <v>623</v>
      </c>
      <c r="F160" s="109">
        <v>226</v>
      </c>
      <c r="G160" s="108"/>
      <c r="H160" s="108">
        <v>292</v>
      </c>
      <c r="I160" s="126">
        <v>292</v>
      </c>
      <c r="J160" s="127" t="s">
        <v>682</v>
      </c>
      <c r="K160" s="128">
        <f t="shared" si="78"/>
        <v>66</v>
      </c>
      <c r="L160" s="129">
        <f t="shared" si="79"/>
        <v>0.29203539823008851</v>
      </c>
      <c r="M160" s="130" t="s">
        <v>599</v>
      </c>
      <c r="N160" s="131">
        <v>42286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3">
        <v>38</v>
      </c>
      <c r="B161" s="106">
        <v>42254</v>
      </c>
      <c r="C161" s="106"/>
      <c r="D161" s="107" t="s">
        <v>669</v>
      </c>
      <c r="E161" s="108" t="s">
        <v>623</v>
      </c>
      <c r="F161" s="109">
        <v>232.5</v>
      </c>
      <c r="G161" s="108"/>
      <c r="H161" s="108">
        <v>312.5</v>
      </c>
      <c r="I161" s="126">
        <v>310</v>
      </c>
      <c r="J161" s="127" t="s">
        <v>625</v>
      </c>
      <c r="K161" s="128">
        <f t="shared" si="78"/>
        <v>80</v>
      </c>
      <c r="L161" s="129">
        <f t="shared" si="79"/>
        <v>0.34408602150537637</v>
      </c>
      <c r="M161" s="130" t="s">
        <v>599</v>
      </c>
      <c r="N161" s="131">
        <v>42823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3">
        <v>39</v>
      </c>
      <c r="B162" s="106">
        <v>42268</v>
      </c>
      <c r="C162" s="106"/>
      <c r="D162" s="107" t="s">
        <v>683</v>
      </c>
      <c r="E162" s="108" t="s">
        <v>623</v>
      </c>
      <c r="F162" s="109">
        <v>196.5</v>
      </c>
      <c r="G162" s="108"/>
      <c r="H162" s="108">
        <v>238</v>
      </c>
      <c r="I162" s="126">
        <v>238</v>
      </c>
      <c r="J162" s="127" t="s">
        <v>682</v>
      </c>
      <c r="K162" s="128">
        <f t="shared" si="78"/>
        <v>41.5</v>
      </c>
      <c r="L162" s="129">
        <f t="shared" si="79"/>
        <v>0.21119592875318066</v>
      </c>
      <c r="M162" s="130" t="s">
        <v>599</v>
      </c>
      <c r="N162" s="131">
        <v>42291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3">
        <v>40</v>
      </c>
      <c r="B163" s="106">
        <v>42271</v>
      </c>
      <c r="C163" s="106"/>
      <c r="D163" s="107" t="s">
        <v>622</v>
      </c>
      <c r="E163" s="108" t="s">
        <v>623</v>
      </c>
      <c r="F163" s="109">
        <v>65</v>
      </c>
      <c r="G163" s="108"/>
      <c r="H163" s="108">
        <v>82</v>
      </c>
      <c r="I163" s="126">
        <v>82</v>
      </c>
      <c r="J163" s="127" t="s">
        <v>682</v>
      </c>
      <c r="K163" s="128">
        <f t="shared" si="78"/>
        <v>17</v>
      </c>
      <c r="L163" s="129">
        <f t="shared" si="79"/>
        <v>0.26153846153846155</v>
      </c>
      <c r="M163" s="130" t="s">
        <v>599</v>
      </c>
      <c r="N163" s="131">
        <v>42578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3">
        <v>41</v>
      </c>
      <c r="B164" s="106">
        <v>42291</v>
      </c>
      <c r="C164" s="106"/>
      <c r="D164" s="107" t="s">
        <v>684</v>
      </c>
      <c r="E164" s="108" t="s">
        <v>623</v>
      </c>
      <c r="F164" s="109">
        <v>144</v>
      </c>
      <c r="G164" s="108"/>
      <c r="H164" s="108">
        <v>182.5</v>
      </c>
      <c r="I164" s="126">
        <v>181</v>
      </c>
      <c r="J164" s="127" t="s">
        <v>682</v>
      </c>
      <c r="K164" s="128">
        <f t="shared" si="78"/>
        <v>38.5</v>
      </c>
      <c r="L164" s="129">
        <f t="shared" si="79"/>
        <v>0.2673611111111111</v>
      </c>
      <c r="M164" s="130" t="s">
        <v>599</v>
      </c>
      <c r="N164" s="131">
        <v>42817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3">
        <v>42</v>
      </c>
      <c r="B165" s="106">
        <v>42291</v>
      </c>
      <c r="C165" s="106"/>
      <c r="D165" s="107" t="s">
        <v>685</v>
      </c>
      <c r="E165" s="108" t="s">
        <v>623</v>
      </c>
      <c r="F165" s="109">
        <v>264</v>
      </c>
      <c r="G165" s="108"/>
      <c r="H165" s="108">
        <v>311</v>
      </c>
      <c r="I165" s="126">
        <v>311</v>
      </c>
      <c r="J165" s="127" t="s">
        <v>682</v>
      </c>
      <c r="K165" s="128">
        <f t="shared" si="78"/>
        <v>47</v>
      </c>
      <c r="L165" s="129">
        <f t="shared" si="79"/>
        <v>0.17803030303030304</v>
      </c>
      <c r="M165" s="130" t="s">
        <v>599</v>
      </c>
      <c r="N165" s="131">
        <v>42604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3">
        <v>43</v>
      </c>
      <c r="B166" s="106">
        <v>42318</v>
      </c>
      <c r="C166" s="106"/>
      <c r="D166" s="107" t="s">
        <v>686</v>
      </c>
      <c r="E166" s="108" t="s">
        <v>600</v>
      </c>
      <c r="F166" s="109">
        <v>549.5</v>
      </c>
      <c r="G166" s="108"/>
      <c r="H166" s="108">
        <v>630</v>
      </c>
      <c r="I166" s="126">
        <v>630</v>
      </c>
      <c r="J166" s="127" t="s">
        <v>682</v>
      </c>
      <c r="K166" s="128">
        <f t="shared" si="78"/>
        <v>80.5</v>
      </c>
      <c r="L166" s="129">
        <f t="shared" si="79"/>
        <v>0.1464968152866242</v>
      </c>
      <c r="M166" s="130" t="s">
        <v>599</v>
      </c>
      <c r="N166" s="131">
        <v>42419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3">
        <v>44</v>
      </c>
      <c r="B167" s="106">
        <v>42342</v>
      </c>
      <c r="C167" s="106"/>
      <c r="D167" s="107" t="s">
        <v>687</v>
      </c>
      <c r="E167" s="108" t="s">
        <v>623</v>
      </c>
      <c r="F167" s="109">
        <v>1027.5</v>
      </c>
      <c r="G167" s="108"/>
      <c r="H167" s="108">
        <v>1315</v>
      </c>
      <c r="I167" s="126">
        <v>1250</v>
      </c>
      <c r="J167" s="127" t="s">
        <v>682</v>
      </c>
      <c r="K167" s="128">
        <f t="shared" si="78"/>
        <v>287.5</v>
      </c>
      <c r="L167" s="129">
        <f t="shared" si="79"/>
        <v>0.27980535279805352</v>
      </c>
      <c r="M167" s="130" t="s">
        <v>599</v>
      </c>
      <c r="N167" s="131">
        <v>43244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3">
        <v>45</v>
      </c>
      <c r="B168" s="106">
        <v>42367</v>
      </c>
      <c r="C168" s="106"/>
      <c r="D168" s="107" t="s">
        <v>688</v>
      </c>
      <c r="E168" s="108" t="s">
        <v>623</v>
      </c>
      <c r="F168" s="109">
        <v>465</v>
      </c>
      <c r="G168" s="108"/>
      <c r="H168" s="108">
        <v>540</v>
      </c>
      <c r="I168" s="126">
        <v>540</v>
      </c>
      <c r="J168" s="127" t="s">
        <v>682</v>
      </c>
      <c r="K168" s="128">
        <f t="shared" si="78"/>
        <v>75</v>
      </c>
      <c r="L168" s="129">
        <f t="shared" si="79"/>
        <v>0.16129032258064516</v>
      </c>
      <c r="M168" s="130" t="s">
        <v>599</v>
      </c>
      <c r="N168" s="131">
        <v>42530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3">
        <v>46</v>
      </c>
      <c r="B169" s="106">
        <v>42380</v>
      </c>
      <c r="C169" s="106"/>
      <c r="D169" s="107" t="s">
        <v>390</v>
      </c>
      <c r="E169" s="108" t="s">
        <v>600</v>
      </c>
      <c r="F169" s="109">
        <v>81</v>
      </c>
      <c r="G169" s="108"/>
      <c r="H169" s="108">
        <v>110</v>
      </c>
      <c r="I169" s="126">
        <v>110</v>
      </c>
      <c r="J169" s="127" t="s">
        <v>682</v>
      </c>
      <c r="K169" s="128">
        <f t="shared" si="78"/>
        <v>29</v>
      </c>
      <c r="L169" s="129">
        <f t="shared" si="79"/>
        <v>0.35802469135802467</v>
      </c>
      <c r="M169" s="130" t="s">
        <v>599</v>
      </c>
      <c r="N169" s="131">
        <v>42745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3">
        <v>47</v>
      </c>
      <c r="B170" s="106">
        <v>42382</v>
      </c>
      <c r="C170" s="106"/>
      <c r="D170" s="107" t="s">
        <v>689</v>
      </c>
      <c r="E170" s="108" t="s">
        <v>600</v>
      </c>
      <c r="F170" s="109">
        <v>417.5</v>
      </c>
      <c r="G170" s="108"/>
      <c r="H170" s="108">
        <v>547</v>
      </c>
      <c r="I170" s="126">
        <v>535</v>
      </c>
      <c r="J170" s="127" t="s">
        <v>682</v>
      </c>
      <c r="K170" s="128">
        <f t="shared" si="78"/>
        <v>129.5</v>
      </c>
      <c r="L170" s="129">
        <f t="shared" si="79"/>
        <v>0.31017964071856285</v>
      </c>
      <c r="M170" s="130" t="s">
        <v>599</v>
      </c>
      <c r="N170" s="131">
        <v>42578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3">
        <v>48</v>
      </c>
      <c r="B171" s="106">
        <v>42408</v>
      </c>
      <c r="C171" s="106"/>
      <c r="D171" s="107" t="s">
        <v>690</v>
      </c>
      <c r="E171" s="108" t="s">
        <v>623</v>
      </c>
      <c r="F171" s="109">
        <v>650</v>
      </c>
      <c r="G171" s="108"/>
      <c r="H171" s="108">
        <v>800</v>
      </c>
      <c r="I171" s="126">
        <v>800</v>
      </c>
      <c r="J171" s="127" t="s">
        <v>682</v>
      </c>
      <c r="K171" s="128">
        <f t="shared" si="78"/>
        <v>150</v>
      </c>
      <c r="L171" s="129">
        <f t="shared" si="79"/>
        <v>0.23076923076923078</v>
      </c>
      <c r="M171" s="130" t="s">
        <v>599</v>
      </c>
      <c r="N171" s="131">
        <v>43154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3">
        <v>49</v>
      </c>
      <c r="B172" s="106">
        <v>42433</v>
      </c>
      <c r="C172" s="106"/>
      <c r="D172" s="107" t="s">
        <v>197</v>
      </c>
      <c r="E172" s="108" t="s">
        <v>623</v>
      </c>
      <c r="F172" s="109">
        <v>437.5</v>
      </c>
      <c r="G172" s="108"/>
      <c r="H172" s="108">
        <v>504.5</v>
      </c>
      <c r="I172" s="126">
        <v>522</v>
      </c>
      <c r="J172" s="127" t="s">
        <v>691</v>
      </c>
      <c r="K172" s="128">
        <f t="shared" si="78"/>
        <v>67</v>
      </c>
      <c r="L172" s="129">
        <f t="shared" si="79"/>
        <v>0.15314285714285714</v>
      </c>
      <c r="M172" s="130" t="s">
        <v>599</v>
      </c>
      <c r="N172" s="131">
        <v>42480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3">
        <v>50</v>
      </c>
      <c r="B173" s="106">
        <v>42438</v>
      </c>
      <c r="C173" s="106"/>
      <c r="D173" s="107" t="s">
        <v>692</v>
      </c>
      <c r="E173" s="108" t="s">
        <v>623</v>
      </c>
      <c r="F173" s="109">
        <v>189.5</v>
      </c>
      <c r="G173" s="108"/>
      <c r="H173" s="108">
        <v>218</v>
      </c>
      <c r="I173" s="126">
        <v>218</v>
      </c>
      <c r="J173" s="127" t="s">
        <v>682</v>
      </c>
      <c r="K173" s="128">
        <f t="shared" si="78"/>
        <v>28.5</v>
      </c>
      <c r="L173" s="129">
        <f t="shared" si="79"/>
        <v>0.15039577836411611</v>
      </c>
      <c r="M173" s="130" t="s">
        <v>599</v>
      </c>
      <c r="N173" s="131">
        <v>43034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364">
        <v>51</v>
      </c>
      <c r="B174" s="115">
        <v>42471</v>
      </c>
      <c r="C174" s="115"/>
      <c r="D174" s="116" t="s">
        <v>693</v>
      </c>
      <c r="E174" s="117" t="s">
        <v>623</v>
      </c>
      <c r="F174" s="118">
        <v>36.5</v>
      </c>
      <c r="G174" s="119"/>
      <c r="H174" s="119">
        <v>15.85</v>
      </c>
      <c r="I174" s="119">
        <v>60</v>
      </c>
      <c r="J174" s="138" t="s">
        <v>694</v>
      </c>
      <c r="K174" s="134">
        <f t="shared" si="78"/>
        <v>-20.65</v>
      </c>
      <c r="L174" s="168">
        <f t="shared" si="79"/>
        <v>-0.5657534246575342</v>
      </c>
      <c r="M174" s="136" t="s">
        <v>663</v>
      </c>
      <c r="N174" s="169">
        <v>43627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3">
        <v>52</v>
      </c>
      <c r="B175" s="106">
        <v>42472</v>
      </c>
      <c r="C175" s="106"/>
      <c r="D175" s="107" t="s">
        <v>695</v>
      </c>
      <c r="E175" s="108" t="s">
        <v>623</v>
      </c>
      <c r="F175" s="109">
        <v>93</v>
      </c>
      <c r="G175" s="108"/>
      <c r="H175" s="108">
        <v>149</v>
      </c>
      <c r="I175" s="126">
        <v>140</v>
      </c>
      <c r="J175" s="141" t="s">
        <v>696</v>
      </c>
      <c r="K175" s="128">
        <f t="shared" si="78"/>
        <v>56</v>
      </c>
      <c r="L175" s="129">
        <f t="shared" si="79"/>
        <v>0.60215053763440862</v>
      </c>
      <c r="M175" s="130" t="s">
        <v>599</v>
      </c>
      <c r="N175" s="131">
        <v>42740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3">
        <v>53</v>
      </c>
      <c r="B176" s="106">
        <v>42472</v>
      </c>
      <c r="C176" s="106"/>
      <c r="D176" s="107" t="s">
        <v>697</v>
      </c>
      <c r="E176" s="108" t="s">
        <v>623</v>
      </c>
      <c r="F176" s="109">
        <v>130</v>
      </c>
      <c r="G176" s="108"/>
      <c r="H176" s="108">
        <v>150</v>
      </c>
      <c r="I176" s="126" t="s">
        <v>698</v>
      </c>
      <c r="J176" s="127" t="s">
        <v>682</v>
      </c>
      <c r="K176" s="128">
        <f t="shared" si="78"/>
        <v>20</v>
      </c>
      <c r="L176" s="129">
        <f t="shared" si="79"/>
        <v>0.15384615384615385</v>
      </c>
      <c r="M176" s="130" t="s">
        <v>599</v>
      </c>
      <c r="N176" s="131">
        <v>42564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3">
        <v>54</v>
      </c>
      <c r="B177" s="106">
        <v>42473</v>
      </c>
      <c r="C177" s="106"/>
      <c r="D177" s="107" t="s">
        <v>354</v>
      </c>
      <c r="E177" s="108" t="s">
        <v>623</v>
      </c>
      <c r="F177" s="109">
        <v>196</v>
      </c>
      <c r="G177" s="108"/>
      <c r="H177" s="108">
        <v>299</v>
      </c>
      <c r="I177" s="126">
        <v>299</v>
      </c>
      <c r="J177" s="127" t="s">
        <v>682</v>
      </c>
      <c r="K177" s="128">
        <v>103</v>
      </c>
      <c r="L177" s="129">
        <v>0.52551020408163296</v>
      </c>
      <c r="M177" s="130" t="s">
        <v>599</v>
      </c>
      <c r="N177" s="131">
        <v>42620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3">
        <v>55</v>
      </c>
      <c r="B178" s="106">
        <v>42473</v>
      </c>
      <c r="C178" s="106"/>
      <c r="D178" s="107" t="s">
        <v>756</v>
      </c>
      <c r="E178" s="108" t="s">
        <v>623</v>
      </c>
      <c r="F178" s="109">
        <v>88</v>
      </c>
      <c r="G178" s="108"/>
      <c r="H178" s="108">
        <v>103</v>
      </c>
      <c r="I178" s="126">
        <v>103</v>
      </c>
      <c r="J178" s="127" t="s">
        <v>682</v>
      </c>
      <c r="K178" s="128">
        <v>15</v>
      </c>
      <c r="L178" s="129">
        <v>0.170454545454545</v>
      </c>
      <c r="M178" s="130" t="s">
        <v>599</v>
      </c>
      <c r="N178" s="131">
        <v>42530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56</v>
      </c>
      <c r="B179" s="106">
        <v>42492</v>
      </c>
      <c r="C179" s="106"/>
      <c r="D179" s="107" t="s">
        <v>699</v>
      </c>
      <c r="E179" s="108" t="s">
        <v>623</v>
      </c>
      <c r="F179" s="109">
        <v>127.5</v>
      </c>
      <c r="G179" s="108"/>
      <c r="H179" s="108">
        <v>148</v>
      </c>
      <c r="I179" s="126" t="s">
        <v>700</v>
      </c>
      <c r="J179" s="127" t="s">
        <v>682</v>
      </c>
      <c r="K179" s="128">
        <f>H179-F179</f>
        <v>20.5</v>
      </c>
      <c r="L179" s="129">
        <f>K179/F179</f>
        <v>0.16078431372549021</v>
      </c>
      <c r="M179" s="130" t="s">
        <v>599</v>
      </c>
      <c r="N179" s="131">
        <v>42564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3">
        <v>57</v>
      </c>
      <c r="B180" s="106">
        <v>42493</v>
      </c>
      <c r="C180" s="106"/>
      <c r="D180" s="107" t="s">
        <v>701</v>
      </c>
      <c r="E180" s="108" t="s">
        <v>623</v>
      </c>
      <c r="F180" s="109">
        <v>675</v>
      </c>
      <c r="G180" s="108"/>
      <c r="H180" s="108">
        <v>815</v>
      </c>
      <c r="I180" s="126" t="s">
        <v>702</v>
      </c>
      <c r="J180" s="127" t="s">
        <v>682</v>
      </c>
      <c r="K180" s="128">
        <f>H180-F180</f>
        <v>140</v>
      </c>
      <c r="L180" s="129">
        <f>K180/F180</f>
        <v>0.2074074074074074</v>
      </c>
      <c r="M180" s="130" t="s">
        <v>599</v>
      </c>
      <c r="N180" s="131">
        <v>43154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4">
        <v>58</v>
      </c>
      <c r="B181" s="110">
        <v>42522</v>
      </c>
      <c r="C181" s="110"/>
      <c r="D181" s="111" t="s">
        <v>757</v>
      </c>
      <c r="E181" s="112" t="s">
        <v>623</v>
      </c>
      <c r="F181" s="113">
        <v>500</v>
      </c>
      <c r="G181" s="113"/>
      <c r="H181" s="114">
        <v>232.5</v>
      </c>
      <c r="I181" s="132" t="s">
        <v>758</v>
      </c>
      <c r="J181" s="133" t="s">
        <v>759</v>
      </c>
      <c r="K181" s="134">
        <f>H181-F181</f>
        <v>-267.5</v>
      </c>
      <c r="L181" s="135">
        <f>K181/F181</f>
        <v>-0.53500000000000003</v>
      </c>
      <c r="M181" s="136" t="s">
        <v>663</v>
      </c>
      <c r="N181" s="137">
        <v>43735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3">
        <v>59</v>
      </c>
      <c r="B182" s="106">
        <v>42527</v>
      </c>
      <c r="C182" s="106"/>
      <c r="D182" s="107" t="s">
        <v>703</v>
      </c>
      <c r="E182" s="108" t="s">
        <v>623</v>
      </c>
      <c r="F182" s="109">
        <v>110</v>
      </c>
      <c r="G182" s="108"/>
      <c r="H182" s="108">
        <v>126.5</v>
      </c>
      <c r="I182" s="126">
        <v>125</v>
      </c>
      <c r="J182" s="127" t="s">
        <v>632</v>
      </c>
      <c r="K182" s="128">
        <f>H182-F182</f>
        <v>16.5</v>
      </c>
      <c r="L182" s="129">
        <f>K182/F182</f>
        <v>0.15</v>
      </c>
      <c r="M182" s="130" t="s">
        <v>599</v>
      </c>
      <c r="N182" s="131">
        <v>42552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3">
        <v>60</v>
      </c>
      <c r="B183" s="106">
        <v>42538</v>
      </c>
      <c r="C183" s="106"/>
      <c r="D183" s="107" t="s">
        <v>704</v>
      </c>
      <c r="E183" s="108" t="s">
        <v>623</v>
      </c>
      <c r="F183" s="109">
        <v>44</v>
      </c>
      <c r="G183" s="108"/>
      <c r="H183" s="108">
        <v>69.5</v>
      </c>
      <c r="I183" s="126">
        <v>69.5</v>
      </c>
      <c r="J183" s="127" t="s">
        <v>705</v>
      </c>
      <c r="K183" s="128">
        <f>H183-F183</f>
        <v>25.5</v>
      </c>
      <c r="L183" s="129">
        <f>K183/F183</f>
        <v>0.57954545454545459</v>
      </c>
      <c r="M183" s="130" t="s">
        <v>599</v>
      </c>
      <c r="N183" s="131">
        <v>42977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3">
        <v>61</v>
      </c>
      <c r="B184" s="106">
        <v>42549</v>
      </c>
      <c r="C184" s="106"/>
      <c r="D184" s="148" t="s">
        <v>760</v>
      </c>
      <c r="E184" s="108" t="s">
        <v>623</v>
      </c>
      <c r="F184" s="109">
        <v>262.5</v>
      </c>
      <c r="G184" s="108"/>
      <c r="H184" s="108">
        <v>340</v>
      </c>
      <c r="I184" s="126">
        <v>333</v>
      </c>
      <c r="J184" s="127" t="s">
        <v>761</v>
      </c>
      <c r="K184" s="128">
        <v>77.5</v>
      </c>
      <c r="L184" s="129">
        <v>0.29523809523809502</v>
      </c>
      <c r="M184" s="130" t="s">
        <v>599</v>
      </c>
      <c r="N184" s="131">
        <v>43017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3">
        <v>62</v>
      </c>
      <c r="B185" s="106">
        <v>42549</v>
      </c>
      <c r="C185" s="106"/>
      <c r="D185" s="148" t="s">
        <v>762</v>
      </c>
      <c r="E185" s="108" t="s">
        <v>623</v>
      </c>
      <c r="F185" s="109">
        <v>840</v>
      </c>
      <c r="G185" s="108"/>
      <c r="H185" s="108">
        <v>1230</v>
      </c>
      <c r="I185" s="126">
        <v>1230</v>
      </c>
      <c r="J185" s="127" t="s">
        <v>682</v>
      </c>
      <c r="K185" s="128">
        <v>390</v>
      </c>
      <c r="L185" s="129">
        <v>0.46428571428571402</v>
      </c>
      <c r="M185" s="130" t="s">
        <v>599</v>
      </c>
      <c r="N185" s="131">
        <v>42649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365">
        <v>63</v>
      </c>
      <c r="B186" s="143">
        <v>42556</v>
      </c>
      <c r="C186" s="143"/>
      <c r="D186" s="144" t="s">
        <v>706</v>
      </c>
      <c r="E186" s="145" t="s">
        <v>623</v>
      </c>
      <c r="F186" s="146">
        <v>395</v>
      </c>
      <c r="G186" s="147"/>
      <c r="H186" s="147">
        <f>(468.5+342.5)/2</f>
        <v>405.5</v>
      </c>
      <c r="I186" s="147">
        <v>510</v>
      </c>
      <c r="J186" s="170" t="s">
        <v>707</v>
      </c>
      <c r="K186" s="171">
        <f t="shared" ref="K186:K192" si="80">H186-F186</f>
        <v>10.5</v>
      </c>
      <c r="L186" s="172">
        <f t="shared" ref="L186:L192" si="81">K186/F186</f>
        <v>2.6582278481012658E-2</v>
      </c>
      <c r="M186" s="173" t="s">
        <v>708</v>
      </c>
      <c r="N186" s="174">
        <v>43606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4">
        <v>64</v>
      </c>
      <c r="B187" s="110">
        <v>42584</v>
      </c>
      <c r="C187" s="110"/>
      <c r="D187" s="111" t="s">
        <v>709</v>
      </c>
      <c r="E187" s="112" t="s">
        <v>600</v>
      </c>
      <c r="F187" s="113">
        <f>169.5-12.8</f>
        <v>156.69999999999999</v>
      </c>
      <c r="G187" s="113"/>
      <c r="H187" s="114">
        <v>77</v>
      </c>
      <c r="I187" s="132" t="s">
        <v>710</v>
      </c>
      <c r="J187" s="384" t="s">
        <v>3401</v>
      </c>
      <c r="K187" s="134">
        <f t="shared" si="80"/>
        <v>-79.699999999999989</v>
      </c>
      <c r="L187" s="135">
        <f t="shared" si="81"/>
        <v>-0.50861518825781749</v>
      </c>
      <c r="M187" s="136" t="s">
        <v>663</v>
      </c>
      <c r="N187" s="137">
        <v>43522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4">
        <v>65</v>
      </c>
      <c r="B188" s="110">
        <v>42586</v>
      </c>
      <c r="C188" s="110"/>
      <c r="D188" s="111" t="s">
        <v>711</v>
      </c>
      <c r="E188" s="112" t="s">
        <v>623</v>
      </c>
      <c r="F188" s="113">
        <v>400</v>
      </c>
      <c r="G188" s="113"/>
      <c r="H188" s="114">
        <v>305</v>
      </c>
      <c r="I188" s="132">
        <v>475</v>
      </c>
      <c r="J188" s="133" t="s">
        <v>712</v>
      </c>
      <c r="K188" s="134">
        <f t="shared" si="80"/>
        <v>-95</v>
      </c>
      <c r="L188" s="135">
        <f t="shared" si="81"/>
        <v>-0.23749999999999999</v>
      </c>
      <c r="M188" s="136" t="s">
        <v>663</v>
      </c>
      <c r="N188" s="137">
        <v>43606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3">
        <v>66</v>
      </c>
      <c r="B189" s="106">
        <v>42593</v>
      </c>
      <c r="C189" s="106"/>
      <c r="D189" s="107" t="s">
        <v>713</v>
      </c>
      <c r="E189" s="108" t="s">
        <v>623</v>
      </c>
      <c r="F189" s="109">
        <v>86.5</v>
      </c>
      <c r="G189" s="108"/>
      <c r="H189" s="108">
        <v>130</v>
      </c>
      <c r="I189" s="126">
        <v>130</v>
      </c>
      <c r="J189" s="141" t="s">
        <v>714</v>
      </c>
      <c r="K189" s="128">
        <f t="shared" si="80"/>
        <v>43.5</v>
      </c>
      <c r="L189" s="129">
        <f t="shared" si="81"/>
        <v>0.50289017341040465</v>
      </c>
      <c r="M189" s="130" t="s">
        <v>599</v>
      </c>
      <c r="N189" s="131">
        <v>43091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4">
        <v>67</v>
      </c>
      <c r="B190" s="110">
        <v>42600</v>
      </c>
      <c r="C190" s="110"/>
      <c r="D190" s="111" t="s">
        <v>381</v>
      </c>
      <c r="E190" s="112" t="s">
        <v>623</v>
      </c>
      <c r="F190" s="113">
        <v>133.5</v>
      </c>
      <c r="G190" s="113"/>
      <c r="H190" s="114">
        <v>126.5</v>
      </c>
      <c r="I190" s="132">
        <v>178</v>
      </c>
      <c r="J190" s="133" t="s">
        <v>715</v>
      </c>
      <c r="K190" s="134">
        <f t="shared" si="80"/>
        <v>-7</v>
      </c>
      <c r="L190" s="135">
        <f t="shared" si="81"/>
        <v>-5.2434456928838954E-2</v>
      </c>
      <c r="M190" s="136" t="s">
        <v>663</v>
      </c>
      <c r="N190" s="137">
        <v>42615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3">
        <v>68</v>
      </c>
      <c r="B191" s="106">
        <v>42613</v>
      </c>
      <c r="C191" s="106"/>
      <c r="D191" s="107" t="s">
        <v>716</v>
      </c>
      <c r="E191" s="108" t="s">
        <v>623</v>
      </c>
      <c r="F191" s="109">
        <v>560</v>
      </c>
      <c r="G191" s="108"/>
      <c r="H191" s="108">
        <v>725</v>
      </c>
      <c r="I191" s="126">
        <v>725</v>
      </c>
      <c r="J191" s="127" t="s">
        <v>625</v>
      </c>
      <c r="K191" s="128">
        <f t="shared" si="80"/>
        <v>165</v>
      </c>
      <c r="L191" s="129">
        <f t="shared" si="81"/>
        <v>0.29464285714285715</v>
      </c>
      <c r="M191" s="130" t="s">
        <v>599</v>
      </c>
      <c r="N191" s="131">
        <v>42456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3">
        <v>69</v>
      </c>
      <c r="B192" s="106">
        <v>42614</v>
      </c>
      <c r="C192" s="106"/>
      <c r="D192" s="107" t="s">
        <v>717</v>
      </c>
      <c r="E192" s="108" t="s">
        <v>623</v>
      </c>
      <c r="F192" s="109">
        <v>160.5</v>
      </c>
      <c r="G192" s="108"/>
      <c r="H192" s="108">
        <v>210</v>
      </c>
      <c r="I192" s="126">
        <v>210</v>
      </c>
      <c r="J192" s="127" t="s">
        <v>625</v>
      </c>
      <c r="K192" s="128">
        <f t="shared" si="80"/>
        <v>49.5</v>
      </c>
      <c r="L192" s="129">
        <f t="shared" si="81"/>
        <v>0.30841121495327101</v>
      </c>
      <c r="M192" s="130" t="s">
        <v>599</v>
      </c>
      <c r="N192" s="131">
        <v>42871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3">
        <v>70</v>
      </c>
      <c r="B193" s="106">
        <v>42646</v>
      </c>
      <c r="C193" s="106"/>
      <c r="D193" s="148" t="s">
        <v>405</v>
      </c>
      <c r="E193" s="108" t="s">
        <v>623</v>
      </c>
      <c r="F193" s="109">
        <v>430</v>
      </c>
      <c r="G193" s="108"/>
      <c r="H193" s="108">
        <v>596</v>
      </c>
      <c r="I193" s="126">
        <v>575</v>
      </c>
      <c r="J193" s="127" t="s">
        <v>763</v>
      </c>
      <c r="K193" s="128">
        <v>166</v>
      </c>
      <c r="L193" s="129">
        <v>0.38604651162790699</v>
      </c>
      <c r="M193" s="130" t="s">
        <v>599</v>
      </c>
      <c r="N193" s="131">
        <v>42769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3">
        <v>71</v>
      </c>
      <c r="B194" s="106">
        <v>42657</v>
      </c>
      <c r="C194" s="106"/>
      <c r="D194" s="107" t="s">
        <v>718</v>
      </c>
      <c r="E194" s="108" t="s">
        <v>623</v>
      </c>
      <c r="F194" s="109">
        <v>280</v>
      </c>
      <c r="G194" s="108"/>
      <c r="H194" s="108">
        <v>345</v>
      </c>
      <c r="I194" s="126">
        <v>345</v>
      </c>
      <c r="J194" s="127" t="s">
        <v>625</v>
      </c>
      <c r="K194" s="128">
        <f t="shared" ref="K194:K199" si="82">H194-F194</f>
        <v>65</v>
      </c>
      <c r="L194" s="129">
        <f>K194/F194</f>
        <v>0.23214285714285715</v>
      </c>
      <c r="M194" s="130" t="s">
        <v>599</v>
      </c>
      <c r="N194" s="131">
        <v>42814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3">
        <v>72</v>
      </c>
      <c r="B195" s="106">
        <v>42657</v>
      </c>
      <c r="C195" s="106"/>
      <c r="D195" s="107" t="s">
        <v>719</v>
      </c>
      <c r="E195" s="108" t="s">
        <v>623</v>
      </c>
      <c r="F195" s="109">
        <v>245</v>
      </c>
      <c r="G195" s="108"/>
      <c r="H195" s="108">
        <v>325.5</v>
      </c>
      <c r="I195" s="126">
        <v>330</v>
      </c>
      <c r="J195" s="127" t="s">
        <v>720</v>
      </c>
      <c r="K195" s="128">
        <f t="shared" si="82"/>
        <v>80.5</v>
      </c>
      <c r="L195" s="129">
        <f>K195/F195</f>
        <v>0.32857142857142857</v>
      </c>
      <c r="M195" s="130" t="s">
        <v>599</v>
      </c>
      <c r="N195" s="131">
        <v>42769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3">
        <v>73</v>
      </c>
      <c r="B196" s="106">
        <v>42660</v>
      </c>
      <c r="C196" s="106"/>
      <c r="D196" s="107" t="s">
        <v>349</v>
      </c>
      <c r="E196" s="108" t="s">
        <v>623</v>
      </c>
      <c r="F196" s="109">
        <v>125</v>
      </c>
      <c r="G196" s="108"/>
      <c r="H196" s="108">
        <v>160</v>
      </c>
      <c r="I196" s="126">
        <v>160</v>
      </c>
      <c r="J196" s="127" t="s">
        <v>682</v>
      </c>
      <c r="K196" s="128">
        <f t="shared" si="82"/>
        <v>35</v>
      </c>
      <c r="L196" s="129">
        <v>0.28000000000000003</v>
      </c>
      <c r="M196" s="130" t="s">
        <v>599</v>
      </c>
      <c r="N196" s="131">
        <v>42803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3">
        <v>74</v>
      </c>
      <c r="B197" s="106">
        <v>42660</v>
      </c>
      <c r="C197" s="106"/>
      <c r="D197" s="107" t="s">
        <v>483</v>
      </c>
      <c r="E197" s="108" t="s">
        <v>623</v>
      </c>
      <c r="F197" s="109">
        <v>114</v>
      </c>
      <c r="G197" s="108"/>
      <c r="H197" s="108">
        <v>145</v>
      </c>
      <c r="I197" s="126">
        <v>145</v>
      </c>
      <c r="J197" s="127" t="s">
        <v>682</v>
      </c>
      <c r="K197" s="128">
        <f t="shared" si="82"/>
        <v>31</v>
      </c>
      <c r="L197" s="129">
        <f>K197/F197</f>
        <v>0.27192982456140352</v>
      </c>
      <c r="M197" s="130" t="s">
        <v>599</v>
      </c>
      <c r="N197" s="131">
        <v>42859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3">
        <v>75</v>
      </c>
      <c r="B198" s="106">
        <v>42660</v>
      </c>
      <c r="C198" s="106"/>
      <c r="D198" s="107" t="s">
        <v>721</v>
      </c>
      <c r="E198" s="108" t="s">
        <v>623</v>
      </c>
      <c r="F198" s="109">
        <v>212</v>
      </c>
      <c r="G198" s="108"/>
      <c r="H198" s="108">
        <v>280</v>
      </c>
      <c r="I198" s="126">
        <v>276</v>
      </c>
      <c r="J198" s="127" t="s">
        <v>722</v>
      </c>
      <c r="K198" s="128">
        <f t="shared" si="82"/>
        <v>68</v>
      </c>
      <c r="L198" s="129">
        <f>K198/F198</f>
        <v>0.32075471698113206</v>
      </c>
      <c r="M198" s="130" t="s">
        <v>599</v>
      </c>
      <c r="N198" s="131">
        <v>42858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3">
        <v>76</v>
      </c>
      <c r="B199" s="106">
        <v>42678</v>
      </c>
      <c r="C199" s="106"/>
      <c r="D199" s="107" t="s">
        <v>151</v>
      </c>
      <c r="E199" s="108" t="s">
        <v>623</v>
      </c>
      <c r="F199" s="109">
        <v>155</v>
      </c>
      <c r="G199" s="108"/>
      <c r="H199" s="108">
        <v>210</v>
      </c>
      <c r="I199" s="126">
        <v>210</v>
      </c>
      <c r="J199" s="127" t="s">
        <v>723</v>
      </c>
      <c r="K199" s="128">
        <f t="shared" si="82"/>
        <v>55</v>
      </c>
      <c r="L199" s="129">
        <f>K199/F199</f>
        <v>0.35483870967741937</v>
      </c>
      <c r="M199" s="130" t="s">
        <v>599</v>
      </c>
      <c r="N199" s="131">
        <v>42944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4">
        <v>77</v>
      </c>
      <c r="B200" s="110">
        <v>42710</v>
      </c>
      <c r="C200" s="110"/>
      <c r="D200" s="111" t="s">
        <v>764</v>
      </c>
      <c r="E200" s="112" t="s">
        <v>623</v>
      </c>
      <c r="F200" s="113">
        <v>150.5</v>
      </c>
      <c r="G200" s="113"/>
      <c r="H200" s="114">
        <v>72.5</v>
      </c>
      <c r="I200" s="132">
        <v>174</v>
      </c>
      <c r="J200" s="133" t="s">
        <v>765</v>
      </c>
      <c r="K200" s="134">
        <v>-78</v>
      </c>
      <c r="L200" s="135">
        <v>-0.51827242524916906</v>
      </c>
      <c r="M200" s="136" t="s">
        <v>663</v>
      </c>
      <c r="N200" s="137">
        <v>43333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3">
        <v>78</v>
      </c>
      <c r="B201" s="106">
        <v>42712</v>
      </c>
      <c r="C201" s="106"/>
      <c r="D201" s="107" t="s">
        <v>125</v>
      </c>
      <c r="E201" s="108" t="s">
        <v>623</v>
      </c>
      <c r="F201" s="109">
        <v>380</v>
      </c>
      <c r="G201" s="108"/>
      <c r="H201" s="108">
        <v>478</v>
      </c>
      <c r="I201" s="126">
        <v>468</v>
      </c>
      <c r="J201" s="127" t="s">
        <v>682</v>
      </c>
      <c r="K201" s="128">
        <f>H201-F201</f>
        <v>98</v>
      </c>
      <c r="L201" s="129">
        <f>K201/F201</f>
        <v>0.25789473684210529</v>
      </c>
      <c r="M201" s="130" t="s">
        <v>599</v>
      </c>
      <c r="N201" s="131">
        <v>43025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3">
        <v>79</v>
      </c>
      <c r="B202" s="106">
        <v>42734</v>
      </c>
      <c r="C202" s="106"/>
      <c r="D202" s="107" t="s">
        <v>248</v>
      </c>
      <c r="E202" s="108" t="s">
        <v>623</v>
      </c>
      <c r="F202" s="109">
        <v>305</v>
      </c>
      <c r="G202" s="108"/>
      <c r="H202" s="108">
        <v>375</v>
      </c>
      <c r="I202" s="126">
        <v>375</v>
      </c>
      <c r="J202" s="127" t="s">
        <v>682</v>
      </c>
      <c r="K202" s="128">
        <f>H202-F202</f>
        <v>70</v>
      </c>
      <c r="L202" s="129">
        <f>K202/F202</f>
        <v>0.22950819672131148</v>
      </c>
      <c r="M202" s="130" t="s">
        <v>599</v>
      </c>
      <c r="N202" s="131">
        <v>42768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3">
        <v>80</v>
      </c>
      <c r="B203" s="106">
        <v>42739</v>
      </c>
      <c r="C203" s="106"/>
      <c r="D203" s="107" t="s">
        <v>351</v>
      </c>
      <c r="E203" s="108" t="s">
        <v>623</v>
      </c>
      <c r="F203" s="109">
        <v>99.5</v>
      </c>
      <c r="G203" s="108"/>
      <c r="H203" s="108">
        <v>158</v>
      </c>
      <c r="I203" s="126">
        <v>158</v>
      </c>
      <c r="J203" s="127" t="s">
        <v>682</v>
      </c>
      <c r="K203" s="128">
        <f>H203-F203</f>
        <v>58.5</v>
      </c>
      <c r="L203" s="129">
        <f>K203/F203</f>
        <v>0.5879396984924623</v>
      </c>
      <c r="M203" s="130" t="s">
        <v>599</v>
      </c>
      <c r="N203" s="131">
        <v>42898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3">
        <v>81</v>
      </c>
      <c r="B204" s="106">
        <v>42739</v>
      </c>
      <c r="C204" s="106"/>
      <c r="D204" s="107" t="s">
        <v>351</v>
      </c>
      <c r="E204" s="108" t="s">
        <v>623</v>
      </c>
      <c r="F204" s="109">
        <v>99.5</v>
      </c>
      <c r="G204" s="108"/>
      <c r="H204" s="108">
        <v>158</v>
      </c>
      <c r="I204" s="126">
        <v>158</v>
      </c>
      <c r="J204" s="127" t="s">
        <v>682</v>
      </c>
      <c r="K204" s="128">
        <v>58.5</v>
      </c>
      <c r="L204" s="129">
        <v>0.58793969849246197</v>
      </c>
      <c r="M204" s="130" t="s">
        <v>599</v>
      </c>
      <c r="N204" s="131">
        <v>42898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3">
        <v>82</v>
      </c>
      <c r="B205" s="106">
        <v>42786</v>
      </c>
      <c r="C205" s="106"/>
      <c r="D205" s="107" t="s">
        <v>169</v>
      </c>
      <c r="E205" s="108" t="s">
        <v>623</v>
      </c>
      <c r="F205" s="109">
        <v>140.5</v>
      </c>
      <c r="G205" s="108"/>
      <c r="H205" s="108">
        <v>220</v>
      </c>
      <c r="I205" s="126">
        <v>220</v>
      </c>
      <c r="J205" s="127" t="s">
        <v>682</v>
      </c>
      <c r="K205" s="128">
        <f>H205-F205</f>
        <v>79.5</v>
      </c>
      <c r="L205" s="129">
        <f>K205/F205</f>
        <v>0.5658362989323843</v>
      </c>
      <c r="M205" s="130" t="s">
        <v>599</v>
      </c>
      <c r="N205" s="131">
        <v>42864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3">
        <v>83</v>
      </c>
      <c r="B206" s="106">
        <v>42786</v>
      </c>
      <c r="C206" s="106"/>
      <c r="D206" s="107" t="s">
        <v>766</v>
      </c>
      <c r="E206" s="108" t="s">
        <v>623</v>
      </c>
      <c r="F206" s="109">
        <v>202.5</v>
      </c>
      <c r="G206" s="108"/>
      <c r="H206" s="108">
        <v>234</v>
      </c>
      <c r="I206" s="126">
        <v>234</v>
      </c>
      <c r="J206" s="127" t="s">
        <v>682</v>
      </c>
      <c r="K206" s="128">
        <v>31.5</v>
      </c>
      <c r="L206" s="129">
        <v>0.155555555555556</v>
      </c>
      <c r="M206" s="130" t="s">
        <v>599</v>
      </c>
      <c r="N206" s="131">
        <v>42836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3">
        <v>84</v>
      </c>
      <c r="B207" s="106">
        <v>42818</v>
      </c>
      <c r="C207" s="106"/>
      <c r="D207" s="107" t="s">
        <v>557</v>
      </c>
      <c r="E207" s="108" t="s">
        <v>623</v>
      </c>
      <c r="F207" s="109">
        <v>300.5</v>
      </c>
      <c r="G207" s="108"/>
      <c r="H207" s="108">
        <v>417.5</v>
      </c>
      <c r="I207" s="126">
        <v>420</v>
      </c>
      <c r="J207" s="127" t="s">
        <v>724</v>
      </c>
      <c r="K207" s="128">
        <f>H207-F207</f>
        <v>117</v>
      </c>
      <c r="L207" s="129">
        <f>K207/F207</f>
        <v>0.38935108153078202</v>
      </c>
      <c r="M207" s="130" t="s">
        <v>599</v>
      </c>
      <c r="N207" s="131">
        <v>43070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3">
        <v>85</v>
      </c>
      <c r="B208" s="106">
        <v>42818</v>
      </c>
      <c r="C208" s="106"/>
      <c r="D208" s="107" t="s">
        <v>762</v>
      </c>
      <c r="E208" s="108" t="s">
        <v>623</v>
      </c>
      <c r="F208" s="109">
        <v>850</v>
      </c>
      <c r="G208" s="108"/>
      <c r="H208" s="108">
        <v>1042.5</v>
      </c>
      <c r="I208" s="126">
        <v>1023</v>
      </c>
      <c r="J208" s="127" t="s">
        <v>767</v>
      </c>
      <c r="K208" s="128">
        <v>192.5</v>
      </c>
      <c r="L208" s="129">
        <v>0.22647058823529401</v>
      </c>
      <c r="M208" s="130" t="s">
        <v>599</v>
      </c>
      <c r="N208" s="131">
        <v>42830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3">
        <v>86</v>
      </c>
      <c r="B209" s="106">
        <v>42830</v>
      </c>
      <c r="C209" s="106"/>
      <c r="D209" s="107" t="s">
        <v>501</v>
      </c>
      <c r="E209" s="108" t="s">
        <v>623</v>
      </c>
      <c r="F209" s="109">
        <v>785</v>
      </c>
      <c r="G209" s="108"/>
      <c r="H209" s="108">
        <v>930</v>
      </c>
      <c r="I209" s="126">
        <v>920</v>
      </c>
      <c r="J209" s="127" t="s">
        <v>725</v>
      </c>
      <c r="K209" s="128">
        <f>H209-F209</f>
        <v>145</v>
      </c>
      <c r="L209" s="129">
        <f>K209/F209</f>
        <v>0.18471337579617833</v>
      </c>
      <c r="M209" s="130" t="s">
        <v>599</v>
      </c>
      <c r="N209" s="131">
        <v>42976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4">
        <v>87</v>
      </c>
      <c r="B210" s="110">
        <v>42831</v>
      </c>
      <c r="C210" s="110"/>
      <c r="D210" s="111" t="s">
        <v>768</v>
      </c>
      <c r="E210" s="112" t="s">
        <v>623</v>
      </c>
      <c r="F210" s="113">
        <v>40</v>
      </c>
      <c r="G210" s="113"/>
      <c r="H210" s="114">
        <v>13.1</v>
      </c>
      <c r="I210" s="132">
        <v>60</v>
      </c>
      <c r="J210" s="138" t="s">
        <v>769</v>
      </c>
      <c r="K210" s="134">
        <v>-26.9</v>
      </c>
      <c r="L210" s="135">
        <v>-0.67249999999999999</v>
      </c>
      <c r="M210" s="136" t="s">
        <v>663</v>
      </c>
      <c r="N210" s="137">
        <v>43138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3">
        <v>88</v>
      </c>
      <c r="B211" s="106">
        <v>42837</v>
      </c>
      <c r="C211" s="106"/>
      <c r="D211" s="107" t="s">
        <v>88</v>
      </c>
      <c r="E211" s="108" t="s">
        <v>623</v>
      </c>
      <c r="F211" s="109">
        <v>289.5</v>
      </c>
      <c r="G211" s="108"/>
      <c r="H211" s="108">
        <v>354</v>
      </c>
      <c r="I211" s="126">
        <v>360</v>
      </c>
      <c r="J211" s="127" t="s">
        <v>726</v>
      </c>
      <c r="K211" s="128">
        <f t="shared" ref="K211:K219" si="83">H211-F211</f>
        <v>64.5</v>
      </c>
      <c r="L211" s="129">
        <f t="shared" ref="L211:L219" si="84">K211/F211</f>
        <v>0.22279792746113988</v>
      </c>
      <c r="M211" s="130" t="s">
        <v>599</v>
      </c>
      <c r="N211" s="131">
        <v>43040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3">
        <v>89</v>
      </c>
      <c r="B212" s="106">
        <v>42845</v>
      </c>
      <c r="C212" s="106"/>
      <c r="D212" s="107" t="s">
        <v>438</v>
      </c>
      <c r="E212" s="108" t="s">
        <v>623</v>
      </c>
      <c r="F212" s="109">
        <v>700</v>
      </c>
      <c r="G212" s="108"/>
      <c r="H212" s="108">
        <v>840</v>
      </c>
      <c r="I212" s="126">
        <v>840</v>
      </c>
      <c r="J212" s="127" t="s">
        <v>727</v>
      </c>
      <c r="K212" s="128">
        <f t="shared" si="83"/>
        <v>140</v>
      </c>
      <c r="L212" s="129">
        <f t="shared" si="84"/>
        <v>0.2</v>
      </c>
      <c r="M212" s="130" t="s">
        <v>599</v>
      </c>
      <c r="N212" s="131">
        <v>42893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3">
        <v>90</v>
      </c>
      <c r="B213" s="106">
        <v>42887</v>
      </c>
      <c r="C213" s="106"/>
      <c r="D213" s="148" t="s">
        <v>363</v>
      </c>
      <c r="E213" s="108" t="s">
        <v>623</v>
      </c>
      <c r="F213" s="109">
        <v>130</v>
      </c>
      <c r="G213" s="108"/>
      <c r="H213" s="108">
        <v>144.25</v>
      </c>
      <c r="I213" s="126">
        <v>170</v>
      </c>
      <c r="J213" s="127" t="s">
        <v>728</v>
      </c>
      <c r="K213" s="128">
        <f t="shared" si="83"/>
        <v>14.25</v>
      </c>
      <c r="L213" s="129">
        <f t="shared" si="84"/>
        <v>0.10961538461538461</v>
      </c>
      <c r="M213" s="130" t="s">
        <v>599</v>
      </c>
      <c r="N213" s="131">
        <v>43675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3">
        <v>91</v>
      </c>
      <c r="B214" s="106">
        <v>42901</v>
      </c>
      <c r="C214" s="106"/>
      <c r="D214" s="148" t="s">
        <v>729</v>
      </c>
      <c r="E214" s="108" t="s">
        <v>623</v>
      </c>
      <c r="F214" s="109">
        <v>214.5</v>
      </c>
      <c r="G214" s="108"/>
      <c r="H214" s="108">
        <v>262</v>
      </c>
      <c r="I214" s="126">
        <v>262</v>
      </c>
      <c r="J214" s="127" t="s">
        <v>730</v>
      </c>
      <c r="K214" s="128">
        <f t="shared" si="83"/>
        <v>47.5</v>
      </c>
      <c r="L214" s="129">
        <f t="shared" si="84"/>
        <v>0.22144522144522144</v>
      </c>
      <c r="M214" s="130" t="s">
        <v>599</v>
      </c>
      <c r="N214" s="131">
        <v>42977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5">
        <v>92</v>
      </c>
      <c r="B215" s="154">
        <v>42933</v>
      </c>
      <c r="C215" s="154"/>
      <c r="D215" s="155" t="s">
        <v>731</v>
      </c>
      <c r="E215" s="156" t="s">
        <v>623</v>
      </c>
      <c r="F215" s="157">
        <v>370</v>
      </c>
      <c r="G215" s="156"/>
      <c r="H215" s="156">
        <v>447.5</v>
      </c>
      <c r="I215" s="178">
        <v>450</v>
      </c>
      <c r="J215" s="231" t="s">
        <v>682</v>
      </c>
      <c r="K215" s="128">
        <f t="shared" si="83"/>
        <v>77.5</v>
      </c>
      <c r="L215" s="180">
        <f t="shared" si="84"/>
        <v>0.20945945945945946</v>
      </c>
      <c r="M215" s="181" t="s">
        <v>599</v>
      </c>
      <c r="N215" s="182">
        <v>43035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5">
        <v>93</v>
      </c>
      <c r="B216" s="154">
        <v>42943</v>
      </c>
      <c r="C216" s="154"/>
      <c r="D216" s="155" t="s">
        <v>167</v>
      </c>
      <c r="E216" s="156" t="s">
        <v>623</v>
      </c>
      <c r="F216" s="157">
        <v>657.5</v>
      </c>
      <c r="G216" s="156"/>
      <c r="H216" s="156">
        <v>825</v>
      </c>
      <c r="I216" s="178">
        <v>820</v>
      </c>
      <c r="J216" s="231" t="s">
        <v>682</v>
      </c>
      <c r="K216" s="128">
        <f t="shared" si="83"/>
        <v>167.5</v>
      </c>
      <c r="L216" s="180">
        <f t="shared" si="84"/>
        <v>0.25475285171102663</v>
      </c>
      <c r="M216" s="181" t="s">
        <v>599</v>
      </c>
      <c r="N216" s="182">
        <v>43090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3">
        <v>94</v>
      </c>
      <c r="B217" s="106">
        <v>42964</v>
      </c>
      <c r="C217" s="106"/>
      <c r="D217" s="107" t="s">
        <v>368</v>
      </c>
      <c r="E217" s="108" t="s">
        <v>623</v>
      </c>
      <c r="F217" s="109">
        <v>605</v>
      </c>
      <c r="G217" s="108"/>
      <c r="H217" s="108">
        <v>750</v>
      </c>
      <c r="I217" s="126">
        <v>750</v>
      </c>
      <c r="J217" s="127" t="s">
        <v>725</v>
      </c>
      <c r="K217" s="128">
        <f t="shared" si="83"/>
        <v>145</v>
      </c>
      <c r="L217" s="129">
        <f t="shared" si="84"/>
        <v>0.23966942148760331</v>
      </c>
      <c r="M217" s="130" t="s">
        <v>599</v>
      </c>
      <c r="N217" s="131">
        <v>43027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366">
        <v>95</v>
      </c>
      <c r="B218" s="149">
        <v>42979</v>
      </c>
      <c r="C218" s="149"/>
      <c r="D218" s="150" t="s">
        <v>509</v>
      </c>
      <c r="E218" s="151" t="s">
        <v>623</v>
      </c>
      <c r="F218" s="152">
        <v>255</v>
      </c>
      <c r="G218" s="153"/>
      <c r="H218" s="153">
        <v>217.25</v>
      </c>
      <c r="I218" s="153">
        <v>320</v>
      </c>
      <c r="J218" s="175" t="s">
        <v>732</v>
      </c>
      <c r="K218" s="134">
        <f t="shared" si="83"/>
        <v>-37.75</v>
      </c>
      <c r="L218" s="176">
        <f t="shared" si="84"/>
        <v>-0.14803921568627451</v>
      </c>
      <c r="M218" s="136" t="s">
        <v>663</v>
      </c>
      <c r="N218" s="177">
        <v>43661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3">
        <v>96</v>
      </c>
      <c r="B219" s="106">
        <v>42997</v>
      </c>
      <c r="C219" s="106"/>
      <c r="D219" s="107" t="s">
        <v>733</v>
      </c>
      <c r="E219" s="108" t="s">
        <v>623</v>
      </c>
      <c r="F219" s="109">
        <v>215</v>
      </c>
      <c r="G219" s="108"/>
      <c r="H219" s="108">
        <v>258</v>
      </c>
      <c r="I219" s="126">
        <v>258</v>
      </c>
      <c r="J219" s="127" t="s">
        <v>682</v>
      </c>
      <c r="K219" s="128">
        <f t="shared" si="83"/>
        <v>43</v>
      </c>
      <c r="L219" s="129">
        <f t="shared" si="84"/>
        <v>0.2</v>
      </c>
      <c r="M219" s="130" t="s">
        <v>599</v>
      </c>
      <c r="N219" s="131">
        <v>43040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3">
        <v>97</v>
      </c>
      <c r="B220" s="106">
        <v>42997</v>
      </c>
      <c r="C220" s="106"/>
      <c r="D220" s="107" t="s">
        <v>733</v>
      </c>
      <c r="E220" s="108" t="s">
        <v>623</v>
      </c>
      <c r="F220" s="109">
        <v>215</v>
      </c>
      <c r="G220" s="108"/>
      <c r="H220" s="108">
        <v>258</v>
      </c>
      <c r="I220" s="126">
        <v>258</v>
      </c>
      <c r="J220" s="231" t="s">
        <v>682</v>
      </c>
      <c r="K220" s="128">
        <v>43</v>
      </c>
      <c r="L220" s="129">
        <v>0.2</v>
      </c>
      <c r="M220" s="130" t="s">
        <v>599</v>
      </c>
      <c r="N220" s="131">
        <v>43040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6">
        <v>98</v>
      </c>
      <c r="B221" s="207">
        <v>42998</v>
      </c>
      <c r="C221" s="207"/>
      <c r="D221" s="375" t="s">
        <v>2979</v>
      </c>
      <c r="E221" s="208" t="s">
        <v>623</v>
      </c>
      <c r="F221" s="209">
        <v>75</v>
      </c>
      <c r="G221" s="208"/>
      <c r="H221" s="208">
        <v>90</v>
      </c>
      <c r="I221" s="232">
        <v>90</v>
      </c>
      <c r="J221" s="127" t="s">
        <v>734</v>
      </c>
      <c r="K221" s="128">
        <f t="shared" ref="K221:K226" si="85">H221-F221</f>
        <v>15</v>
      </c>
      <c r="L221" s="129">
        <f t="shared" ref="L221:L226" si="86">K221/F221</f>
        <v>0.2</v>
      </c>
      <c r="M221" s="130" t="s">
        <v>599</v>
      </c>
      <c r="N221" s="131">
        <v>43019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5">
        <v>99</v>
      </c>
      <c r="B222" s="154">
        <v>43011</v>
      </c>
      <c r="C222" s="154"/>
      <c r="D222" s="155" t="s">
        <v>735</v>
      </c>
      <c r="E222" s="156" t="s">
        <v>623</v>
      </c>
      <c r="F222" s="157">
        <v>315</v>
      </c>
      <c r="G222" s="156"/>
      <c r="H222" s="156">
        <v>392</v>
      </c>
      <c r="I222" s="178">
        <v>384</v>
      </c>
      <c r="J222" s="231" t="s">
        <v>736</v>
      </c>
      <c r="K222" s="128">
        <f t="shared" si="85"/>
        <v>77</v>
      </c>
      <c r="L222" s="180">
        <f t="shared" si="86"/>
        <v>0.24444444444444444</v>
      </c>
      <c r="M222" s="181" t="s">
        <v>599</v>
      </c>
      <c r="N222" s="182">
        <v>43017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5">
        <v>100</v>
      </c>
      <c r="B223" s="154">
        <v>43013</v>
      </c>
      <c r="C223" s="154"/>
      <c r="D223" s="155" t="s">
        <v>737</v>
      </c>
      <c r="E223" s="156" t="s">
        <v>623</v>
      </c>
      <c r="F223" s="157">
        <v>145</v>
      </c>
      <c r="G223" s="156"/>
      <c r="H223" s="156">
        <v>179</v>
      </c>
      <c r="I223" s="178">
        <v>180</v>
      </c>
      <c r="J223" s="231" t="s">
        <v>613</v>
      </c>
      <c r="K223" s="128">
        <f t="shared" si="85"/>
        <v>34</v>
      </c>
      <c r="L223" s="180">
        <f t="shared" si="86"/>
        <v>0.23448275862068965</v>
      </c>
      <c r="M223" s="181" t="s">
        <v>599</v>
      </c>
      <c r="N223" s="182">
        <v>43025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5">
        <v>101</v>
      </c>
      <c r="B224" s="154">
        <v>43014</v>
      </c>
      <c r="C224" s="154"/>
      <c r="D224" s="155" t="s">
        <v>339</v>
      </c>
      <c r="E224" s="156" t="s">
        <v>623</v>
      </c>
      <c r="F224" s="157">
        <v>256</v>
      </c>
      <c r="G224" s="156"/>
      <c r="H224" s="156">
        <v>323</v>
      </c>
      <c r="I224" s="178">
        <v>320</v>
      </c>
      <c r="J224" s="231" t="s">
        <v>682</v>
      </c>
      <c r="K224" s="128">
        <f t="shared" si="85"/>
        <v>67</v>
      </c>
      <c r="L224" s="180">
        <f t="shared" si="86"/>
        <v>0.26171875</v>
      </c>
      <c r="M224" s="181" t="s">
        <v>599</v>
      </c>
      <c r="N224" s="182">
        <v>43067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5">
        <v>102</v>
      </c>
      <c r="B225" s="154">
        <v>43017</v>
      </c>
      <c r="C225" s="154"/>
      <c r="D225" s="155" t="s">
        <v>360</v>
      </c>
      <c r="E225" s="156" t="s">
        <v>623</v>
      </c>
      <c r="F225" s="157">
        <v>137.5</v>
      </c>
      <c r="G225" s="156"/>
      <c r="H225" s="156">
        <v>184</v>
      </c>
      <c r="I225" s="178">
        <v>183</v>
      </c>
      <c r="J225" s="179" t="s">
        <v>738</v>
      </c>
      <c r="K225" s="128">
        <f t="shared" si="85"/>
        <v>46.5</v>
      </c>
      <c r="L225" s="180">
        <f t="shared" si="86"/>
        <v>0.33818181818181819</v>
      </c>
      <c r="M225" s="181" t="s">
        <v>599</v>
      </c>
      <c r="N225" s="182">
        <v>43108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5">
        <v>103</v>
      </c>
      <c r="B226" s="154">
        <v>43018</v>
      </c>
      <c r="C226" s="154"/>
      <c r="D226" s="155" t="s">
        <v>739</v>
      </c>
      <c r="E226" s="156" t="s">
        <v>623</v>
      </c>
      <c r="F226" s="157">
        <v>125.5</v>
      </c>
      <c r="G226" s="156"/>
      <c r="H226" s="156">
        <v>158</v>
      </c>
      <c r="I226" s="178">
        <v>155</v>
      </c>
      <c r="J226" s="179" t="s">
        <v>740</v>
      </c>
      <c r="K226" s="128">
        <f t="shared" si="85"/>
        <v>32.5</v>
      </c>
      <c r="L226" s="180">
        <f t="shared" si="86"/>
        <v>0.25896414342629481</v>
      </c>
      <c r="M226" s="181" t="s">
        <v>599</v>
      </c>
      <c r="N226" s="182">
        <v>43067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5">
        <v>104</v>
      </c>
      <c r="B227" s="154">
        <v>43018</v>
      </c>
      <c r="C227" s="154"/>
      <c r="D227" s="155" t="s">
        <v>770</v>
      </c>
      <c r="E227" s="156" t="s">
        <v>623</v>
      </c>
      <c r="F227" s="157">
        <v>895</v>
      </c>
      <c r="G227" s="156"/>
      <c r="H227" s="156">
        <v>1122.5</v>
      </c>
      <c r="I227" s="178">
        <v>1078</v>
      </c>
      <c r="J227" s="179" t="s">
        <v>771</v>
      </c>
      <c r="K227" s="128">
        <v>227.5</v>
      </c>
      <c r="L227" s="180">
        <v>0.25418994413407803</v>
      </c>
      <c r="M227" s="181" t="s">
        <v>599</v>
      </c>
      <c r="N227" s="182">
        <v>43117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5">
        <v>105</v>
      </c>
      <c r="B228" s="154">
        <v>43020</v>
      </c>
      <c r="C228" s="154"/>
      <c r="D228" s="155" t="s">
        <v>347</v>
      </c>
      <c r="E228" s="156" t="s">
        <v>623</v>
      </c>
      <c r="F228" s="157">
        <v>525</v>
      </c>
      <c r="G228" s="156"/>
      <c r="H228" s="156">
        <v>629</v>
      </c>
      <c r="I228" s="178">
        <v>629</v>
      </c>
      <c r="J228" s="231" t="s">
        <v>682</v>
      </c>
      <c r="K228" s="128">
        <v>104</v>
      </c>
      <c r="L228" s="180">
        <v>0.19809523809523799</v>
      </c>
      <c r="M228" s="181" t="s">
        <v>599</v>
      </c>
      <c r="N228" s="182">
        <v>43119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5">
        <v>106</v>
      </c>
      <c r="B229" s="154">
        <v>43046</v>
      </c>
      <c r="C229" s="154"/>
      <c r="D229" s="155" t="s">
        <v>393</v>
      </c>
      <c r="E229" s="156" t="s">
        <v>623</v>
      </c>
      <c r="F229" s="157">
        <v>740</v>
      </c>
      <c r="G229" s="156"/>
      <c r="H229" s="156">
        <v>892.5</v>
      </c>
      <c r="I229" s="178">
        <v>900</v>
      </c>
      <c r="J229" s="179" t="s">
        <v>741</v>
      </c>
      <c r="K229" s="128">
        <f>H229-F229</f>
        <v>152.5</v>
      </c>
      <c r="L229" s="180">
        <f>K229/F229</f>
        <v>0.20608108108108109</v>
      </c>
      <c r="M229" s="181" t="s">
        <v>599</v>
      </c>
      <c r="N229" s="182">
        <v>43052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3">
        <v>107</v>
      </c>
      <c r="B230" s="106">
        <v>43073</v>
      </c>
      <c r="C230" s="106"/>
      <c r="D230" s="107" t="s">
        <v>742</v>
      </c>
      <c r="E230" s="108" t="s">
        <v>623</v>
      </c>
      <c r="F230" s="109">
        <v>118.5</v>
      </c>
      <c r="G230" s="108"/>
      <c r="H230" s="108">
        <v>143.5</v>
      </c>
      <c r="I230" s="126">
        <v>145</v>
      </c>
      <c r="J230" s="141" t="s">
        <v>743</v>
      </c>
      <c r="K230" s="128">
        <f>H230-F230</f>
        <v>25</v>
      </c>
      <c r="L230" s="129">
        <f>K230/F230</f>
        <v>0.2109704641350211</v>
      </c>
      <c r="M230" s="130" t="s">
        <v>599</v>
      </c>
      <c r="N230" s="131">
        <v>43097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4">
        <v>108</v>
      </c>
      <c r="B231" s="110">
        <v>43090</v>
      </c>
      <c r="C231" s="110"/>
      <c r="D231" s="158" t="s">
        <v>443</v>
      </c>
      <c r="E231" s="112" t="s">
        <v>623</v>
      </c>
      <c r="F231" s="113">
        <v>715</v>
      </c>
      <c r="G231" s="113"/>
      <c r="H231" s="114">
        <v>500</v>
      </c>
      <c r="I231" s="132">
        <v>872</v>
      </c>
      <c r="J231" s="138" t="s">
        <v>744</v>
      </c>
      <c r="K231" s="134">
        <f>H231-F231</f>
        <v>-215</v>
      </c>
      <c r="L231" s="135">
        <f>K231/F231</f>
        <v>-0.30069930069930068</v>
      </c>
      <c r="M231" s="136" t="s">
        <v>663</v>
      </c>
      <c r="N231" s="137">
        <v>43670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3">
        <v>109</v>
      </c>
      <c r="B232" s="106">
        <v>43098</v>
      </c>
      <c r="C232" s="106"/>
      <c r="D232" s="107" t="s">
        <v>735</v>
      </c>
      <c r="E232" s="108" t="s">
        <v>623</v>
      </c>
      <c r="F232" s="109">
        <v>435</v>
      </c>
      <c r="G232" s="108"/>
      <c r="H232" s="108">
        <v>542.5</v>
      </c>
      <c r="I232" s="126">
        <v>539</v>
      </c>
      <c r="J232" s="141" t="s">
        <v>682</v>
      </c>
      <c r="K232" s="128">
        <v>107.5</v>
      </c>
      <c r="L232" s="129">
        <v>0.247126436781609</v>
      </c>
      <c r="M232" s="130" t="s">
        <v>599</v>
      </c>
      <c r="N232" s="131">
        <v>43206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3">
        <v>110</v>
      </c>
      <c r="B233" s="106">
        <v>43098</v>
      </c>
      <c r="C233" s="106"/>
      <c r="D233" s="107" t="s">
        <v>571</v>
      </c>
      <c r="E233" s="108" t="s">
        <v>623</v>
      </c>
      <c r="F233" s="109">
        <v>885</v>
      </c>
      <c r="G233" s="108"/>
      <c r="H233" s="108">
        <v>1090</v>
      </c>
      <c r="I233" s="126">
        <v>1084</v>
      </c>
      <c r="J233" s="141" t="s">
        <v>682</v>
      </c>
      <c r="K233" s="128">
        <v>205</v>
      </c>
      <c r="L233" s="129">
        <v>0.23163841807909599</v>
      </c>
      <c r="M233" s="130" t="s">
        <v>599</v>
      </c>
      <c r="N233" s="131">
        <v>43213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367">
        <v>111</v>
      </c>
      <c r="B234" s="348">
        <v>43192</v>
      </c>
      <c r="C234" s="348"/>
      <c r="D234" s="116" t="s">
        <v>752</v>
      </c>
      <c r="E234" s="351" t="s">
        <v>623</v>
      </c>
      <c r="F234" s="354">
        <v>478.5</v>
      </c>
      <c r="G234" s="351"/>
      <c r="H234" s="351">
        <v>442</v>
      </c>
      <c r="I234" s="357">
        <v>613</v>
      </c>
      <c r="J234" s="384" t="s">
        <v>3403</v>
      </c>
      <c r="K234" s="134">
        <f>H234-F234</f>
        <v>-36.5</v>
      </c>
      <c r="L234" s="135">
        <f>K234/F234</f>
        <v>-7.6280041797283177E-2</v>
      </c>
      <c r="M234" s="136" t="s">
        <v>663</v>
      </c>
      <c r="N234" s="137">
        <v>43762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4">
        <v>112</v>
      </c>
      <c r="B235" s="110">
        <v>43194</v>
      </c>
      <c r="C235" s="110"/>
      <c r="D235" s="374" t="s">
        <v>2978</v>
      </c>
      <c r="E235" s="112" t="s">
        <v>623</v>
      </c>
      <c r="F235" s="113">
        <f>141.5-7.3</f>
        <v>134.19999999999999</v>
      </c>
      <c r="G235" s="113"/>
      <c r="H235" s="114">
        <v>77</v>
      </c>
      <c r="I235" s="132">
        <v>180</v>
      </c>
      <c r="J235" s="384" t="s">
        <v>3402</v>
      </c>
      <c r="K235" s="134">
        <f>H235-F235</f>
        <v>-57.199999999999989</v>
      </c>
      <c r="L235" s="135">
        <f>K235/F235</f>
        <v>-0.42622950819672129</v>
      </c>
      <c r="M235" s="136" t="s">
        <v>663</v>
      </c>
      <c r="N235" s="137">
        <v>43522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4">
        <v>113</v>
      </c>
      <c r="B236" s="110">
        <v>43209</v>
      </c>
      <c r="C236" s="110"/>
      <c r="D236" s="111" t="s">
        <v>745</v>
      </c>
      <c r="E236" s="112" t="s">
        <v>623</v>
      </c>
      <c r="F236" s="113">
        <v>430</v>
      </c>
      <c r="G236" s="113"/>
      <c r="H236" s="114">
        <v>220</v>
      </c>
      <c r="I236" s="132">
        <v>537</v>
      </c>
      <c r="J236" s="138" t="s">
        <v>746</v>
      </c>
      <c r="K236" s="134">
        <f>H236-F236</f>
        <v>-210</v>
      </c>
      <c r="L236" s="135">
        <f>K236/F236</f>
        <v>-0.48837209302325579</v>
      </c>
      <c r="M236" s="136" t="s">
        <v>663</v>
      </c>
      <c r="N236" s="137">
        <v>43252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368">
        <v>114</v>
      </c>
      <c r="B237" s="159">
        <v>43220</v>
      </c>
      <c r="C237" s="159"/>
      <c r="D237" s="160" t="s">
        <v>394</v>
      </c>
      <c r="E237" s="161" t="s">
        <v>623</v>
      </c>
      <c r="F237" s="163">
        <v>153.5</v>
      </c>
      <c r="G237" s="163"/>
      <c r="H237" s="163">
        <v>196</v>
      </c>
      <c r="I237" s="163">
        <v>196</v>
      </c>
      <c r="J237" s="359" t="s">
        <v>3494</v>
      </c>
      <c r="K237" s="183">
        <f>H237-F237</f>
        <v>42.5</v>
      </c>
      <c r="L237" s="184">
        <f>K237/F237</f>
        <v>0.27687296416938112</v>
      </c>
      <c r="M237" s="162" t="s">
        <v>599</v>
      </c>
      <c r="N237" s="185">
        <v>43605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4">
        <v>115</v>
      </c>
      <c r="B238" s="110">
        <v>43306</v>
      </c>
      <c r="C238" s="110"/>
      <c r="D238" s="111" t="s">
        <v>768</v>
      </c>
      <c r="E238" s="112" t="s">
        <v>623</v>
      </c>
      <c r="F238" s="113">
        <v>27.5</v>
      </c>
      <c r="G238" s="113"/>
      <c r="H238" s="114">
        <v>13.1</v>
      </c>
      <c r="I238" s="132">
        <v>60</v>
      </c>
      <c r="J238" s="138" t="s">
        <v>772</v>
      </c>
      <c r="K238" s="134">
        <v>-14.4</v>
      </c>
      <c r="L238" s="135">
        <v>-0.52363636363636401</v>
      </c>
      <c r="M238" s="136" t="s">
        <v>663</v>
      </c>
      <c r="N238" s="137">
        <v>43138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367">
        <v>116</v>
      </c>
      <c r="B239" s="348">
        <v>43318</v>
      </c>
      <c r="C239" s="348"/>
      <c r="D239" s="116" t="s">
        <v>747</v>
      </c>
      <c r="E239" s="351" t="s">
        <v>623</v>
      </c>
      <c r="F239" s="351">
        <v>148.5</v>
      </c>
      <c r="G239" s="351"/>
      <c r="H239" s="351">
        <v>102</v>
      </c>
      <c r="I239" s="357">
        <v>182</v>
      </c>
      <c r="J239" s="138" t="s">
        <v>3493</v>
      </c>
      <c r="K239" s="134">
        <f>H239-F239</f>
        <v>-46.5</v>
      </c>
      <c r="L239" s="135">
        <f>K239/F239</f>
        <v>-0.31313131313131315</v>
      </c>
      <c r="M239" s="136" t="s">
        <v>663</v>
      </c>
      <c r="N239" s="137">
        <v>43661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3">
        <v>117</v>
      </c>
      <c r="B240" s="106">
        <v>43335</v>
      </c>
      <c r="C240" s="106"/>
      <c r="D240" s="107" t="s">
        <v>773</v>
      </c>
      <c r="E240" s="108" t="s">
        <v>623</v>
      </c>
      <c r="F240" s="156">
        <v>285</v>
      </c>
      <c r="G240" s="108"/>
      <c r="H240" s="108">
        <v>355</v>
      </c>
      <c r="I240" s="126">
        <v>364</v>
      </c>
      <c r="J240" s="141" t="s">
        <v>774</v>
      </c>
      <c r="K240" s="128">
        <v>70</v>
      </c>
      <c r="L240" s="129">
        <v>0.24561403508771901</v>
      </c>
      <c r="M240" s="130" t="s">
        <v>599</v>
      </c>
      <c r="N240" s="131">
        <v>43455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3">
        <v>118</v>
      </c>
      <c r="B241" s="106">
        <v>43341</v>
      </c>
      <c r="C241" s="106"/>
      <c r="D241" s="107" t="s">
        <v>384</v>
      </c>
      <c r="E241" s="108" t="s">
        <v>623</v>
      </c>
      <c r="F241" s="156">
        <v>525</v>
      </c>
      <c r="G241" s="108"/>
      <c r="H241" s="108">
        <v>585</v>
      </c>
      <c r="I241" s="126">
        <v>635</v>
      </c>
      <c r="J241" s="141" t="s">
        <v>748</v>
      </c>
      <c r="K241" s="128">
        <f t="shared" ref="K241:K253" si="87">H241-F241</f>
        <v>60</v>
      </c>
      <c r="L241" s="129">
        <f t="shared" ref="L241:L253" si="88">K241/F241</f>
        <v>0.11428571428571428</v>
      </c>
      <c r="M241" s="130" t="s">
        <v>599</v>
      </c>
      <c r="N241" s="131">
        <v>43662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3">
        <v>119</v>
      </c>
      <c r="B242" s="106">
        <v>43395</v>
      </c>
      <c r="C242" s="106"/>
      <c r="D242" s="107" t="s">
        <v>368</v>
      </c>
      <c r="E242" s="108" t="s">
        <v>623</v>
      </c>
      <c r="F242" s="156">
        <v>475</v>
      </c>
      <c r="G242" s="108"/>
      <c r="H242" s="108">
        <v>574</v>
      </c>
      <c r="I242" s="126">
        <v>570</v>
      </c>
      <c r="J242" s="141" t="s">
        <v>682</v>
      </c>
      <c r="K242" s="128">
        <f t="shared" si="87"/>
        <v>99</v>
      </c>
      <c r="L242" s="129">
        <f t="shared" si="88"/>
        <v>0.20842105263157895</v>
      </c>
      <c r="M242" s="130" t="s">
        <v>599</v>
      </c>
      <c r="N242" s="131">
        <v>43403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5">
        <v>120</v>
      </c>
      <c r="B243" s="154">
        <v>43397</v>
      </c>
      <c r="C243" s="154"/>
      <c r="D243" s="413" t="s">
        <v>391</v>
      </c>
      <c r="E243" s="156" t="s">
        <v>623</v>
      </c>
      <c r="F243" s="156">
        <v>707.5</v>
      </c>
      <c r="G243" s="156"/>
      <c r="H243" s="156">
        <v>872</v>
      </c>
      <c r="I243" s="178">
        <v>872</v>
      </c>
      <c r="J243" s="179" t="s">
        <v>682</v>
      </c>
      <c r="K243" s="128">
        <f t="shared" si="87"/>
        <v>164.5</v>
      </c>
      <c r="L243" s="180">
        <f t="shared" si="88"/>
        <v>0.23250883392226149</v>
      </c>
      <c r="M243" s="181" t="s">
        <v>599</v>
      </c>
      <c r="N243" s="182">
        <v>43482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5">
        <v>121</v>
      </c>
      <c r="B244" s="154">
        <v>43398</v>
      </c>
      <c r="C244" s="154"/>
      <c r="D244" s="413" t="s">
        <v>348</v>
      </c>
      <c r="E244" s="156" t="s">
        <v>623</v>
      </c>
      <c r="F244" s="156">
        <v>162</v>
      </c>
      <c r="G244" s="156"/>
      <c r="H244" s="156">
        <v>204</v>
      </c>
      <c r="I244" s="178">
        <v>209</v>
      </c>
      <c r="J244" s="179" t="s">
        <v>3492</v>
      </c>
      <c r="K244" s="128">
        <f t="shared" si="87"/>
        <v>42</v>
      </c>
      <c r="L244" s="180">
        <f t="shared" si="88"/>
        <v>0.25925925925925924</v>
      </c>
      <c r="M244" s="181" t="s">
        <v>599</v>
      </c>
      <c r="N244" s="182">
        <v>43539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6">
        <v>122</v>
      </c>
      <c r="B245" s="207">
        <v>43399</v>
      </c>
      <c r="C245" s="207"/>
      <c r="D245" s="155" t="s">
        <v>495</v>
      </c>
      <c r="E245" s="208" t="s">
        <v>623</v>
      </c>
      <c r="F245" s="208">
        <v>240</v>
      </c>
      <c r="G245" s="208"/>
      <c r="H245" s="208">
        <v>297</v>
      </c>
      <c r="I245" s="232">
        <v>297</v>
      </c>
      <c r="J245" s="179" t="s">
        <v>682</v>
      </c>
      <c r="K245" s="233">
        <f t="shared" si="87"/>
        <v>57</v>
      </c>
      <c r="L245" s="234">
        <f t="shared" si="88"/>
        <v>0.23749999999999999</v>
      </c>
      <c r="M245" s="235" t="s">
        <v>599</v>
      </c>
      <c r="N245" s="236">
        <v>43417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3">
        <v>123</v>
      </c>
      <c r="B246" s="106">
        <v>43439</v>
      </c>
      <c r="C246" s="106"/>
      <c r="D246" s="148" t="s">
        <v>749</v>
      </c>
      <c r="E246" s="108" t="s">
        <v>623</v>
      </c>
      <c r="F246" s="108">
        <v>202.5</v>
      </c>
      <c r="G246" s="108"/>
      <c r="H246" s="108">
        <v>255</v>
      </c>
      <c r="I246" s="126">
        <v>252</v>
      </c>
      <c r="J246" s="141" t="s">
        <v>682</v>
      </c>
      <c r="K246" s="128">
        <f t="shared" si="87"/>
        <v>52.5</v>
      </c>
      <c r="L246" s="129">
        <f t="shared" si="88"/>
        <v>0.25925925925925924</v>
      </c>
      <c r="M246" s="130" t="s">
        <v>599</v>
      </c>
      <c r="N246" s="131">
        <v>43542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6">
        <v>124</v>
      </c>
      <c r="B247" s="207">
        <v>43465</v>
      </c>
      <c r="C247" s="106"/>
      <c r="D247" s="413" t="s">
        <v>423</v>
      </c>
      <c r="E247" s="208" t="s">
        <v>623</v>
      </c>
      <c r="F247" s="208">
        <v>710</v>
      </c>
      <c r="G247" s="208"/>
      <c r="H247" s="208">
        <v>866</v>
      </c>
      <c r="I247" s="232">
        <v>866</v>
      </c>
      <c r="J247" s="179" t="s">
        <v>682</v>
      </c>
      <c r="K247" s="128">
        <f t="shared" si="87"/>
        <v>156</v>
      </c>
      <c r="L247" s="129">
        <f t="shared" si="88"/>
        <v>0.21971830985915494</v>
      </c>
      <c r="M247" s="130" t="s">
        <v>599</v>
      </c>
      <c r="N247" s="362">
        <v>43553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6">
        <v>125</v>
      </c>
      <c r="B248" s="207">
        <v>43522</v>
      </c>
      <c r="C248" s="207"/>
      <c r="D248" s="413" t="s">
        <v>141</v>
      </c>
      <c r="E248" s="208" t="s">
        <v>623</v>
      </c>
      <c r="F248" s="208">
        <v>337.25</v>
      </c>
      <c r="G248" s="208"/>
      <c r="H248" s="208">
        <v>398.5</v>
      </c>
      <c r="I248" s="232">
        <v>411</v>
      </c>
      <c r="J248" s="141" t="s">
        <v>3491</v>
      </c>
      <c r="K248" s="128">
        <f t="shared" si="87"/>
        <v>61.25</v>
      </c>
      <c r="L248" s="129">
        <f t="shared" si="88"/>
        <v>0.1816160118606375</v>
      </c>
      <c r="M248" s="130" t="s">
        <v>599</v>
      </c>
      <c r="N248" s="362">
        <v>43760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369">
        <v>126</v>
      </c>
      <c r="B249" s="164">
        <v>43559</v>
      </c>
      <c r="C249" s="164"/>
      <c r="D249" s="165" t="s">
        <v>410</v>
      </c>
      <c r="E249" s="166" t="s">
        <v>623</v>
      </c>
      <c r="F249" s="166">
        <v>130</v>
      </c>
      <c r="G249" s="166"/>
      <c r="H249" s="166">
        <v>65</v>
      </c>
      <c r="I249" s="186">
        <v>158</v>
      </c>
      <c r="J249" s="138" t="s">
        <v>750</v>
      </c>
      <c r="K249" s="134">
        <f t="shared" si="87"/>
        <v>-65</v>
      </c>
      <c r="L249" s="135">
        <f t="shared" si="88"/>
        <v>-0.5</v>
      </c>
      <c r="M249" s="136" t="s">
        <v>663</v>
      </c>
      <c r="N249" s="137">
        <v>43726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370">
        <v>127</v>
      </c>
      <c r="B250" s="187">
        <v>43017</v>
      </c>
      <c r="C250" s="187"/>
      <c r="D250" s="188" t="s">
        <v>169</v>
      </c>
      <c r="E250" s="189" t="s">
        <v>623</v>
      </c>
      <c r="F250" s="190">
        <v>141.5</v>
      </c>
      <c r="G250" s="191"/>
      <c r="H250" s="191">
        <v>183.5</v>
      </c>
      <c r="I250" s="191">
        <v>210</v>
      </c>
      <c r="J250" s="218" t="s">
        <v>3440</v>
      </c>
      <c r="K250" s="219">
        <f t="shared" si="87"/>
        <v>42</v>
      </c>
      <c r="L250" s="220">
        <f t="shared" si="88"/>
        <v>0.29681978798586572</v>
      </c>
      <c r="M250" s="190" t="s">
        <v>599</v>
      </c>
      <c r="N250" s="221">
        <v>43042</v>
      </c>
      <c r="O250" s="57"/>
      <c r="P250" s="16"/>
      <c r="Q250" s="16"/>
      <c r="R250" s="94" t="s">
        <v>751</v>
      </c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369">
        <v>128</v>
      </c>
      <c r="B251" s="164">
        <v>43074</v>
      </c>
      <c r="C251" s="164"/>
      <c r="D251" s="165" t="s">
        <v>303</v>
      </c>
      <c r="E251" s="166" t="s">
        <v>623</v>
      </c>
      <c r="F251" s="167">
        <v>172</v>
      </c>
      <c r="G251" s="166"/>
      <c r="H251" s="166">
        <v>155.25</v>
      </c>
      <c r="I251" s="186">
        <v>230</v>
      </c>
      <c r="J251" s="384" t="s">
        <v>3400</v>
      </c>
      <c r="K251" s="134">
        <f t="shared" ref="K251" si="89">H251-F251</f>
        <v>-16.75</v>
      </c>
      <c r="L251" s="135">
        <f t="shared" ref="L251" si="90">K251/F251</f>
        <v>-9.7383720930232565E-2</v>
      </c>
      <c r="M251" s="136" t="s">
        <v>663</v>
      </c>
      <c r="N251" s="137">
        <v>43787</v>
      </c>
      <c r="O251" s="57"/>
      <c r="P251" s="16"/>
      <c r="Q251" s="16"/>
      <c r="R251" s="17" t="s">
        <v>751</v>
      </c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370">
        <v>129</v>
      </c>
      <c r="B252" s="187">
        <v>43398</v>
      </c>
      <c r="C252" s="187"/>
      <c r="D252" s="188" t="s">
        <v>104</v>
      </c>
      <c r="E252" s="189" t="s">
        <v>623</v>
      </c>
      <c r="F252" s="191">
        <v>698.5</v>
      </c>
      <c r="G252" s="191"/>
      <c r="H252" s="191">
        <v>850</v>
      </c>
      <c r="I252" s="191">
        <v>890</v>
      </c>
      <c r="J252" s="222" t="s">
        <v>3488</v>
      </c>
      <c r="K252" s="219">
        <f t="shared" si="87"/>
        <v>151.5</v>
      </c>
      <c r="L252" s="220">
        <f t="shared" si="88"/>
        <v>0.21689334287759485</v>
      </c>
      <c r="M252" s="190" t="s">
        <v>599</v>
      </c>
      <c r="N252" s="221">
        <v>43453</v>
      </c>
      <c r="O252" s="57"/>
      <c r="P252" s="16"/>
      <c r="Q252" s="16"/>
      <c r="R252" s="94" t="s">
        <v>751</v>
      </c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6">
        <v>130</v>
      </c>
      <c r="B253" s="159">
        <v>42877</v>
      </c>
      <c r="C253" s="159"/>
      <c r="D253" s="160" t="s">
        <v>383</v>
      </c>
      <c r="E253" s="161" t="s">
        <v>623</v>
      </c>
      <c r="F253" s="162">
        <v>127.6</v>
      </c>
      <c r="G253" s="163"/>
      <c r="H253" s="163">
        <v>138</v>
      </c>
      <c r="I253" s="163">
        <v>190</v>
      </c>
      <c r="J253" s="385" t="s">
        <v>3404</v>
      </c>
      <c r="K253" s="183">
        <f t="shared" si="87"/>
        <v>10.400000000000006</v>
      </c>
      <c r="L253" s="184">
        <f t="shared" si="88"/>
        <v>8.1504702194357417E-2</v>
      </c>
      <c r="M253" s="162" t="s">
        <v>599</v>
      </c>
      <c r="N253" s="185">
        <v>43774</v>
      </c>
      <c r="O253" s="57"/>
      <c r="P253" s="16"/>
      <c r="Q253" s="16"/>
      <c r="R253" s="17" t="s">
        <v>753</v>
      </c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371">
        <v>131</v>
      </c>
      <c r="B254" s="195">
        <v>43158</v>
      </c>
      <c r="C254" s="195"/>
      <c r="D254" s="192" t="s">
        <v>754</v>
      </c>
      <c r="E254" s="196" t="s">
        <v>623</v>
      </c>
      <c r="F254" s="197">
        <v>317</v>
      </c>
      <c r="G254" s="196"/>
      <c r="H254" s="196"/>
      <c r="I254" s="225">
        <v>398</v>
      </c>
      <c r="J254" s="238" t="s">
        <v>601</v>
      </c>
      <c r="K254" s="194"/>
      <c r="L254" s="193"/>
      <c r="M254" s="224" t="s">
        <v>601</v>
      </c>
      <c r="N254" s="223"/>
      <c r="O254" s="57"/>
      <c r="P254" s="16"/>
      <c r="Q254" s="16"/>
      <c r="R254" s="94" t="s">
        <v>753</v>
      </c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369">
        <v>132</v>
      </c>
      <c r="B255" s="164">
        <v>43164</v>
      </c>
      <c r="C255" s="164"/>
      <c r="D255" s="165" t="s">
        <v>135</v>
      </c>
      <c r="E255" s="166" t="s">
        <v>623</v>
      </c>
      <c r="F255" s="167">
        <f>510-14.4</f>
        <v>495.6</v>
      </c>
      <c r="G255" s="166"/>
      <c r="H255" s="166">
        <v>350</v>
      </c>
      <c r="I255" s="186">
        <v>672</v>
      </c>
      <c r="J255" s="384" t="s">
        <v>3461</v>
      </c>
      <c r="K255" s="134">
        <f t="shared" ref="K255" si="91">H255-F255</f>
        <v>-145.60000000000002</v>
      </c>
      <c r="L255" s="135">
        <f t="shared" ref="L255" si="92">K255/F255</f>
        <v>-0.29378531073446329</v>
      </c>
      <c r="M255" s="136" t="s">
        <v>663</v>
      </c>
      <c r="N255" s="137">
        <v>43887</v>
      </c>
      <c r="O255" s="57"/>
      <c r="P255" s="16"/>
      <c r="Q255" s="16"/>
      <c r="R255" s="17" t="s">
        <v>753</v>
      </c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369">
        <v>133</v>
      </c>
      <c r="B256" s="164">
        <v>43237</v>
      </c>
      <c r="C256" s="164"/>
      <c r="D256" s="165" t="s">
        <v>489</v>
      </c>
      <c r="E256" s="166" t="s">
        <v>623</v>
      </c>
      <c r="F256" s="167">
        <v>230.3</v>
      </c>
      <c r="G256" s="166"/>
      <c r="H256" s="166">
        <v>102.5</v>
      </c>
      <c r="I256" s="186">
        <v>348</v>
      </c>
      <c r="J256" s="384" t="s">
        <v>3482</v>
      </c>
      <c r="K256" s="134">
        <f t="shared" ref="K256" si="93">H256-F256</f>
        <v>-127.80000000000001</v>
      </c>
      <c r="L256" s="135">
        <f t="shared" ref="L256" si="94">K256/F256</f>
        <v>-0.55492835432045162</v>
      </c>
      <c r="M256" s="136" t="s">
        <v>663</v>
      </c>
      <c r="N256" s="137">
        <v>43896</v>
      </c>
      <c r="O256" s="57"/>
      <c r="P256" s="16"/>
      <c r="Q256" s="16"/>
      <c r="R256" s="17" t="s">
        <v>751</v>
      </c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15">
        <v>134</v>
      </c>
      <c r="B257" s="198">
        <v>43258</v>
      </c>
      <c r="C257" s="198"/>
      <c r="D257" s="201" t="s">
        <v>449</v>
      </c>
      <c r="E257" s="199" t="s">
        <v>623</v>
      </c>
      <c r="F257" s="197">
        <f>342.5-5.1</f>
        <v>337.4</v>
      </c>
      <c r="G257" s="199"/>
      <c r="H257" s="199"/>
      <c r="I257" s="226">
        <v>439</v>
      </c>
      <c r="J257" s="238" t="s">
        <v>601</v>
      </c>
      <c r="K257" s="228"/>
      <c r="L257" s="229"/>
      <c r="M257" s="227" t="s">
        <v>601</v>
      </c>
      <c r="N257" s="230"/>
      <c r="O257" s="57"/>
      <c r="P257" s="16"/>
      <c r="Q257" s="16"/>
      <c r="R257" s="94" t="s">
        <v>753</v>
      </c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15">
        <v>135</v>
      </c>
      <c r="B258" s="198">
        <v>43285</v>
      </c>
      <c r="C258" s="198"/>
      <c r="D258" s="202" t="s">
        <v>49</v>
      </c>
      <c r="E258" s="199" t="s">
        <v>623</v>
      </c>
      <c r="F258" s="197">
        <f>127.5-5.53</f>
        <v>121.97</v>
      </c>
      <c r="G258" s="199"/>
      <c r="H258" s="199"/>
      <c r="I258" s="226">
        <v>170</v>
      </c>
      <c r="J258" s="238" t="s">
        <v>601</v>
      </c>
      <c r="K258" s="228"/>
      <c r="L258" s="229"/>
      <c r="M258" s="227" t="s">
        <v>601</v>
      </c>
      <c r="N258" s="230"/>
      <c r="O258" s="57"/>
      <c r="P258" s="16"/>
      <c r="Q258" s="16"/>
      <c r="R258" s="342" t="s">
        <v>753</v>
      </c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369">
        <v>136</v>
      </c>
      <c r="B259" s="164">
        <v>43294</v>
      </c>
      <c r="C259" s="164"/>
      <c r="D259" s="165" t="s">
        <v>243</v>
      </c>
      <c r="E259" s="166" t="s">
        <v>623</v>
      </c>
      <c r="F259" s="167">
        <v>46.5</v>
      </c>
      <c r="G259" s="166"/>
      <c r="H259" s="166">
        <v>17</v>
      </c>
      <c r="I259" s="186">
        <v>59</v>
      </c>
      <c r="J259" s="384" t="s">
        <v>3460</v>
      </c>
      <c r="K259" s="134">
        <f t="shared" ref="K259" si="95">H259-F259</f>
        <v>-29.5</v>
      </c>
      <c r="L259" s="135">
        <f t="shared" ref="L259" si="96">K259/F259</f>
        <v>-0.63440860215053763</v>
      </c>
      <c r="M259" s="136" t="s">
        <v>663</v>
      </c>
      <c r="N259" s="137">
        <v>43887</v>
      </c>
      <c r="O259" s="57"/>
      <c r="P259" s="16"/>
      <c r="Q259" s="16"/>
      <c r="R259" s="17" t="s">
        <v>751</v>
      </c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371">
        <v>137</v>
      </c>
      <c r="B260" s="195">
        <v>43396</v>
      </c>
      <c r="C260" s="195"/>
      <c r="D260" s="202" t="s">
        <v>425</v>
      </c>
      <c r="E260" s="199" t="s">
        <v>623</v>
      </c>
      <c r="F260" s="200">
        <v>156.5</v>
      </c>
      <c r="G260" s="199"/>
      <c r="H260" s="199"/>
      <c r="I260" s="226">
        <v>191</v>
      </c>
      <c r="J260" s="238" t="s">
        <v>601</v>
      </c>
      <c r="K260" s="228"/>
      <c r="L260" s="229"/>
      <c r="M260" s="227" t="s">
        <v>601</v>
      </c>
      <c r="N260" s="230"/>
      <c r="O260" s="57"/>
      <c r="P260" s="16"/>
      <c r="Q260" s="16"/>
      <c r="R260" s="344" t="s">
        <v>751</v>
      </c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371">
        <v>138</v>
      </c>
      <c r="B261" s="195">
        <v>43439</v>
      </c>
      <c r="C261" s="195"/>
      <c r="D261" s="202" t="s">
        <v>330</v>
      </c>
      <c r="E261" s="199" t="s">
        <v>623</v>
      </c>
      <c r="F261" s="200">
        <v>259.5</v>
      </c>
      <c r="G261" s="199"/>
      <c r="H261" s="199"/>
      <c r="I261" s="226">
        <v>321</v>
      </c>
      <c r="J261" s="238" t="s">
        <v>601</v>
      </c>
      <c r="K261" s="228"/>
      <c r="L261" s="229"/>
      <c r="M261" s="227" t="s">
        <v>601</v>
      </c>
      <c r="N261" s="230"/>
      <c r="O261" s="16"/>
      <c r="P261" s="16"/>
      <c r="Q261" s="16"/>
      <c r="R261" s="342" t="s">
        <v>753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369">
        <v>139</v>
      </c>
      <c r="B262" s="164">
        <v>43439</v>
      </c>
      <c r="C262" s="164"/>
      <c r="D262" s="165" t="s">
        <v>775</v>
      </c>
      <c r="E262" s="166" t="s">
        <v>623</v>
      </c>
      <c r="F262" s="166">
        <v>715</v>
      </c>
      <c r="G262" s="166"/>
      <c r="H262" s="166">
        <v>445</v>
      </c>
      <c r="I262" s="186">
        <v>840</v>
      </c>
      <c r="J262" s="138" t="s">
        <v>2994</v>
      </c>
      <c r="K262" s="134">
        <f t="shared" ref="K262:K265" si="97">H262-F262</f>
        <v>-270</v>
      </c>
      <c r="L262" s="135">
        <f t="shared" ref="L262:L265" si="98">K262/F262</f>
        <v>-0.3776223776223776</v>
      </c>
      <c r="M262" s="136" t="s">
        <v>663</v>
      </c>
      <c r="N262" s="137">
        <v>43800</v>
      </c>
      <c r="O262" s="57"/>
      <c r="P262" s="16"/>
      <c r="Q262" s="16"/>
      <c r="R262" s="17" t="s">
        <v>751</v>
      </c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6">
        <v>140</v>
      </c>
      <c r="B263" s="207">
        <v>43469</v>
      </c>
      <c r="C263" s="207"/>
      <c r="D263" s="155" t="s">
        <v>145</v>
      </c>
      <c r="E263" s="208" t="s">
        <v>623</v>
      </c>
      <c r="F263" s="208">
        <v>875</v>
      </c>
      <c r="G263" s="208"/>
      <c r="H263" s="208">
        <v>1165</v>
      </c>
      <c r="I263" s="232">
        <v>1185</v>
      </c>
      <c r="J263" s="141" t="s">
        <v>3489</v>
      </c>
      <c r="K263" s="128">
        <f t="shared" si="97"/>
        <v>290</v>
      </c>
      <c r="L263" s="129">
        <f t="shared" si="98"/>
        <v>0.33142857142857141</v>
      </c>
      <c r="M263" s="130" t="s">
        <v>599</v>
      </c>
      <c r="N263" s="362">
        <v>43847</v>
      </c>
      <c r="O263" s="57"/>
      <c r="P263" s="16"/>
      <c r="Q263" s="16"/>
      <c r="R263" s="17" t="s">
        <v>751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06">
        <v>141</v>
      </c>
      <c r="B264" s="207">
        <v>43559</v>
      </c>
      <c r="C264" s="207"/>
      <c r="D264" s="413" t="s">
        <v>345</v>
      </c>
      <c r="E264" s="208" t="s">
        <v>623</v>
      </c>
      <c r="F264" s="208">
        <f>387-14.63</f>
        <v>372.37</v>
      </c>
      <c r="G264" s="208"/>
      <c r="H264" s="208">
        <v>490</v>
      </c>
      <c r="I264" s="232">
        <v>490</v>
      </c>
      <c r="J264" s="141" t="s">
        <v>682</v>
      </c>
      <c r="K264" s="128">
        <f t="shared" si="97"/>
        <v>117.63</v>
      </c>
      <c r="L264" s="129">
        <f t="shared" si="98"/>
        <v>0.31589548030185027</v>
      </c>
      <c r="M264" s="130" t="s">
        <v>599</v>
      </c>
      <c r="N264" s="362">
        <v>43850</v>
      </c>
      <c r="O264" s="57"/>
      <c r="P264" s="16"/>
      <c r="Q264" s="16"/>
      <c r="R264" s="17" t="s">
        <v>751</v>
      </c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369">
        <v>142</v>
      </c>
      <c r="B265" s="164">
        <v>43578</v>
      </c>
      <c r="C265" s="164"/>
      <c r="D265" s="165" t="s">
        <v>776</v>
      </c>
      <c r="E265" s="166" t="s">
        <v>600</v>
      </c>
      <c r="F265" s="166">
        <v>220</v>
      </c>
      <c r="G265" s="166"/>
      <c r="H265" s="166">
        <v>127.5</v>
      </c>
      <c r="I265" s="186">
        <v>284</v>
      </c>
      <c r="J265" s="384" t="s">
        <v>3483</v>
      </c>
      <c r="K265" s="134">
        <f t="shared" si="97"/>
        <v>-92.5</v>
      </c>
      <c r="L265" s="135">
        <f t="shared" si="98"/>
        <v>-0.42045454545454547</v>
      </c>
      <c r="M265" s="136" t="s">
        <v>663</v>
      </c>
      <c r="N265" s="137">
        <v>43896</v>
      </c>
      <c r="O265" s="57"/>
      <c r="P265" s="16"/>
      <c r="Q265" s="16"/>
      <c r="R265" s="17" t="s">
        <v>751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06">
        <v>143</v>
      </c>
      <c r="B266" s="207">
        <v>43622</v>
      </c>
      <c r="C266" s="207"/>
      <c r="D266" s="413" t="s">
        <v>496</v>
      </c>
      <c r="E266" s="208" t="s">
        <v>600</v>
      </c>
      <c r="F266" s="208">
        <v>332.8</v>
      </c>
      <c r="G266" s="208"/>
      <c r="H266" s="208">
        <v>405</v>
      </c>
      <c r="I266" s="232">
        <v>419</v>
      </c>
      <c r="J266" s="141" t="s">
        <v>3490</v>
      </c>
      <c r="K266" s="128">
        <f t="shared" ref="K266" si="99">H266-F266</f>
        <v>72.199999999999989</v>
      </c>
      <c r="L266" s="129">
        <f t="shared" ref="L266" si="100">K266/F266</f>
        <v>0.21694711538461534</v>
      </c>
      <c r="M266" s="130" t="s">
        <v>599</v>
      </c>
      <c r="N266" s="362">
        <v>43860</v>
      </c>
      <c r="O266" s="57"/>
      <c r="P266" s="16"/>
      <c r="Q266" s="16"/>
      <c r="R266" s="17" t="s">
        <v>751</v>
      </c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144">
        <v>144</v>
      </c>
      <c r="B267" s="143">
        <v>43641</v>
      </c>
      <c r="C267" s="143"/>
      <c r="D267" s="144" t="s">
        <v>139</v>
      </c>
      <c r="E267" s="145" t="s">
        <v>623</v>
      </c>
      <c r="F267" s="146">
        <v>386</v>
      </c>
      <c r="G267" s="147"/>
      <c r="H267" s="147">
        <v>395</v>
      </c>
      <c r="I267" s="147">
        <v>452</v>
      </c>
      <c r="J267" s="170" t="s">
        <v>3405</v>
      </c>
      <c r="K267" s="171">
        <f t="shared" ref="K267" si="101">H267-F267</f>
        <v>9</v>
      </c>
      <c r="L267" s="172">
        <f t="shared" ref="L267" si="102">K267/F267</f>
        <v>2.3316062176165803E-2</v>
      </c>
      <c r="M267" s="173" t="s">
        <v>708</v>
      </c>
      <c r="N267" s="174">
        <v>43868</v>
      </c>
      <c r="O267" s="16"/>
      <c r="P267" s="16"/>
      <c r="Q267" s="16"/>
      <c r="R267" s="344" t="s">
        <v>751</v>
      </c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372">
        <v>145</v>
      </c>
      <c r="B268" s="195">
        <v>43707</v>
      </c>
      <c r="C268" s="195"/>
      <c r="D268" s="202" t="s">
        <v>260</v>
      </c>
      <c r="E268" s="199" t="s">
        <v>623</v>
      </c>
      <c r="F268" s="199" t="s">
        <v>755</v>
      </c>
      <c r="G268" s="199"/>
      <c r="H268" s="199"/>
      <c r="I268" s="226">
        <v>190</v>
      </c>
      <c r="J268" s="238" t="s">
        <v>601</v>
      </c>
      <c r="K268" s="228"/>
      <c r="L268" s="229"/>
      <c r="M268" s="358" t="s">
        <v>601</v>
      </c>
      <c r="N268" s="230"/>
      <c r="O268" s="16"/>
      <c r="P268" s="16"/>
      <c r="Q268" s="16"/>
      <c r="R268" s="344" t="s">
        <v>751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06">
        <v>146</v>
      </c>
      <c r="B269" s="207">
        <v>43731</v>
      </c>
      <c r="C269" s="207"/>
      <c r="D269" s="155" t="s">
        <v>440</v>
      </c>
      <c r="E269" s="208" t="s">
        <v>623</v>
      </c>
      <c r="F269" s="208">
        <v>235</v>
      </c>
      <c r="G269" s="208"/>
      <c r="H269" s="208">
        <v>295</v>
      </c>
      <c r="I269" s="232">
        <v>296</v>
      </c>
      <c r="J269" s="141" t="s">
        <v>3147</v>
      </c>
      <c r="K269" s="128">
        <f t="shared" ref="K269" si="103">H269-F269</f>
        <v>60</v>
      </c>
      <c r="L269" s="129">
        <f t="shared" ref="L269" si="104">K269/F269</f>
        <v>0.25531914893617019</v>
      </c>
      <c r="M269" s="130" t="s">
        <v>599</v>
      </c>
      <c r="N269" s="362">
        <v>43844</v>
      </c>
      <c r="O269" s="57"/>
      <c r="P269" s="16"/>
      <c r="Q269" s="16"/>
      <c r="R269" s="17" t="s">
        <v>751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06">
        <v>147</v>
      </c>
      <c r="B270" s="207">
        <v>43752</v>
      </c>
      <c r="C270" s="207"/>
      <c r="D270" s="155" t="s">
        <v>2977</v>
      </c>
      <c r="E270" s="208" t="s">
        <v>623</v>
      </c>
      <c r="F270" s="208">
        <v>277.5</v>
      </c>
      <c r="G270" s="208"/>
      <c r="H270" s="208">
        <v>333</v>
      </c>
      <c r="I270" s="232">
        <v>333</v>
      </c>
      <c r="J270" s="141" t="s">
        <v>3148</v>
      </c>
      <c r="K270" s="128">
        <f t="shared" ref="K270" si="105">H270-F270</f>
        <v>55.5</v>
      </c>
      <c r="L270" s="129">
        <f t="shared" ref="L270" si="106">K270/F270</f>
        <v>0.2</v>
      </c>
      <c r="M270" s="130" t="s">
        <v>599</v>
      </c>
      <c r="N270" s="362">
        <v>43846</v>
      </c>
      <c r="O270" s="57"/>
      <c r="P270" s="16"/>
      <c r="Q270" s="16"/>
      <c r="R270" s="17" t="s">
        <v>753</v>
      </c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06">
        <v>148</v>
      </c>
      <c r="B271" s="207">
        <v>43752</v>
      </c>
      <c r="C271" s="207"/>
      <c r="D271" s="155" t="s">
        <v>2976</v>
      </c>
      <c r="E271" s="208" t="s">
        <v>623</v>
      </c>
      <c r="F271" s="208">
        <v>930</v>
      </c>
      <c r="G271" s="208"/>
      <c r="H271" s="208">
        <v>1165</v>
      </c>
      <c r="I271" s="232">
        <v>1200</v>
      </c>
      <c r="J271" s="141" t="s">
        <v>3150</v>
      </c>
      <c r="K271" s="128">
        <f t="shared" ref="K271" si="107">H271-F271</f>
        <v>235</v>
      </c>
      <c r="L271" s="129">
        <f t="shared" ref="L271" si="108">K271/F271</f>
        <v>0.25268817204301075</v>
      </c>
      <c r="M271" s="130" t="s">
        <v>599</v>
      </c>
      <c r="N271" s="362">
        <v>43847</v>
      </c>
      <c r="O271" s="57"/>
      <c r="P271" s="16"/>
      <c r="Q271" s="16"/>
      <c r="R271" s="17" t="s">
        <v>753</v>
      </c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371">
        <v>149</v>
      </c>
      <c r="B272" s="347">
        <v>43753</v>
      </c>
      <c r="C272" s="212"/>
      <c r="D272" s="373" t="s">
        <v>2975</v>
      </c>
      <c r="E272" s="350" t="s">
        <v>623</v>
      </c>
      <c r="F272" s="353">
        <v>111</v>
      </c>
      <c r="G272" s="350"/>
      <c r="H272" s="350"/>
      <c r="I272" s="356">
        <v>141</v>
      </c>
      <c r="J272" s="238" t="s">
        <v>601</v>
      </c>
      <c r="K272" s="238"/>
      <c r="L272" s="123"/>
      <c r="M272" s="361" t="s">
        <v>601</v>
      </c>
      <c r="N272" s="240"/>
      <c r="O272" s="16"/>
      <c r="P272" s="16"/>
      <c r="Q272" s="16"/>
      <c r="R272" s="344" t="s">
        <v>751</v>
      </c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06">
        <v>150</v>
      </c>
      <c r="B273" s="207">
        <v>43753</v>
      </c>
      <c r="C273" s="207"/>
      <c r="D273" s="155" t="s">
        <v>2974</v>
      </c>
      <c r="E273" s="208" t="s">
        <v>623</v>
      </c>
      <c r="F273" s="209">
        <v>296</v>
      </c>
      <c r="G273" s="208"/>
      <c r="H273" s="208">
        <v>370</v>
      </c>
      <c r="I273" s="232">
        <v>370</v>
      </c>
      <c r="J273" s="141" t="s">
        <v>682</v>
      </c>
      <c r="K273" s="128">
        <f t="shared" ref="K273" si="109">H273-F273</f>
        <v>74</v>
      </c>
      <c r="L273" s="129">
        <f t="shared" ref="L273" si="110">K273/F273</f>
        <v>0.25</v>
      </c>
      <c r="M273" s="130" t="s">
        <v>599</v>
      </c>
      <c r="N273" s="362">
        <v>43853</v>
      </c>
      <c r="O273" s="57"/>
      <c r="P273" s="16"/>
      <c r="Q273" s="16"/>
      <c r="R273" s="17" t="s">
        <v>753</v>
      </c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372">
        <v>151</v>
      </c>
      <c r="B274" s="211">
        <v>43754</v>
      </c>
      <c r="C274" s="211"/>
      <c r="D274" s="192" t="s">
        <v>2973</v>
      </c>
      <c r="E274" s="349" t="s">
        <v>623</v>
      </c>
      <c r="F274" s="352" t="s">
        <v>2939</v>
      </c>
      <c r="G274" s="349"/>
      <c r="H274" s="349"/>
      <c r="I274" s="355">
        <v>344</v>
      </c>
      <c r="J274" s="238" t="s">
        <v>601</v>
      </c>
      <c r="K274" s="241"/>
      <c r="L274" s="360"/>
      <c r="M274" s="343" t="s">
        <v>601</v>
      </c>
      <c r="N274" s="363"/>
      <c r="O274" s="16"/>
      <c r="P274" s="16"/>
      <c r="Q274" s="16"/>
      <c r="R274" s="344" t="s">
        <v>751</v>
      </c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346">
        <v>152</v>
      </c>
      <c r="B275" s="212">
        <v>43832</v>
      </c>
      <c r="C275" s="212"/>
      <c r="D275" s="216" t="s">
        <v>2253</v>
      </c>
      <c r="E275" s="213" t="s">
        <v>623</v>
      </c>
      <c r="F275" s="214" t="s">
        <v>3135</v>
      </c>
      <c r="G275" s="213"/>
      <c r="H275" s="213"/>
      <c r="I275" s="237">
        <v>590</v>
      </c>
      <c r="J275" s="238" t="s">
        <v>601</v>
      </c>
      <c r="K275" s="238"/>
      <c r="L275" s="123"/>
      <c r="M275" s="343" t="s">
        <v>601</v>
      </c>
      <c r="N275" s="240"/>
      <c r="O275" s="16"/>
      <c r="P275" s="16"/>
      <c r="Q275" s="16"/>
      <c r="R275" s="344" t="s">
        <v>753</v>
      </c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06">
        <v>153</v>
      </c>
      <c r="B276" s="207">
        <v>43966</v>
      </c>
      <c r="C276" s="207"/>
      <c r="D276" s="155" t="s">
        <v>65</v>
      </c>
      <c r="E276" s="208" t="s">
        <v>623</v>
      </c>
      <c r="F276" s="209">
        <v>67.5</v>
      </c>
      <c r="G276" s="208"/>
      <c r="H276" s="208">
        <v>86</v>
      </c>
      <c r="I276" s="232">
        <v>86</v>
      </c>
      <c r="J276" s="141" t="s">
        <v>3628</v>
      </c>
      <c r="K276" s="128">
        <f t="shared" ref="K276" si="111">H276-F276</f>
        <v>18.5</v>
      </c>
      <c r="L276" s="129">
        <f t="shared" ref="L276" si="112">K276/F276</f>
        <v>0.27407407407407408</v>
      </c>
      <c r="M276" s="130" t="s">
        <v>599</v>
      </c>
      <c r="N276" s="362">
        <v>44008</v>
      </c>
      <c r="O276" s="57"/>
      <c r="P276" s="16"/>
      <c r="Q276" s="16"/>
      <c r="R276" s="17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10">
        <v>154</v>
      </c>
      <c r="B277" s="3">
        <v>44035</v>
      </c>
      <c r="C277" s="212"/>
      <c r="D277" s="216" t="s">
        <v>495</v>
      </c>
      <c r="E277" s="213" t="s">
        <v>623</v>
      </c>
      <c r="F277" s="214" t="s">
        <v>3633</v>
      </c>
      <c r="G277" s="213"/>
      <c r="H277" s="213"/>
      <c r="I277" s="237">
        <v>296</v>
      </c>
      <c r="J277" s="238" t="s">
        <v>601</v>
      </c>
      <c r="K277" s="238"/>
      <c r="L277" s="123"/>
      <c r="M277" s="239"/>
      <c r="N277" s="240"/>
      <c r="O277" s="16"/>
      <c r="P277" s="16"/>
      <c r="Q277" s="16"/>
      <c r="R277" s="344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10"/>
      <c r="B278" s="212"/>
      <c r="C278" s="212"/>
      <c r="D278" s="216"/>
      <c r="E278" s="213"/>
      <c r="F278" s="214"/>
      <c r="G278" s="213"/>
      <c r="H278" s="213"/>
      <c r="I278" s="237"/>
      <c r="J278" s="238"/>
      <c r="K278" s="238"/>
      <c r="L278" s="123"/>
      <c r="M278" s="239"/>
      <c r="N278" s="240"/>
      <c r="O278" s="16"/>
      <c r="P278" s="16"/>
      <c r="Q278" s="16"/>
      <c r="R278" s="344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10"/>
      <c r="B279" s="212"/>
      <c r="C279" s="212"/>
      <c r="D279" s="216"/>
      <c r="E279" s="213"/>
      <c r="F279" s="214"/>
      <c r="G279" s="213"/>
      <c r="H279" s="213"/>
      <c r="I279" s="237"/>
      <c r="J279" s="238"/>
      <c r="K279" s="238"/>
      <c r="L279" s="123"/>
      <c r="M279" s="239"/>
      <c r="N279" s="240"/>
      <c r="O279" s="16"/>
      <c r="P279" s="16"/>
      <c r="Q279" s="16"/>
      <c r="R279" s="344"/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10"/>
      <c r="B280" s="212"/>
      <c r="C280" s="212"/>
      <c r="D280" s="216"/>
      <c r="E280" s="213"/>
      <c r="F280" s="214"/>
      <c r="G280" s="213"/>
      <c r="H280" s="213"/>
      <c r="I280" s="237"/>
      <c r="J280" s="238"/>
      <c r="K280" s="238"/>
      <c r="L280" s="123"/>
      <c r="M280" s="239"/>
      <c r="N280" s="240"/>
      <c r="O280" s="16"/>
      <c r="P280" s="16"/>
      <c r="Q280" s="16"/>
      <c r="R280" s="344"/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10"/>
      <c r="B281" s="212"/>
      <c r="C281" s="212"/>
      <c r="D281" s="216"/>
      <c r="E281" s="213"/>
      <c r="F281" s="214"/>
      <c r="G281" s="213"/>
      <c r="H281" s="213"/>
      <c r="I281" s="237"/>
      <c r="J281" s="238"/>
      <c r="K281" s="238"/>
      <c r="L281" s="123"/>
      <c r="M281" s="239"/>
      <c r="N281" s="240"/>
      <c r="O281" s="16"/>
      <c r="P281" s="16"/>
      <c r="Q281" s="16"/>
      <c r="R281" s="344"/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210"/>
      <c r="B282" s="212"/>
      <c r="C282" s="212"/>
      <c r="D282" s="216"/>
      <c r="E282" s="213"/>
      <c r="F282" s="214"/>
      <c r="G282" s="213"/>
      <c r="H282" s="213"/>
      <c r="I282" s="237"/>
      <c r="J282" s="238"/>
      <c r="K282" s="238"/>
      <c r="L282" s="123"/>
      <c r="M282" s="239"/>
      <c r="N282" s="240"/>
      <c r="O282" s="16"/>
      <c r="P282" s="16"/>
      <c r="Q282" s="16"/>
      <c r="R282" s="344"/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10"/>
      <c r="B283" s="212"/>
      <c r="C283" s="212"/>
      <c r="D283" s="216"/>
      <c r="E283" s="213"/>
      <c r="F283" s="214"/>
      <c r="G283" s="213"/>
      <c r="H283" s="213"/>
      <c r="I283" s="237"/>
      <c r="J283" s="238"/>
      <c r="K283" s="238"/>
      <c r="L283" s="123"/>
      <c r="M283" s="239"/>
      <c r="N283" s="240"/>
      <c r="O283" s="16"/>
      <c r="P283" s="16"/>
      <c r="Q283" s="16"/>
      <c r="R283" s="344"/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10"/>
      <c r="B284" s="212"/>
      <c r="C284" s="212"/>
      <c r="D284" s="216"/>
      <c r="E284" s="213"/>
      <c r="F284" s="214"/>
      <c r="G284" s="213"/>
      <c r="H284" s="213"/>
      <c r="I284" s="237"/>
      <c r="J284" s="238"/>
      <c r="K284" s="238"/>
      <c r="L284" s="123"/>
      <c r="M284" s="239"/>
      <c r="N284" s="240"/>
      <c r="O284" s="16"/>
      <c r="P284" s="16"/>
      <c r="Q284" s="16"/>
      <c r="R284" s="344"/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10"/>
      <c r="B285" s="212"/>
      <c r="C285" s="212"/>
      <c r="D285" s="216"/>
      <c r="E285" s="213"/>
      <c r="F285" s="214"/>
      <c r="G285" s="213"/>
      <c r="H285" s="213"/>
      <c r="I285" s="237"/>
      <c r="J285" s="238"/>
      <c r="K285" s="238"/>
      <c r="L285" s="123"/>
      <c r="M285" s="239"/>
      <c r="N285" s="240"/>
      <c r="O285" s="16"/>
      <c r="P285" s="16"/>
      <c r="R285" s="344"/>
    </row>
    <row r="286" spans="1:26">
      <c r="A286" s="210"/>
      <c r="B286" s="212"/>
      <c r="C286" s="212"/>
      <c r="D286" s="216"/>
      <c r="E286" s="213"/>
      <c r="F286" s="214"/>
      <c r="G286" s="213"/>
      <c r="H286" s="213"/>
      <c r="I286" s="237"/>
      <c r="J286" s="238"/>
      <c r="K286" s="238"/>
      <c r="L286" s="123"/>
      <c r="M286" s="239"/>
      <c r="N286" s="240"/>
      <c r="O286" s="16"/>
      <c r="P286" s="16"/>
      <c r="R286" s="344"/>
    </row>
    <row r="287" spans="1:26">
      <c r="A287" s="210"/>
      <c r="B287" s="212"/>
      <c r="C287" s="212"/>
      <c r="D287" s="216"/>
      <c r="E287" s="213"/>
      <c r="F287" s="214"/>
      <c r="G287" s="213"/>
      <c r="H287" s="213"/>
      <c r="I287" s="237"/>
      <c r="J287" s="238"/>
      <c r="K287" s="238"/>
      <c r="L287" s="123"/>
      <c r="M287" s="239"/>
      <c r="N287" s="240"/>
      <c r="O287" s="16"/>
      <c r="P287" s="16"/>
      <c r="R287" s="344"/>
    </row>
    <row r="288" spans="1:26">
      <c r="A288" s="210"/>
      <c r="B288" s="212"/>
      <c r="C288" s="212"/>
      <c r="D288" s="216"/>
      <c r="E288" s="213"/>
      <c r="F288" s="214"/>
      <c r="G288" s="213"/>
      <c r="H288" s="213"/>
      <c r="I288" s="237"/>
      <c r="J288" s="238"/>
      <c r="K288" s="238"/>
      <c r="L288" s="123"/>
      <c r="M288" s="239"/>
      <c r="N288" s="240"/>
      <c r="O288" s="16"/>
      <c r="P288" s="16"/>
      <c r="R288" s="344"/>
    </row>
    <row r="289" spans="1:18">
      <c r="A289" s="210"/>
      <c r="B289" s="200" t="s">
        <v>2980</v>
      </c>
      <c r="O289" s="16"/>
      <c r="P289" s="16"/>
      <c r="R289" s="344"/>
    </row>
    <row r="290" spans="1:18">
      <c r="R290" s="242"/>
    </row>
    <row r="291" spans="1:18">
      <c r="R291" s="242"/>
    </row>
    <row r="292" spans="1:18">
      <c r="R292" s="242"/>
    </row>
    <row r="293" spans="1:18">
      <c r="R293" s="242"/>
    </row>
    <row r="294" spans="1:18">
      <c r="R294" s="242"/>
    </row>
    <row r="295" spans="1:18">
      <c r="R295" s="242"/>
    </row>
    <row r="296" spans="1:18">
      <c r="R296" s="242"/>
    </row>
    <row r="297" spans="1:18">
      <c r="R297" s="242"/>
    </row>
    <row r="298" spans="1:18">
      <c r="R298" s="242"/>
    </row>
    <row r="299" spans="1:18">
      <c r="R299" s="242"/>
    </row>
    <row r="300" spans="1:18">
      <c r="R300" s="242"/>
    </row>
    <row r="306" spans="1:1">
      <c r="A306" s="217"/>
    </row>
    <row r="307" spans="1:1">
      <c r="A307" s="217"/>
    </row>
    <row r="308" spans="1:1">
      <c r="A308" s="213"/>
    </row>
  </sheetData>
  <autoFilter ref="R1:R308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2020-09-15T02:37:27Z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