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F&amp;O)'!$A$70:$B$281</definedName>
  </definedNames>
  <calcPr calcId="162913"/>
</workbook>
</file>

<file path=xl/calcChain.xml><?xml version="1.0" encoding="utf-8"?>
<calcChain xmlns="http://schemas.openxmlformats.org/spreadsheetml/2006/main">
  <c r="L15" i="6" l="1"/>
  <c r="K15" i="6"/>
  <c r="M15" i="6" s="1"/>
  <c r="L29" i="6"/>
  <c r="K29" i="6"/>
  <c r="M29" i="6" s="1"/>
  <c r="P57" i="6"/>
  <c r="K51" i="6"/>
  <c r="M51" i="6" s="1"/>
  <c r="K50" i="6"/>
  <c r="K274" i="6" l="1"/>
  <c r="L274" i="6" s="1"/>
  <c r="P31" i="6"/>
  <c r="L22" i="6"/>
  <c r="K22" i="6"/>
  <c r="M22" i="6" s="1"/>
  <c r="P30" i="6"/>
  <c r="M50" i="6" l="1"/>
  <c r="P28" i="6" l="1"/>
  <c r="L13" i="6"/>
  <c r="K13" i="6"/>
  <c r="M13" i="6" s="1"/>
  <c r="P27" i="6"/>
  <c r="L24" i="6"/>
  <c r="K24" i="6"/>
  <c r="M24" i="6" s="1"/>
  <c r="P26" i="6"/>
  <c r="L20" i="6" l="1"/>
  <c r="K20" i="6"/>
  <c r="M20" i="6" s="1"/>
  <c r="L19" i="6"/>
  <c r="K19" i="6"/>
  <c r="M19" i="6" s="1"/>
  <c r="P25" i="6"/>
  <c r="P23" i="6"/>
  <c r="L12" i="6" l="1"/>
  <c r="K12" i="6"/>
  <c r="L10" i="6"/>
  <c r="K10" i="6"/>
  <c r="M10" i="6" s="1"/>
  <c r="M12" i="6" l="1"/>
  <c r="P18" i="6"/>
  <c r="P14" i="6"/>
  <c r="L17" i="6" l="1"/>
  <c r="K17" i="6"/>
  <c r="L21" i="6"/>
  <c r="K21" i="6"/>
  <c r="M21" i="6" s="1"/>
  <c r="M17" i="6" l="1"/>
  <c r="L16" i="6"/>
  <c r="K16" i="6"/>
  <c r="M16" i="6" s="1"/>
  <c r="P56" i="6" l="1"/>
  <c r="K11" i="6"/>
  <c r="L11" i="6"/>
  <c r="M11" i="6" l="1"/>
  <c r="K286" i="6" l="1"/>
  <c r="L286" i="6" s="1"/>
  <c r="K284" i="6" l="1"/>
  <c r="L284" i="6" s="1"/>
  <c r="K270" i="6" l="1"/>
  <c r="L270" i="6" s="1"/>
  <c r="K285" i="6" l="1"/>
  <c r="L285" i="6" s="1"/>
  <c r="K282" i="6" l="1"/>
  <c r="L282" i="6" s="1"/>
  <c r="K259" i="6" l="1"/>
  <c r="L259" i="6" s="1"/>
  <c r="K280" i="6" l="1"/>
  <c r="L280" i="6" s="1"/>
  <c r="K281" i="6" l="1"/>
  <c r="L281" i="6" s="1"/>
  <c r="K247" i="6" l="1"/>
  <c r="L247" i="6" s="1"/>
  <c r="K266" i="6" l="1"/>
  <c r="L266" i="6" s="1"/>
  <c r="K272" i="6" l="1"/>
  <c r="L272" i="6" s="1"/>
  <c r="K278" i="6" l="1"/>
  <c r="L278" i="6" s="1"/>
  <c r="P55" i="6" l="1"/>
  <c r="K257" i="6" l="1"/>
  <c r="L257" i="6" s="1"/>
  <c r="K267" i="6" l="1"/>
  <c r="L267" i="6" s="1"/>
  <c r="K273" i="6" l="1"/>
  <c r="L273" i="6" s="1"/>
  <c r="K241" i="6" l="1"/>
  <c r="L241" i="6" s="1"/>
  <c r="K242" i="6" l="1"/>
  <c r="L242" i="6" s="1"/>
  <c r="K268" i="6" l="1"/>
  <c r="L268" i="6" s="1"/>
  <c r="K260" i="6" l="1"/>
  <c r="L260" i="6" s="1"/>
  <c r="K264" i="6" l="1"/>
  <c r="L264" i="6" s="1"/>
  <c r="K269" i="6" l="1"/>
  <c r="L269" i="6" s="1"/>
  <c r="K261" i="6" l="1"/>
  <c r="L261" i="6" s="1"/>
  <c r="K255" i="6"/>
  <c r="L255" i="6" s="1"/>
  <c r="K263" i="6" l="1"/>
  <c r="L263" i="6" s="1"/>
  <c r="K251" i="6" l="1"/>
  <c r="L251" i="6" s="1"/>
  <c r="K252" i="6" l="1"/>
  <c r="L252" i="6" s="1"/>
  <c r="K245" i="6"/>
  <c r="L245" i="6" s="1"/>
  <c r="K262" i="6" l="1"/>
  <c r="L262" i="6" s="1"/>
  <c r="K256" i="6"/>
  <c r="L256" i="6" s="1"/>
  <c r="K258" i="6" l="1"/>
  <c r="L258" i="6" s="1"/>
  <c r="L6" i="2" l="1"/>
  <c r="K6" i="3"/>
  <c r="D7" i="5" l="1"/>
  <c r="M7" i="6"/>
  <c r="K253" i="6" l="1"/>
  <c r="L253" i="6" s="1"/>
  <c r="K250" i="6" l="1"/>
  <c r="L250" i="6" s="1"/>
  <c r="K254" i="6" l="1"/>
  <c r="L254" i="6" s="1"/>
  <c r="K249" i="6"/>
  <c r="L249" i="6" s="1"/>
  <c r="K248" i="6"/>
  <c r="L248" i="6" s="1"/>
  <c r="K246" i="6"/>
  <c r="L246" i="6" s="1"/>
  <c r="H244" i="6"/>
  <c r="K244" i="6" s="1"/>
  <c r="L244" i="6" s="1"/>
  <c r="K243" i="6"/>
  <c r="L243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F212" i="6"/>
  <c r="K212" i="6" s="1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F205" i="6"/>
  <c r="K205" i="6" s="1"/>
  <c r="L205" i="6" s="1"/>
  <c r="K204" i="6"/>
  <c r="L204" i="6" s="1"/>
  <c r="F203" i="6"/>
  <c r="K203" i="6" s="1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5" i="6"/>
  <c r="L185" i="6" s="1"/>
  <c r="K184" i="6"/>
  <c r="L184" i="6" s="1"/>
  <c r="F183" i="6"/>
  <c r="K183" i="6" s="1"/>
  <c r="L183" i="6" s="1"/>
  <c r="K182" i="6"/>
  <c r="L182" i="6" s="1"/>
  <c r="K179" i="6"/>
  <c r="L179" i="6" s="1"/>
  <c r="K178" i="6"/>
  <c r="L178" i="6" s="1"/>
  <c r="K177" i="6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7" i="6"/>
  <c r="L157" i="6" s="1"/>
  <c r="K155" i="6"/>
  <c r="L155" i="6" s="1"/>
  <c r="K153" i="6"/>
  <c r="L153" i="6" s="1"/>
  <c r="K151" i="6"/>
  <c r="L151" i="6" s="1"/>
  <c r="K150" i="6"/>
  <c r="L150" i="6" s="1"/>
  <c r="K149" i="6"/>
  <c r="L149" i="6" s="1"/>
  <c r="K147" i="6"/>
  <c r="L147" i="6" s="1"/>
  <c r="K146" i="6"/>
  <c r="L146" i="6" s="1"/>
  <c r="K145" i="6"/>
  <c r="L145" i="6" s="1"/>
  <c r="K144" i="6"/>
  <c r="K143" i="6"/>
  <c r="L143" i="6" s="1"/>
  <c r="K142" i="6"/>
  <c r="L142" i="6" s="1"/>
  <c r="K140" i="6"/>
  <c r="L140" i="6" s="1"/>
  <c r="K139" i="6"/>
  <c r="L139" i="6" s="1"/>
  <c r="K138" i="6"/>
  <c r="L138" i="6" s="1"/>
  <c r="K137" i="6"/>
  <c r="L137" i="6" s="1"/>
  <c r="K136" i="6"/>
  <c r="L136" i="6" s="1"/>
  <c r="F135" i="6"/>
  <c r="K135" i="6" s="1"/>
  <c r="L135" i="6" s="1"/>
  <c r="H134" i="6"/>
  <c r="K134" i="6" s="1"/>
  <c r="L134" i="6" s="1"/>
  <c r="K131" i="6"/>
  <c r="L131" i="6" s="1"/>
  <c r="K130" i="6"/>
  <c r="L130" i="6" s="1"/>
  <c r="K129" i="6"/>
  <c r="L129" i="6" s="1"/>
  <c r="K128" i="6"/>
  <c r="L128" i="6" s="1"/>
  <c r="K127" i="6"/>
  <c r="L127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H100" i="6"/>
  <c r="K100" i="6" s="1"/>
  <c r="L100" i="6" s="1"/>
  <c r="F99" i="6"/>
  <c r="K99" i="6" s="1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6" i="4"/>
</calcChain>
</file>

<file path=xl/sharedStrings.xml><?xml version="1.0" encoding="utf-8"?>
<sst xmlns="http://schemas.openxmlformats.org/spreadsheetml/2006/main" count="3476" uniqueCount="1198">
  <si>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</si>
  <si>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</si>
  <si>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</si>
  <si>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</si>
  <si>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</si>
  <si>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</si>
  <si>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</si>
  <si>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</si>
  <si>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</si>
  <si>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</si>
  <si>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</si>
  <si>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</si>
  <si>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</si>
  <si>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</si>
  <si>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</si>
  <si>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</si>
  <si>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</si>
  <si>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</si>
  <si>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</si>
  <si>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</si>
  <si>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</si>
  <si>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</si>
  <si>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</si>
  <si>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</si>
  <si>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</si>
  <si>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</si>
  <si>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</si>
  <si>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</si>
  <si>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</si>
  <si>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</si>
  <si>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</si>
  <si>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</si>
  <si>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</si>
  <si>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</si>
  <si>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</si>
  <si>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</si>
  <si>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</si>
  <si>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</si>
  <si>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</si>
  <si>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</si>
  <si>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</si>
  <si>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</si>
  <si>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</si>
  <si>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</si>
  <si>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</si>
  <si>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</si>
  <si>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</si>
  <si>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</si>
  <si>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</si>
  <si>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</si>
  <si>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</si>
  <si>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</si>
  <si>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</si>
  <si>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</si>
  <si>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</si>
  <si>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</si>
  <si>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</si>
  <si>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</si>
  <si>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</si>
  <si>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</si>
  <si>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</si>
  <si>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</si>
  <si>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</si>
  <si>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</si>
  <si>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</si>
  <si>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</si>
  <si>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</si>
  <si>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</si>
  <si>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</si>
  <si>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</si>
  <si>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</si>
  <si>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</si>
  <si>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</si>
  <si>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</si>
  <si>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</si>
  <si>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</si>
  <si>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</si>
  <si>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</si>
  <si>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</si>
  <si>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</si>
  <si>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</si>
  <si>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</si>
  <si>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</si>
  <si>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</si>
  <si>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</si>
  <si>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</si>
  <si>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</si>
  <si>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</si>
  <si>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</si>
  <si>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</si>
  <si>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</si>
  <si>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</si>
  <si>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</si>
  <si>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</si>
  <si>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</si>
  <si>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</si>
  <si>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</si>
  <si>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</si>
  <si>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</si>
  <si>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</si>
  <si>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</si>
  <si>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</si>
  <si>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</si>
  <si>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</si>
  <si>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</si>
  <si>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</si>
  <si>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</si>
  <si>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</si>
  <si>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</si>
  <si>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</si>
  <si>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</si>
  <si>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</si>
  <si>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</si>
  <si>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</si>
  <si>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</si>
  <si>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</si>
  <si>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</si>
  <si>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</si>
  <si>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</si>
  <si>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</si>
  <si>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</si>
  <si>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</si>
  <si>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</si>
  <si>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</si>
  <si>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</si>
  <si>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</si>
  <si>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</si>
  <si>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</si>
  <si>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</si>
  <si>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</si>
  <si>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</si>
  <si>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</si>
  <si>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</si>
  <si>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</si>
  <si>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</si>
  <si>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</si>
  <si>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</si>
  <si>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</si>
  <si>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</si>
  <si>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</si>
  <si>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</si>
  <si>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</si>
  <si>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</si>
  <si>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</si>
  <si>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</si>
  <si>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</si>
  <si>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</si>
  <si>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</si>
  <si>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</si>
  <si>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</si>
  <si>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</si>
  <si>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</si>
  <si>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</si>
  <si>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</si>
  <si>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</si>
  <si>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</si>
  <si>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</si>
  <si>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</si>
  <si>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</si>
  <si>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</si>
  <si>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</si>
  <si>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</si>
  <si>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</si>
  <si>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</si>
  <si>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</si>
  <si>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</si>
  <si>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</si>
  <si>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</si>
  <si>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</si>
  <si>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</si>
  <si>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</si>
  <si>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</si>
  <si>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</si>
  <si>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</si>
  <si>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</si>
  <si>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</si>
  <si>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</si>
  <si>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</si>
  <si>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</si>
  <si>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</si>
  <si>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</si>
  <si>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</si>
  <si>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</si>
  <si>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</si>
  <si>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</si>
  <si>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</si>
  <si>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</si>
  <si>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</si>
  <si>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</si>
  <si>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</si>
  <si>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</si>
  <si>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</si>
  <si>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</si>
  <si>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</si>
  <si>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</si>
  <si>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</si>
  <si>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</si>
  <si>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</si>
  <si>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</si>
  <si>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</si>
  <si>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</si>
  <si>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</si>
  <si>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</si>
  <si>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</si>
  <si>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</si>
  <si>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</si>
  <si>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</si>
  <si>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</si>
  <si>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</si>
  <si>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</si>
  <si>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</si>
  <si>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</si>
  <si>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</si>
  <si>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</si>
  <si>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</si>
  <si>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</si>
  <si>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</si>
  <si>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</si>
  <si>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</si>
  <si>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</si>
  <si>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</si>
  <si>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</si>
  <si>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</si>
  <si>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</si>
  <si>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</si>
  <si>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</si>
  <si>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</si>
  <si>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</si>
  <si>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</si>
  <si>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</si>
  <si>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</si>
  <si>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</si>
  <si>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</si>
  <si>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</si>
  <si>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</si>
  <si>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</si>
  <si>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</si>
  <si>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</si>
  <si>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</si>
  <si>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</si>
  <si>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</si>
  <si>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</si>
  <si>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</si>
  <si>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</si>
  <si>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</si>
  <si>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</si>
  <si>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</si>
  <si>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</si>
  <si>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</si>
  <si>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</si>
  <si>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</si>
  <si>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</si>
  <si>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</si>
  <si>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</si>
  <si>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</si>
  <si>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</si>
  <si>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</si>
  <si>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</si>
  <si>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</si>
  <si>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</si>
  <si>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</si>
  <si>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</si>
  <si>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</si>
  <si>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</si>
  <si>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</si>
  <si>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</si>
  <si>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</si>
  <si>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</si>
  <si>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</si>
  <si>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</si>
  <si>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</si>
  <si>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</si>
  <si>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</si>
  <si>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</si>
  <si>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</si>
  <si>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</si>
  <si>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</si>
  <si>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</si>
  <si>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</si>
  <si>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</si>
  <si>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</si>
  <si>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</si>
  <si>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</si>
  <si>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</si>
  <si>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</si>
  <si>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</si>
  <si>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</si>
  <si>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</si>
  <si>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</si>
  <si>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</si>
  <si>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</si>
  <si>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</si>
  <si>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</si>
  <si>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</si>
  <si>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</si>
  <si>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</si>
  <si>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</si>
  <si>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</si>
  <si>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</si>
  <si>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</si>
  <si>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</si>
  <si>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</si>
  <si>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</si>
  <si>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</si>
  <si>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</si>
  <si>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</si>
  <si>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</si>
  <si>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</si>
  <si>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</si>
  <si>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</si>
  <si>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</si>
  <si>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</si>
  <si>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</si>
  <si>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</si>
  <si>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</si>
  <si>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</si>
  <si>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</si>
  <si>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</si>
  <si>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</si>
  <si>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</si>
  <si>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</si>
  <si>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</si>
  <si>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</si>
  <si>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</si>
  <si>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</si>
  <si>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</si>
  <si>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</si>
  <si>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</si>
  <si>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</si>
  <si>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</si>
  <si>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</si>
  <si>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</si>
  <si>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</si>
  <si>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</si>
  <si>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</si>
  <si>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</si>
  <si>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</si>
  <si>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</si>
  <si>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</si>
  <si>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</si>
  <si>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</si>
  <si>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</si>
  <si>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</si>
  <si>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</si>
  <si>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</si>
  <si>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</si>
  <si>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</si>
  <si>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</si>
  <si>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</si>
  <si>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</si>
  <si>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</si>
  <si>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</si>
  <si>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</si>
  <si>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</si>
  <si>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</si>
  <si>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</si>
  <si>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</si>
  <si>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</si>
  <si>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</si>
  <si>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</si>
  <si>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</si>
  <si>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</si>
  <si>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</si>
  <si>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</si>
  <si>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</si>
  <si>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</si>
  <si>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</si>
  <si>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</si>
  <si>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</si>
  <si>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</si>
  <si>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</si>
  <si>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</si>
  <si>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</si>
  <si>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</si>
  <si>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</si>
  <si>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</si>
  <si>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</si>
  <si>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</si>
  <si>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</si>
  <si>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</si>
  <si>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</si>
  <si>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</si>
  <si>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</si>
  <si>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</si>
  <si>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</si>
  <si>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</si>
  <si>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</si>
  <si>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</si>
  <si>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</si>
  <si>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</si>
  <si>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</si>
  <si>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</si>
  <si>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</si>
  <si>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</si>
  <si>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</si>
  <si>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</si>
  <si>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</si>
  <si>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</si>
  <si>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</si>
  <si>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</si>
  <si>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</si>
  <si>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</si>
  <si>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</si>
  <si>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</si>
  <si>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</si>
  <si>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</si>
  <si>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</si>
  <si>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</si>
  <si>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</si>
  <si>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</si>
  <si>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</si>
  <si>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</si>
  <si>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</si>
  <si>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</si>
  <si>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</si>
  <si>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</si>
  <si>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</si>
  <si>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</si>
  <si>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</si>
  <si>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</si>
  <si>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</si>
  <si>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</si>
  <si>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</si>
  <si>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</si>
  <si>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</si>
  <si>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</si>
  <si>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</si>
  <si>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</si>
  <si>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</si>
  <si>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</si>
  <si>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</si>
  <si>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</si>
  <si>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</si>
  <si>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</si>
  <si>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</si>
  <si>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</si>
  <si>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</si>
  <si>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</si>
  <si>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</si>
  <si>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</si>
  <si>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</si>
  <si>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</si>
  <si>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</si>
  <si>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</si>
  <si>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</si>
  <si>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</si>
  <si>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</si>
  <si>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</si>
  <si>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</si>
  <si>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</si>
  <si>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</si>
  <si>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</si>
  <si>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</si>
  <si>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</si>
  <si>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</si>
  <si>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</si>
  <si>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</si>
  <si>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</si>
  <si>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</si>
  <si>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</si>
  <si>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</si>
  <si>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</si>
  <si>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</si>
  <si>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</si>
  <si>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</si>
  <si>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</si>
  <si>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</si>
  <si>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</si>
  <si>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</si>
  <si>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</si>
  <si>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</si>
  <si>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</si>
  <si>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</si>
  <si>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</si>
  <si>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</si>
  <si>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</si>
  <si>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</si>
  <si>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</si>
  <si>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</si>
  <si>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</si>
  <si>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</si>
  <si>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</si>
  <si>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</si>
  <si>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</si>
  <si>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</si>
  <si>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</si>
  <si>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</si>
  <si>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</si>
  <si>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</si>
  <si>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</si>
  <si>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</si>
  <si>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</si>
  <si>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</si>
  <si>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</si>
  <si>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</si>
  <si>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</si>
  <si>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</si>
  <si>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</si>
  <si>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</si>
  <si>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</si>
  <si>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</si>
  <si>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</si>
  <si>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</si>
  <si>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</si>
  <si>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</si>
  <si>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</si>
  <si>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</si>
  <si>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</si>
  <si>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</si>
  <si>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</si>
  <si>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</si>
  <si>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</si>
  <si>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</si>
  <si>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</si>
  <si>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</si>
  <si>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</si>
  <si>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</si>
  <si>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</si>
  <si>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</si>
  <si>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</si>
  <si>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</si>
  <si>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</si>
  <si>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</si>
  <si>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</si>
  <si>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</si>
  <si>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</si>
  <si>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</si>
  <si>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</si>
  <si>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</si>
  <si>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</si>
  <si>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</si>
  <si>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</si>
  <si>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</si>
  <si>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</si>
  <si>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</si>
  <si>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</si>
  <si>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</si>
  <si>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</si>
  <si>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</si>
  <si>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</si>
  <si>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</si>
  <si>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</si>
  <si>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</si>
  <si>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</si>
  <si>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</si>
  <si>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</si>
  <si>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</si>
  <si>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</si>
  <si>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</si>
  <si>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</si>
  <si>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</si>
  <si>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</si>
  <si>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</si>
  <si>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</si>
  <si>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</si>
  <si>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</si>
  <si>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</si>
  <si>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</si>
  <si>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</si>
  <si>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</si>
  <si>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</si>
  <si>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</si>
  <si>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</si>
  <si>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</si>
  <si>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</si>
  <si>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</si>
  <si>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</si>
  <si>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</si>
  <si>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</si>
  <si>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</si>
  <si>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</si>
  <si>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</si>
  <si>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</si>
  <si>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</si>
  <si>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</si>
  <si>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</si>
  <si>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</si>
  <si>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</si>
  <si>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</si>
  <si>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</si>
  <si>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</si>
  <si>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</si>
  <si>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</si>
  <si>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</si>
  <si>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</si>
  <si>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</si>
  <si>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</si>
  <si>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</si>
  <si>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</si>
  <si>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</si>
  <si>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</si>
  <si>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</si>
  <si>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</si>
  <si>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</si>
  <si>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</si>
  <si>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</si>
  <si>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</si>
  <si>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</si>
  <si>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</si>
  <si>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</si>
  <si>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</si>
  <si>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</si>
  <si>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</si>
  <si>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</si>
  <si>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</si>
  <si>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</si>
  <si>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</si>
  <si>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</si>
  <si>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</si>
  <si>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</si>
  <si>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</si>
  <si>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</si>
  <si>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</si>
  <si>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</si>
  <si>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</si>
  <si>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</si>
  <si>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</si>
  <si>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</si>
  <si>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</si>
  <si>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</si>
  <si>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</si>
  <si>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</si>
  <si>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</si>
  <si>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</si>
  <si>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</si>
  <si>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</si>
  <si>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</si>
  <si>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</si>
  <si>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</si>
  <si>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</si>
  <si>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</si>
  <si>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</si>
  <si>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</si>
  <si>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</si>
  <si>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</si>
  <si>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</si>
  <si>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</si>
  <si>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</si>
  <si>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</si>
  <si>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</si>
  <si>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</si>
  <si>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</si>
  <si>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</si>
  <si>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</si>
  <si>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</si>
  <si>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</si>
  <si>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</si>
  <si>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</si>
  <si>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</si>
  <si>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</si>
  <si>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</si>
  <si>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</si>
  <si>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</si>
  <si>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</si>
  <si>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</si>
  <si>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</si>
  <si>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</si>
  <si>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</si>
  <si>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</si>
  <si>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</si>
  <si>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</si>
  <si>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</si>
  <si>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</si>
  <si>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</si>
  <si>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</si>
  <si>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</si>
  <si>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</si>
  <si>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</si>
  <si>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</si>
  <si>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</si>
  <si>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</si>
  <si>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</si>
  <si>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</si>
  <si>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</si>
  <si>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</si>
  <si>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</si>
  <si>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</si>
  <si>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</si>
  <si>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</si>
  <si>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</si>
  <si>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</si>
  <si>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</si>
  <si>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</si>
  <si>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</si>
  <si>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</si>
  <si>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</si>
  <si>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</si>
  <si>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</si>
  <si>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</si>
  <si>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</si>
  <si>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</si>
  <si>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</si>
  <si>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</si>
  <si>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</si>
  <si>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</si>
  <si>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</si>
  <si>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</si>
  <si>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</si>
  <si>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</si>
  <si>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</si>
  <si>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</si>
  <si>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</si>
  <si>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</si>
  <si>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</si>
  <si>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</si>
  <si>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</si>
  <si>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</si>
  <si>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</si>
  <si>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</si>
  <si>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</si>
  <si>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</si>
  <si>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</si>
  <si>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</si>
  <si>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</si>
  <si>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</si>
  <si>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</si>
  <si>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</si>
  <si>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</si>
  <si>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</si>
  <si>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</si>
  <si>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</si>
  <si>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</si>
  <si>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</si>
  <si>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</si>
  <si>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</si>
  <si>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</si>
  <si>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</si>
  <si>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</si>
  <si>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</si>
  <si>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</si>
  <si>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</si>
  <si>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</si>
  <si>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</si>
  <si>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</si>
  <si>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</si>
  <si>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</si>
  <si>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</si>
  <si>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</si>
  <si>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</si>
  <si>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</si>
  <si>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</si>
  <si>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</si>
  <si>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</si>
  <si>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</si>
  <si>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</si>
  <si>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</si>
  <si>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</si>
  <si>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</si>
  <si>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</si>
  <si>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</si>
  <si>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</si>
  <si>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</si>
  <si>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</si>
  <si>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</si>
  <si>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</si>
  <si>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</si>
  <si>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</si>
  <si>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</si>
  <si>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</si>
  <si>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</si>
  <si>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</si>
  <si>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</si>
  <si>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</si>
  <si>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</si>
  <si>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</si>
  <si>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</si>
  <si>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</si>
  <si>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</si>
  <si>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</si>
  <si>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</si>
  <si>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</si>
  <si>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</si>
  <si>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</si>
  <si>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</si>
  <si>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</si>
  <si>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</si>
  <si>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</si>
  <si>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</si>
  <si>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</si>
  <si>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</si>
  <si>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</si>
  <si>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</si>
  <si>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</si>
  <si>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</si>
  <si>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</si>
  <si>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</si>
  <si>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</si>
  <si>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</si>
  <si>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</si>
  <si>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</si>
  <si>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</si>
  <si>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</si>
  <si>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</si>
  <si>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</si>
  <si>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</si>
  <si>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</si>
  <si>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</si>
  <si>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</si>
  <si>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</si>
  <si>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</si>
  <si>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</si>
  <si>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</si>
  <si>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</si>
  <si>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</si>
  <si>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</si>
  <si>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</si>
  <si>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</si>
  <si>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</si>
  <si>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</si>
  <si>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</si>
  <si>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</si>
  <si>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</si>
  <si>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</si>
  <si>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</si>
  <si>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</si>
  <si>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</si>
  <si>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</si>
  <si>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</si>
  <si>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</si>
  <si>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</si>
  <si>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</si>
  <si>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</si>
  <si>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</si>
  <si>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</si>
  <si>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</si>
  <si>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</si>
  <si>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</si>
  <si>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</si>
  <si>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</si>
  <si>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</si>
  <si>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</si>
  <si>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</si>
  <si>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</si>
  <si>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</si>
  <si>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</si>
  <si>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</si>
  <si>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</si>
  <si>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</si>
  <si>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</si>
  <si>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</si>
  <si>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</si>
  <si>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</si>
  <si>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</si>
  <si>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</si>
  <si>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</si>
  <si>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</si>
  <si>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</si>
  <si>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</si>
  <si>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</si>
  <si>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</si>
  <si>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</si>
  <si>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</si>
  <si>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</si>
  <si>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</si>
  <si>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</si>
  <si>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</si>
  <si>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</si>
  <si>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</si>
  <si>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</si>
  <si>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</si>
  <si>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</si>
  <si>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</si>
  <si>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</si>
  <si>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</si>
  <si>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</si>
  <si>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</si>
  <si>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</si>
  <si>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</si>
  <si>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</si>
  <si>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</si>
  <si>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</si>
  <si>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</si>
  <si>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</si>
  <si>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</si>
  <si>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</si>
  <si>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</si>
  <si>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</si>
  <si>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</si>
  <si>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</si>
  <si>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</si>
  <si>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</si>
  <si>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</si>
  <si>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</si>
  <si>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</si>
  <si>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</si>
  <si>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</si>
  <si>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</si>
  <si>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</si>
  <si>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</si>
  <si>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</si>
  <si>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</si>
  <si>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</si>
  <si>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</si>
  <si>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195-210</t>
  </si>
  <si>
    <t>TTIL</t>
  </si>
  <si>
    <t>1720-1800</t>
  </si>
  <si>
    <t>GRAVITON RESEARCH CAPITAL LLP</t>
  </si>
  <si>
    <t>2390-2470</t>
  </si>
  <si>
    <t>2650-2800</t>
  </si>
  <si>
    <t>3825-4025</t>
  </si>
  <si>
    <t>4500-5000</t>
  </si>
  <si>
    <t>195-205</t>
  </si>
  <si>
    <t>1840-1940</t>
  </si>
  <si>
    <t>5040-5170</t>
  </si>
  <si>
    <t>5540-5900</t>
  </si>
  <si>
    <t>1700-1800</t>
  </si>
  <si>
    <t>AFEL</t>
  </si>
  <si>
    <t>ALICON</t>
  </si>
  <si>
    <t>1235-1265</t>
  </si>
  <si>
    <t>SAMMAANCAP</t>
  </si>
  <si>
    <t>6200-6500</t>
  </si>
  <si>
    <t>Profit of Rs.500/-</t>
  </si>
  <si>
    <t>Loss of Rs.325/-</t>
  </si>
  <si>
    <t>Loss of Rs.105/-</t>
  </si>
  <si>
    <t>Loss of Rs.50/-</t>
  </si>
  <si>
    <t>Loss of Rs.175/-</t>
  </si>
  <si>
    <t>1120-1200</t>
  </si>
  <si>
    <t>3495-3595</t>
  </si>
  <si>
    <t>3750-3900</t>
  </si>
  <si>
    <t>284-300</t>
  </si>
  <si>
    <t>280-292</t>
  </si>
  <si>
    <t>320-340</t>
  </si>
  <si>
    <t>Loss of Rs.75/-</t>
  </si>
  <si>
    <t>Loss of Rs.10.5/-</t>
  </si>
  <si>
    <t>VIKRAMBHAI GOKALBHAI CHAUDHARI</t>
  </si>
  <si>
    <t>MANSI SHARE AND STOCK ADVISORS PVT LTD</t>
  </si>
  <si>
    <t>SPRL</t>
  </si>
  <si>
    <t>SP Refractories Limited</t>
  </si>
  <si>
    <t>SPEXTRA MULTIBIZ PRIVATE LIMITED</t>
  </si>
  <si>
    <t>PVVINFRA</t>
  </si>
  <si>
    <t>ISHAAN TRADEFIN LLP</t>
  </si>
  <si>
    <t>1426-1456</t>
  </si>
  <si>
    <t>1530-1600</t>
  </si>
  <si>
    <t>Profit of Rs.12.5/-</t>
  </si>
  <si>
    <t>241.5-247.5</t>
  </si>
  <si>
    <t>262-277</t>
  </si>
  <si>
    <t>358-368</t>
  </si>
  <si>
    <t>Loss of Rs.62/-</t>
  </si>
  <si>
    <t>400-430</t>
  </si>
  <si>
    <t>VASUDHAGAM</t>
  </si>
  <si>
    <t>QE SECURITIES LLP</t>
  </si>
  <si>
    <t>KSHITIJPOL</t>
  </si>
  <si>
    <t>Kshitij Polyline Limited</t>
  </si>
  <si>
    <t>SAKUMA</t>
  </si>
  <si>
    <t>Sakuma Exports Limited</t>
  </si>
  <si>
    <t>MITTAL RIMPY</t>
  </si>
  <si>
    <t>NEXPACT LIMITED</t>
  </si>
  <si>
    <t>BANKNIFTY 50800 CE 14 AUG</t>
  </si>
  <si>
    <t>280-290</t>
  </si>
  <si>
    <t>Loss of Rs.82.5/-</t>
  </si>
  <si>
    <t>ARYAN</t>
  </si>
  <si>
    <t>JAIN GRANITES AND PROJECTS INDIA LIMITED</t>
  </si>
  <si>
    <t>COLORCHIPS</t>
  </si>
  <si>
    <t>RAVIKAANTH PORTFOLIO SERVICES PRIVATE LIMITED</t>
  </si>
  <si>
    <t>KHOOBSURAT</t>
  </si>
  <si>
    <t>KIZI</t>
  </si>
  <si>
    <t>AAKRAYA RESEARCH LLP</t>
  </si>
  <si>
    <t>KOPRAN</t>
  </si>
  <si>
    <t>Kopran Ltd.</t>
  </si>
  <si>
    <t>SRESTHA FINVEST LIMITED</t>
  </si>
  <si>
    <t>VLEGOV</t>
  </si>
  <si>
    <t>VL E Gov and IT Sol Ltd</t>
  </si>
  <si>
    <t>2200-2350</t>
  </si>
  <si>
    <t>2650-2730</t>
  </si>
  <si>
    <t>3000-3290</t>
  </si>
  <si>
    <t>6710-6890</t>
  </si>
  <si>
    <t>7350-7750</t>
  </si>
  <si>
    <t>SHAILESH KANJIBHAI DHAMELIYA</t>
  </si>
  <si>
    <t>IRAGE BROKING SERVICES LLP</t>
  </si>
  <si>
    <t>AMITINT</t>
  </si>
  <si>
    <t>KAVITA MAYANK VARIA</t>
  </si>
  <si>
    <t>BFLAFL</t>
  </si>
  <si>
    <t>PANKAJBAFNA</t>
  </si>
  <si>
    <t>SUSIRA HOLDINGS PRIVATE LIMITED</t>
  </si>
  <si>
    <t>COMCL</t>
  </si>
  <si>
    <t>GOPAIST</t>
  </si>
  <si>
    <t>GKML SOFTWARE TECHNOLOGIES PRIVATE LIMITED</t>
  </si>
  <si>
    <t>MANI SOFTWARE TECHNOLOGIES PVT LTD</t>
  </si>
  <si>
    <t>RELICAB</t>
  </si>
  <si>
    <t>EMRALD COMMERCIAL LIMITED</t>
  </si>
  <si>
    <t>SGFRL</t>
  </si>
  <si>
    <t>SAROJDEVI S KABRA</t>
  </si>
  <si>
    <t>COFFEEDAY</t>
  </si>
  <si>
    <t>Coffee Day Enterprise Ltd</t>
  </si>
  <si>
    <t>NK SECURITIES RESEARCH PRIVATE LIMITED</t>
  </si>
  <si>
    <t>HERANBA</t>
  </si>
  <si>
    <t>Heranba Industries Ltd</t>
  </si>
  <si>
    <t>KANDARP</t>
  </si>
  <si>
    <t>Kandarp Dg Smart Bpo Ltd</t>
  </si>
  <si>
    <t>EPITOME TRADING AND INVESTMENTS</t>
  </si>
  <si>
    <t>ONEPOINT</t>
  </si>
  <si>
    <t>One Point One Sol Ltd</t>
  </si>
  <si>
    <t>SRPL</t>
  </si>
  <si>
    <t>Shree Ram Proteins Ltd.</t>
  </si>
  <si>
    <t>HARBIR SINGH CHADHA</t>
  </si>
  <si>
    <t>STOVEKRAFT</t>
  </si>
  <si>
    <t>Stove Kraft Limited</t>
  </si>
  <si>
    <t>TROM</t>
  </si>
  <si>
    <t>Trom Industries Limited</t>
  </si>
  <si>
    <t>URBAN</t>
  </si>
  <si>
    <t>Urban Enviro Waste Mgmt L</t>
  </si>
  <si>
    <t>KABEELON SALES CORP</t>
  </si>
  <si>
    <t>ACEMEN</t>
  </si>
  <si>
    <t>GUTTIKONDA VARA LAKSHMI</t>
  </si>
  <si>
    <t>AFCOM</t>
  </si>
  <si>
    <t>ROHAN GUPTA</t>
  </si>
  <si>
    <t>VICTUS ENTERPRISE LLP</t>
  </si>
  <si>
    <t>STOCK VERTEX VENTURES</t>
  </si>
  <si>
    <t>MANSI SHARE &amp; STOCK ADVISORS PRIVATE LIMITED</t>
  </si>
  <si>
    <t>VIKASA GLOBAL FUND PCC - EUBILIA CAPITAL PARTNERS FUND I</t>
  </si>
  <si>
    <t>NIRAV KANUBHAI PANDYA</t>
  </si>
  <si>
    <t>MAHENDRA GIRDHARILAL WADHWANI</t>
  </si>
  <si>
    <t>SANTHOSH D SURANA</t>
  </si>
  <si>
    <t>SOMAAGRAWAL</t>
  </si>
  <si>
    <t>ARADHANA PANDEY</t>
  </si>
  <si>
    <t>CHECKPOINT</t>
  </si>
  <si>
    <t>DIVYA GUPTA</t>
  </si>
  <si>
    <t>R S SUDHISH</t>
  </si>
  <si>
    <t>COMFINTE</t>
  </si>
  <si>
    <t>LUHARUKA EXPORTS PVT LTD</t>
  </si>
  <si>
    <t>CTLLAB</t>
  </si>
  <si>
    <t>ERAAYA</t>
  </si>
  <si>
    <t>VISHAL JAI KUMAR GARG</t>
  </si>
  <si>
    <t>SNEHA GARG</t>
  </si>
  <si>
    <t>ETIL</t>
  </si>
  <si>
    <t>SUMANCHEPURI</t>
  </si>
  <si>
    <t>GEMENVIRO</t>
  </si>
  <si>
    <t>JIGAR MUKESHBHAI SHAH</t>
  </si>
  <si>
    <t>GOYALASS</t>
  </si>
  <si>
    <t>PRATHIPA PAIDI</t>
  </si>
  <si>
    <t>GUJTLRM</t>
  </si>
  <si>
    <t>HANSUGAR</t>
  </si>
  <si>
    <t>IGCIL</t>
  </si>
  <si>
    <t>KOOLAMADATHIL ABDULNAZAR</t>
  </si>
  <si>
    <t>KALLAM</t>
  </si>
  <si>
    <t>ASHWINI NIRAJ SINGH</t>
  </si>
  <si>
    <t>JYOTHI KAILASH KABRA</t>
  </si>
  <si>
    <t>RAMESHHARAN</t>
  </si>
  <si>
    <t>BEELINE BROKING LIMITED</t>
  </si>
  <si>
    <t>MEHAI</t>
  </si>
  <si>
    <t>F3 ADVISORS PRIVATE LIMITED</t>
  </si>
  <si>
    <t>GREEN PEAKS ENTERPRISES LLP</t>
  </si>
  <si>
    <t>MIHIKA</t>
  </si>
  <si>
    <t>BLISSFULBOUNTY AGRI PRIVATE LIMITED</t>
  </si>
  <si>
    <t>MMLF</t>
  </si>
  <si>
    <t>SAJJAN KUMAR PATWARI</t>
  </si>
  <si>
    <t>PADAMCO</t>
  </si>
  <si>
    <t>REKHA GUPTA .</t>
  </si>
  <si>
    <t>RANJAN NAVIN GALA</t>
  </si>
  <si>
    <t>PARAGONF</t>
  </si>
  <si>
    <t>KIT COMMERCIAL PRIVATE LIMITED</t>
  </si>
  <si>
    <t>NAMAN BARTER PRIVATE LIMITED</t>
  </si>
  <si>
    <t>KOTVAK LOGISTICS LLP</t>
  </si>
  <si>
    <t>SABRIYA FISHERIES LLP</t>
  </si>
  <si>
    <t>APPLE EQUIFIN PVT LTD</t>
  </si>
  <si>
    <t>MONIKA SEKHRI</t>
  </si>
  <si>
    <t>SK GROWTH FUND PRIVATE LIMITED</t>
  </si>
  <si>
    <t>SANJAY KUMAR PATWARI</t>
  </si>
  <si>
    <t>S K PATWARI HUF</t>
  </si>
  <si>
    <t>SANJAY POPATLAL JAIN</t>
  </si>
  <si>
    <t>RFLL</t>
  </si>
  <si>
    <t>JOSEPH VINCENT CARDOZ</t>
  </si>
  <si>
    <t>KIRAN MITTAL</t>
  </si>
  <si>
    <t>SCL</t>
  </si>
  <si>
    <t>SHUBHAM ASHOKBHAI PATEL</t>
  </si>
  <si>
    <t>SERVOTEACH</t>
  </si>
  <si>
    <t>SHAKUNTLA GUPTA</t>
  </si>
  <si>
    <t>VIVEK KANDA</t>
  </si>
  <si>
    <t>NOPEA CAPITAL SERVICES PRIVATE LIMITED</t>
  </si>
  <si>
    <t>SHANGAR</t>
  </si>
  <si>
    <t>NOBLE POLYMERS LIMITED NOBLE</t>
  </si>
  <si>
    <t>NISHIL SHAH</t>
  </si>
  <si>
    <t>SHANTIGURU</t>
  </si>
  <si>
    <t>MONA LAROIA</t>
  </si>
  <si>
    <t>ANITA BAGMAR</t>
  </si>
  <si>
    <t>SHIVAEXPO</t>
  </si>
  <si>
    <t>ABHINAV UPADHYAY</t>
  </si>
  <si>
    <t>IRA CHATTERJI</t>
  </si>
  <si>
    <t>STAL</t>
  </si>
  <si>
    <t>SB OPPORTUNITIES FUND I</t>
  </si>
  <si>
    <t>STARLENT</t>
  </si>
  <si>
    <t>SETU SECURITIES PVT. LTD.</t>
  </si>
  <si>
    <t>DHRUV GANJI</t>
  </si>
  <si>
    <t>SUUMAYA</t>
  </si>
  <si>
    <t>DHARMENDRA B PATEL</t>
  </si>
  <si>
    <t>TARINI</t>
  </si>
  <si>
    <t>SHARIQAHMEDKHAN</t>
  </si>
  <si>
    <t>TRANSVOY</t>
  </si>
  <si>
    <t>SAMEER GUPTA</t>
  </si>
  <si>
    <t>ROHITKUMAR MAFATLAL PATEL</t>
  </si>
  <si>
    <t>VISHNUBHAI CHHAGANLAL PATEL</t>
  </si>
  <si>
    <t>UNIECOM</t>
  </si>
  <si>
    <t>VGCL</t>
  </si>
  <si>
    <t>SIDDHARTHA BHAIYA</t>
  </si>
  <si>
    <t>VIVANZA</t>
  </si>
  <si>
    <t>TANYA ESTATES PRIVATE LIMITED .</t>
  </si>
  <si>
    <t>VVIPIL</t>
  </si>
  <si>
    <t>YUGA STOCKS AND COMMODITIES PRIVATE LIMITED .</t>
  </si>
  <si>
    <t>Aarti Industries Ltd.</t>
  </si>
  <si>
    <t>AMJUMBO</t>
  </si>
  <si>
    <t>A and M Jumbo Bags Ltd</t>
  </si>
  <si>
    <t>MANDALIYA UDAY KANAIYALAL</t>
  </si>
  <si>
    <t>ANNAPURNA</t>
  </si>
  <si>
    <t>Annapurna Swadisht Ltd</t>
  </si>
  <si>
    <t>KANODIA STOCK BROKING PVT.LTD.</t>
  </si>
  <si>
    <t>Balrampur Chini Mills</t>
  </si>
  <si>
    <t>ESSENTIA</t>
  </si>
  <si>
    <t>Integra Essentia Limited</t>
  </si>
  <si>
    <t>FIRSTCRY</t>
  </si>
  <si>
    <t>Brainbees Solutions Ltd</t>
  </si>
  <si>
    <t>NOMURA INDIA INVESTMENT FUND MOTHER FUND A/C (NOMURA) (MF INDIA)</t>
  </si>
  <si>
    <t>TNTBC AS THE TRUSTEE OF NOMURA INDIA STOCK MOTHER FUND (NOMURA) NISMF</t>
  </si>
  <si>
    <t>FOCUS</t>
  </si>
  <si>
    <t>Focus Lightg</t>
  </si>
  <si>
    <t>LOHIA SECURITIES LTD.</t>
  </si>
  <si>
    <t>GOLDIAM</t>
  </si>
  <si>
    <t>Goldiam International Lim</t>
  </si>
  <si>
    <t>Gujarat Pipavav Port Ltd</t>
  </si>
  <si>
    <t>HINDOILEXP</t>
  </si>
  <si>
    <t>Hind. Oil Exploration</t>
  </si>
  <si>
    <t>Inox Wind Limited</t>
  </si>
  <si>
    <t>KHAICHEM</t>
  </si>
  <si>
    <t>Khaitan Chem &amp; Fert Ltd</t>
  </si>
  <si>
    <t>RAMESH LAL</t>
  </si>
  <si>
    <t>KTL</t>
  </si>
  <si>
    <t>Kalahridhaan Trendz Ltd</t>
  </si>
  <si>
    <t>LIESHA CORPORATION PRIVATE LIMITED .</t>
  </si>
  <si>
    <t>PURE BROKING PVT LTD</t>
  </si>
  <si>
    <t>LOTUSEYE</t>
  </si>
  <si>
    <t>Lotus Eye Hosp &amp; Inst Ltd</t>
  </si>
  <si>
    <t>. VRAMATH  FINANCIAL  SERVICES PVT LTD</t>
  </si>
  <si>
    <t>MACOBSTECH</t>
  </si>
  <si>
    <t>Macobs Technologies Ltd</t>
  </si>
  <si>
    <t>NISHANT KUMAR GHOSH</t>
  </si>
  <si>
    <t>MADHAV</t>
  </si>
  <si>
    <t>Madhav Marbles and Granit</t>
  </si>
  <si>
    <t>MHHL</t>
  </si>
  <si>
    <t>Mohini Health&amp;Hygiene Ltd</t>
  </si>
  <si>
    <t>ARIHANT FUTURE &amp; COMMODITIES LTD</t>
  </si>
  <si>
    <t>Olectra Greentech Limited</t>
  </si>
  <si>
    <t>PLATIND</t>
  </si>
  <si>
    <t>Platinum Industries Ltd</t>
  </si>
  <si>
    <t>RattanIndia Ent Limited</t>
  </si>
  <si>
    <t>SABAR</t>
  </si>
  <si>
    <t>Sabar Flex India Limited</t>
  </si>
  <si>
    <t>HI GROWTH CORPORATE SERVICES PVT LTD</t>
  </si>
  <si>
    <t>SALZERELEC</t>
  </si>
  <si>
    <t>Salzer Electronics Ltd.</t>
  </si>
  <si>
    <t>SHAH</t>
  </si>
  <si>
    <t>Shah Metacorp Limited</t>
  </si>
  <si>
    <t>Sundram Fasteners Ltd</t>
  </si>
  <si>
    <t>SBI MUTUAL FUND</t>
  </si>
  <si>
    <t>TBZ</t>
  </si>
  <si>
    <t>Trib Bhimji Zaveri Ltd</t>
  </si>
  <si>
    <t>TEMBO</t>
  </si>
  <si>
    <t>Tembo Global Ind Ltd</t>
  </si>
  <si>
    <t>TRUST</t>
  </si>
  <si>
    <t>Trust Fintech Limited</t>
  </si>
  <si>
    <t>VINOD KUMAR</t>
  </si>
  <si>
    <t>UMA</t>
  </si>
  <si>
    <t>Uma Converter Limited</t>
  </si>
  <si>
    <t>Unicommerce Esolutions L</t>
  </si>
  <si>
    <t>TOPGAIN FINANCE PRIVATE LIMITED</t>
  </si>
  <si>
    <t>GOLDMINE STOCKS PRIVATE LIMITED</t>
  </si>
  <si>
    <t>GRT STRATEGIC VENTURES LLP</t>
  </si>
  <si>
    <t>GLOBALWORTH SECURITIES LIMITED</t>
  </si>
  <si>
    <t>UTSSAV</t>
  </si>
  <si>
    <t>Utssav CZ Gold Jewels Ltd</t>
  </si>
  <si>
    <t>CHOICE EQUITY BROKING PRIVATE LIMITED</t>
  </si>
  <si>
    <t>MOUNTAIN VENTURES</t>
  </si>
  <si>
    <t>VIJIFIN</t>
  </si>
  <si>
    <t>Viji Finance Limited</t>
  </si>
  <si>
    <t>PREBIEN HANOEMAN</t>
  </si>
  <si>
    <t>HANSABEN BHARATKUMAR PATEL</t>
  </si>
  <si>
    <t>PURAV BHARATBHAI PATEL</t>
  </si>
  <si>
    <t>SEJAL PURAVKUMAR PATEL</t>
  </si>
  <si>
    <t>DIAMONDYD</t>
  </si>
  <si>
    <t>Prataap Snacks Limited</t>
  </si>
  <si>
    <t>RAJESH KUMAR MEHTA</t>
  </si>
  <si>
    <t>ISHAN</t>
  </si>
  <si>
    <t>Ishan International Ltd</t>
  </si>
  <si>
    <t>MAHADEV MANUBHAI MAKVANA</t>
  </si>
  <si>
    <t>RAJESH SUBHASH JANGAM</t>
  </si>
  <si>
    <t>SUNRISE GILTS &amp; SECURITIES PVT LTD</t>
  </si>
  <si>
    <t>MONIKA  GARG</t>
  </si>
  <si>
    <t>MAHICKRA</t>
  </si>
  <si>
    <t>Mahickra Chemical Limited</t>
  </si>
  <si>
    <t>GANDHI ASHISHKUMAR CHAMPAKLAL</t>
  </si>
  <si>
    <t>ARPIT JAIN HUF</t>
  </si>
  <si>
    <t>LGOF GLOBAL OPPORTUNITIES LTD</t>
  </si>
  <si>
    <t>CONNECOR INVESTMENT ENTERPRISE LIMITED .</t>
  </si>
  <si>
    <t>S K GROWTH FUND PVT.LTD.</t>
  </si>
  <si>
    <t>TVS SUNDRAM FASTENERS PRIVATE LIMITED</t>
  </si>
  <si>
    <t>BANKNIFTY 50200 PE 14 AUG</t>
  </si>
  <si>
    <t>Profit of Rs.90/-</t>
  </si>
  <si>
    <t>4195-4325</t>
  </si>
  <si>
    <t>4800-5000</t>
  </si>
  <si>
    <t>Loss of Rs.10/-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</si>
</sst>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38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61" fillId="0" borderId="0" xfId="0" applyFont="1"/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45518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45518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4" t="s">
        <v>16</v>
      </c>
      <c r="B9" s="326" t="s">
        <v>17</v>
      </c>
      <c r="C9" s="326" t="s">
        <v>18</v>
      </c>
      <c r="D9" s="326" t="s">
        <v>19</v>
      </c>
      <c r="E9" s="26" t="s">
        <v>20</v>
      </c>
      <c r="F9" s="26" t="s">
        <v>21</v>
      </c>
      <c r="G9" s="321" t="s">
        <v>22</v>
      </c>
      <c r="H9" s="322"/>
      <c r="I9" s="323"/>
      <c r="J9" s="321" t="s">
        <v>23</v>
      </c>
      <c r="K9" s="322"/>
      <c r="L9" s="323"/>
      <c r="M9" s="26"/>
      <c r="N9" s="27"/>
      <c r="O9" s="27"/>
      <c r="P9" s="27"/>
    </row>
    <row r="10" spans="1:16" ht="40.200000000000003">
      <c r="A10" s="325"/>
      <c r="B10" s="327"/>
      <c r="C10" s="327"/>
      <c r="D10" s="327"/>
      <c r="E10" s="28" t="s">
        <v>24</v>
      </c>
      <c r="F10" s="28" t="s">
        <v>24</v>
      </c>
      <c r="G10" s="205" t="s">
        <v>25</v>
      </c>
      <c r="H10" s="205" t="s">
        <v>26</v>
      </c>
      <c r="I10" s="205" t="s">
        <v>27</v>
      </c>
      <c r="J10" s="205" t="s">
        <v>28</v>
      </c>
      <c r="K10" s="205" t="s">
        <v>29</v>
      </c>
      <c r="L10" s="205" t="s">
        <v>30</v>
      </c>
      <c r="M10" s="205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12">
        <v>1</v>
      </c>
      <c r="B11" s="224" t="s">
        <v>34</v>
      </c>
      <c r="C11" s="203" t="s">
        <v>35</v>
      </c>
      <c r="D11" s="215">
        <v>45533</v>
      </c>
      <c r="E11" s="203">
        <v>24161</v>
      </c>
      <c r="F11" s="203">
        <v>24225.45</v>
      </c>
      <c r="G11" s="202">
        <v>24060.9</v>
      </c>
      <c r="H11" s="202">
        <v>23960.799999999999</v>
      </c>
      <c r="I11" s="202">
        <v>23796.25</v>
      </c>
      <c r="J11" s="202">
        <v>24325.550000000003</v>
      </c>
      <c r="K11" s="202">
        <v>24490.1</v>
      </c>
      <c r="L11" s="202">
        <v>24590.200000000004</v>
      </c>
      <c r="M11" s="201">
        <v>24390</v>
      </c>
      <c r="N11" s="201">
        <v>24125.35</v>
      </c>
      <c r="O11" s="201">
        <v>13891000</v>
      </c>
      <c r="P11" s="204">
        <v>3.8166113304422725E-2</v>
      </c>
    </row>
    <row r="12" spans="1:16" ht="12.75" customHeight="1">
      <c r="A12" s="212">
        <v>2</v>
      </c>
      <c r="B12" s="224" t="s">
        <v>34</v>
      </c>
      <c r="C12" s="203" t="s">
        <v>36</v>
      </c>
      <c r="D12" s="215">
        <v>45532</v>
      </c>
      <c r="E12" s="203">
        <v>50052</v>
      </c>
      <c r="F12" s="203">
        <v>50267.933333333327</v>
      </c>
      <c r="G12" s="202">
        <v>49789.766666666656</v>
      </c>
      <c r="H12" s="202">
        <v>49527.533333333326</v>
      </c>
      <c r="I12" s="202">
        <v>49049.366666666654</v>
      </c>
      <c r="J12" s="202">
        <v>50530.166666666657</v>
      </c>
      <c r="K12" s="202">
        <v>51008.333333333328</v>
      </c>
      <c r="L12" s="202">
        <v>51270.566666666658</v>
      </c>
      <c r="M12" s="201">
        <v>50746.1</v>
      </c>
      <c r="N12" s="201">
        <v>50005.7</v>
      </c>
      <c r="O12" s="201">
        <v>3802320</v>
      </c>
      <c r="P12" s="204">
        <v>0.21381371027983681</v>
      </c>
    </row>
    <row r="13" spans="1:16" ht="12.75" customHeight="1">
      <c r="A13" s="212">
        <v>3</v>
      </c>
      <c r="B13" s="224" t="s">
        <v>34</v>
      </c>
      <c r="C13" s="223" t="s">
        <v>37</v>
      </c>
      <c r="D13" s="217">
        <v>45531</v>
      </c>
      <c r="E13" s="216">
        <v>22700.799999999999</v>
      </c>
      <c r="F13" s="216">
        <v>22810.25</v>
      </c>
      <c r="G13" s="218">
        <v>22564.55</v>
      </c>
      <c r="H13" s="218">
        <v>22428.3</v>
      </c>
      <c r="I13" s="218">
        <v>22182.6</v>
      </c>
      <c r="J13" s="218">
        <v>22946.5</v>
      </c>
      <c r="K13" s="218">
        <v>23192.199999999997</v>
      </c>
      <c r="L13" s="218">
        <v>23328.45</v>
      </c>
      <c r="M13" s="219">
        <v>23055.95</v>
      </c>
      <c r="N13" s="219">
        <v>22674</v>
      </c>
      <c r="O13" s="219">
        <v>129650</v>
      </c>
      <c r="P13" s="220">
        <v>0.94962406015037593</v>
      </c>
    </row>
    <row r="14" spans="1:16" ht="12.75" customHeight="1">
      <c r="A14" s="212">
        <v>4</v>
      </c>
      <c r="B14" s="224" t="s">
        <v>34</v>
      </c>
      <c r="C14" s="223" t="s">
        <v>38</v>
      </c>
      <c r="D14" s="217">
        <v>45530</v>
      </c>
      <c r="E14" s="216">
        <v>12591.45</v>
      </c>
      <c r="F14" s="216">
        <v>12621.133333333333</v>
      </c>
      <c r="G14" s="218">
        <v>12524.666666666666</v>
      </c>
      <c r="H14" s="218">
        <v>12457.883333333333</v>
      </c>
      <c r="I14" s="218">
        <v>12361.416666666666</v>
      </c>
      <c r="J14" s="218">
        <v>12687.916666666666</v>
      </c>
      <c r="K14" s="218">
        <v>12784.383333333333</v>
      </c>
      <c r="L14" s="218">
        <v>12851.166666666666</v>
      </c>
      <c r="M14" s="219">
        <v>12717.6</v>
      </c>
      <c r="N14" s="219">
        <v>12554.35</v>
      </c>
      <c r="O14" s="219">
        <v>2330800</v>
      </c>
      <c r="P14" s="220">
        <v>-1.1744753020987916E-2</v>
      </c>
    </row>
    <row r="15" spans="1:16" ht="12.75" customHeight="1">
      <c r="A15" s="212">
        <v>5</v>
      </c>
      <c r="B15" s="277" t="s">
        <v>34</v>
      </c>
      <c r="C15" s="216" t="s">
        <v>849</v>
      </c>
      <c r="D15" s="217">
        <v>45534</v>
      </c>
      <c r="E15" s="216">
        <v>71815.25</v>
      </c>
      <c r="F15" s="216">
        <v>72095.383333333346</v>
      </c>
      <c r="G15" s="218">
        <v>71415.816666666695</v>
      </c>
      <c r="H15" s="218">
        <v>71016.383333333346</v>
      </c>
      <c r="I15" s="218">
        <v>70336.816666666695</v>
      </c>
      <c r="J15" s="218">
        <v>72494.816666666695</v>
      </c>
      <c r="K15" s="218">
        <v>73174.383333333346</v>
      </c>
      <c r="L15" s="218">
        <v>73573.816666666695</v>
      </c>
      <c r="M15" s="219">
        <v>72774.95</v>
      </c>
      <c r="N15" s="219">
        <v>71695.95</v>
      </c>
      <c r="O15" s="219">
        <v>13220</v>
      </c>
      <c r="P15" s="220">
        <v>8.2719082719082723E-2</v>
      </c>
    </row>
    <row r="16" spans="1:16" ht="12.75" customHeight="1">
      <c r="A16" s="212">
        <v>6</v>
      </c>
      <c r="B16" s="224" t="s">
        <v>837</v>
      </c>
      <c r="C16" s="221" t="s">
        <v>39</v>
      </c>
      <c r="D16" s="217">
        <v>45533</v>
      </c>
      <c r="E16" s="216">
        <v>621.6</v>
      </c>
      <c r="F16" s="216">
        <v>652.2833333333333</v>
      </c>
      <c r="G16" s="218">
        <v>584.56666666666661</v>
      </c>
      <c r="H16" s="218">
        <v>547.5333333333333</v>
      </c>
      <c r="I16" s="218">
        <v>479.81666666666661</v>
      </c>
      <c r="J16" s="218">
        <v>689.31666666666661</v>
      </c>
      <c r="K16" s="218">
        <v>757.0333333333333</v>
      </c>
      <c r="L16" s="218">
        <v>794.06666666666661</v>
      </c>
      <c r="M16" s="219">
        <v>720</v>
      </c>
      <c r="N16" s="219">
        <v>615.25</v>
      </c>
      <c r="O16" s="219">
        <v>20074000</v>
      </c>
      <c r="P16" s="220">
        <v>0.33773157403705184</v>
      </c>
    </row>
    <row r="17" spans="1:16" ht="12.75" customHeight="1">
      <c r="A17" s="212">
        <v>7</v>
      </c>
      <c r="B17" s="224" t="s">
        <v>40</v>
      </c>
      <c r="C17" s="221" t="s">
        <v>41</v>
      </c>
      <c r="D17" s="217">
        <v>45533</v>
      </c>
      <c r="E17" s="216">
        <v>7560.1</v>
      </c>
      <c r="F17" s="216">
        <v>7624.8</v>
      </c>
      <c r="G17" s="218">
        <v>7471.9500000000007</v>
      </c>
      <c r="H17" s="218">
        <v>7383.8</v>
      </c>
      <c r="I17" s="218">
        <v>7230.9500000000007</v>
      </c>
      <c r="J17" s="218">
        <v>7712.9500000000007</v>
      </c>
      <c r="K17" s="218">
        <v>7865.8000000000011</v>
      </c>
      <c r="L17" s="218">
        <v>7953.9500000000007</v>
      </c>
      <c r="M17" s="219">
        <v>7777.65</v>
      </c>
      <c r="N17" s="219">
        <v>7536.65</v>
      </c>
      <c r="O17" s="219">
        <v>1948875</v>
      </c>
      <c r="P17" s="220">
        <v>3.3543254888962544E-2</v>
      </c>
    </row>
    <row r="18" spans="1:16" ht="12.75" customHeight="1">
      <c r="A18" s="212">
        <v>8</v>
      </c>
      <c r="B18" s="224" t="s">
        <v>42</v>
      </c>
      <c r="C18" s="222" t="s">
        <v>43</v>
      </c>
      <c r="D18" s="217">
        <v>45533</v>
      </c>
      <c r="E18" s="216">
        <v>27417.05</v>
      </c>
      <c r="F18" s="216">
        <v>27310.666666666668</v>
      </c>
      <c r="G18" s="218">
        <v>27071.333333333336</v>
      </c>
      <c r="H18" s="218">
        <v>26725.616666666669</v>
      </c>
      <c r="I18" s="218">
        <v>26486.283333333336</v>
      </c>
      <c r="J18" s="218">
        <v>27656.383333333335</v>
      </c>
      <c r="K18" s="218">
        <v>27895.716666666671</v>
      </c>
      <c r="L18" s="218">
        <v>28241.433333333334</v>
      </c>
      <c r="M18" s="219">
        <v>27550</v>
      </c>
      <c r="N18" s="219">
        <v>26964.95</v>
      </c>
      <c r="O18" s="219">
        <v>151360</v>
      </c>
      <c r="P18" s="220">
        <v>-3.2596190719672763E-2</v>
      </c>
    </row>
    <row r="19" spans="1:16" ht="12.75" customHeight="1">
      <c r="A19" s="212">
        <v>9</v>
      </c>
      <c r="B19" s="224" t="s">
        <v>66</v>
      </c>
      <c r="C19" s="219" t="s">
        <v>44</v>
      </c>
      <c r="D19" s="217">
        <v>45533</v>
      </c>
      <c r="E19" s="216">
        <v>207.2</v>
      </c>
      <c r="F19" s="216">
        <v>209.20333333333335</v>
      </c>
      <c r="G19" s="218">
        <v>203.50666666666669</v>
      </c>
      <c r="H19" s="218">
        <v>199.81333333333333</v>
      </c>
      <c r="I19" s="218">
        <v>194.11666666666667</v>
      </c>
      <c r="J19" s="218">
        <v>212.8966666666667</v>
      </c>
      <c r="K19" s="218">
        <v>218.59333333333336</v>
      </c>
      <c r="L19" s="218">
        <v>222.28666666666672</v>
      </c>
      <c r="M19" s="219">
        <v>214.9</v>
      </c>
      <c r="N19" s="219">
        <v>205.51</v>
      </c>
      <c r="O19" s="219">
        <v>79984800</v>
      </c>
      <c r="P19" s="220">
        <v>-1.7315730113447888E-2</v>
      </c>
    </row>
    <row r="20" spans="1:16" ht="12.75" customHeight="1">
      <c r="A20" s="212">
        <v>10</v>
      </c>
      <c r="B20" s="224" t="s">
        <v>45</v>
      </c>
      <c r="C20" s="216" t="s">
        <v>46</v>
      </c>
      <c r="D20" s="217">
        <v>45533</v>
      </c>
      <c r="E20" s="216">
        <v>316.35000000000002</v>
      </c>
      <c r="F20" s="216">
        <v>318.34999999999997</v>
      </c>
      <c r="G20" s="218">
        <v>312.04999999999995</v>
      </c>
      <c r="H20" s="218">
        <v>307.75</v>
      </c>
      <c r="I20" s="218">
        <v>301.45</v>
      </c>
      <c r="J20" s="218">
        <v>322.64999999999992</v>
      </c>
      <c r="K20" s="218">
        <v>328.95</v>
      </c>
      <c r="L20" s="218">
        <v>333.24999999999989</v>
      </c>
      <c r="M20" s="219">
        <v>324.64999999999998</v>
      </c>
      <c r="N20" s="219">
        <v>314.05</v>
      </c>
      <c r="O20" s="219">
        <v>48958000</v>
      </c>
      <c r="P20" s="220">
        <v>-1.671018276762402E-2</v>
      </c>
    </row>
    <row r="21" spans="1:16" ht="12.75" customHeight="1">
      <c r="A21" s="212">
        <v>11</v>
      </c>
      <c r="B21" s="224" t="s">
        <v>47</v>
      </c>
      <c r="C21" s="216" t="s">
        <v>48</v>
      </c>
      <c r="D21" s="217">
        <v>45533</v>
      </c>
      <c r="E21" s="216">
        <v>2306.9</v>
      </c>
      <c r="F21" s="216">
        <v>2327.7166666666667</v>
      </c>
      <c r="G21" s="218">
        <v>2281.7833333333333</v>
      </c>
      <c r="H21" s="218">
        <v>2256.6666666666665</v>
      </c>
      <c r="I21" s="218">
        <v>2210.7333333333331</v>
      </c>
      <c r="J21" s="218">
        <v>2352.8333333333335</v>
      </c>
      <c r="K21" s="218">
        <v>2398.7666666666669</v>
      </c>
      <c r="L21" s="218">
        <v>2423.8833333333337</v>
      </c>
      <c r="M21" s="219">
        <v>2373.65</v>
      </c>
      <c r="N21" s="219">
        <v>2302.6</v>
      </c>
      <c r="O21" s="219">
        <v>5169600</v>
      </c>
      <c r="P21" s="220">
        <v>3.1856287425149697E-2</v>
      </c>
    </row>
    <row r="22" spans="1:16" ht="12.75" customHeight="1">
      <c r="A22" s="212">
        <v>12</v>
      </c>
      <c r="B22" s="224" t="s">
        <v>114</v>
      </c>
      <c r="C22" s="216" t="s">
        <v>49</v>
      </c>
      <c r="D22" s="217">
        <v>45533</v>
      </c>
      <c r="E22" s="216">
        <v>3095.15</v>
      </c>
      <c r="F22" s="216">
        <v>3122.3166666666671</v>
      </c>
      <c r="G22" s="218">
        <v>3058.2833333333342</v>
      </c>
      <c r="H22" s="218">
        <v>3021.416666666667</v>
      </c>
      <c r="I22" s="218">
        <v>2957.3833333333341</v>
      </c>
      <c r="J22" s="218">
        <v>3159.1833333333343</v>
      </c>
      <c r="K22" s="218">
        <v>3223.2166666666672</v>
      </c>
      <c r="L22" s="218">
        <v>3260.0833333333344</v>
      </c>
      <c r="M22" s="219">
        <v>3186.35</v>
      </c>
      <c r="N22" s="219">
        <v>3085.45</v>
      </c>
      <c r="O22" s="219">
        <v>21314100</v>
      </c>
      <c r="P22" s="220">
        <v>-6.9190126079785299E-3</v>
      </c>
    </row>
    <row r="23" spans="1:16" ht="12.75" customHeight="1">
      <c r="A23" s="212">
        <v>13</v>
      </c>
      <c r="B23" s="224" t="s">
        <v>114</v>
      </c>
      <c r="C23" s="216" t="s">
        <v>50</v>
      </c>
      <c r="D23" s="217">
        <v>45533</v>
      </c>
      <c r="E23" s="216">
        <v>1484.5</v>
      </c>
      <c r="F23" s="216">
        <v>1496.1833333333334</v>
      </c>
      <c r="G23" s="218">
        <v>1469.4666666666667</v>
      </c>
      <c r="H23" s="218">
        <v>1454.4333333333334</v>
      </c>
      <c r="I23" s="218">
        <v>1427.7166666666667</v>
      </c>
      <c r="J23" s="218">
        <v>1511.2166666666667</v>
      </c>
      <c r="K23" s="218">
        <v>1537.9333333333334</v>
      </c>
      <c r="L23" s="218">
        <v>1552.9666666666667</v>
      </c>
      <c r="M23" s="219">
        <v>1522.9</v>
      </c>
      <c r="N23" s="219">
        <v>1481.15</v>
      </c>
      <c r="O23" s="219">
        <v>30157600</v>
      </c>
      <c r="P23" s="220">
        <v>2.1931251355454349E-2</v>
      </c>
    </row>
    <row r="24" spans="1:16" ht="12.75" customHeight="1">
      <c r="A24" s="212">
        <v>14</v>
      </c>
      <c r="B24" s="224" t="s">
        <v>42</v>
      </c>
      <c r="C24" s="216" t="s">
        <v>51</v>
      </c>
      <c r="D24" s="217">
        <v>45533</v>
      </c>
      <c r="E24" s="216">
        <v>5720.8</v>
      </c>
      <c r="F24" s="216">
        <v>5741.8666666666659</v>
      </c>
      <c r="G24" s="218">
        <v>5663.7333333333318</v>
      </c>
      <c r="H24" s="218">
        <v>5606.6666666666661</v>
      </c>
      <c r="I24" s="218">
        <v>5528.5333333333319</v>
      </c>
      <c r="J24" s="218">
        <v>5798.9333333333316</v>
      </c>
      <c r="K24" s="218">
        <v>5877.0666666666648</v>
      </c>
      <c r="L24" s="218">
        <v>5934.1333333333314</v>
      </c>
      <c r="M24" s="219">
        <v>5820</v>
      </c>
      <c r="N24" s="219">
        <v>5684.8</v>
      </c>
      <c r="O24" s="219">
        <v>2090500</v>
      </c>
      <c r="P24" s="220">
        <v>-9.6641243071675584E-3</v>
      </c>
    </row>
    <row r="25" spans="1:16" ht="12.75" customHeight="1">
      <c r="A25" s="212">
        <v>15</v>
      </c>
      <c r="B25" s="224" t="s">
        <v>47</v>
      </c>
      <c r="C25" s="216" t="s">
        <v>52</v>
      </c>
      <c r="D25" s="217">
        <v>45533</v>
      </c>
      <c r="E25" s="216">
        <v>624.6</v>
      </c>
      <c r="F25" s="216">
        <v>629.36666666666667</v>
      </c>
      <c r="G25" s="218">
        <v>618.2833333333333</v>
      </c>
      <c r="H25" s="218">
        <v>611.96666666666658</v>
      </c>
      <c r="I25" s="218">
        <v>600.88333333333321</v>
      </c>
      <c r="J25" s="218">
        <v>635.68333333333339</v>
      </c>
      <c r="K25" s="218">
        <v>646.76666666666665</v>
      </c>
      <c r="L25" s="218">
        <v>653.08333333333348</v>
      </c>
      <c r="M25" s="219">
        <v>640.45000000000005</v>
      </c>
      <c r="N25" s="219">
        <v>623.04999999999995</v>
      </c>
      <c r="O25" s="219">
        <v>32631300</v>
      </c>
      <c r="P25" s="220">
        <v>3.4039962362318039E-3</v>
      </c>
    </row>
    <row r="26" spans="1:16" ht="12.75" customHeight="1">
      <c r="A26" s="212">
        <v>16</v>
      </c>
      <c r="B26" s="224" t="s">
        <v>42</v>
      </c>
      <c r="C26" s="216" t="s">
        <v>53</v>
      </c>
      <c r="D26" s="217">
        <v>45533</v>
      </c>
      <c r="E26" s="216">
        <v>6603.75</v>
      </c>
      <c r="F26" s="216">
        <v>6607.25</v>
      </c>
      <c r="G26" s="218">
        <v>6551.7</v>
      </c>
      <c r="H26" s="218">
        <v>6499.65</v>
      </c>
      <c r="I26" s="218">
        <v>6444.0999999999995</v>
      </c>
      <c r="J26" s="218">
        <v>6659.3</v>
      </c>
      <c r="K26" s="218">
        <v>6714.8499999999995</v>
      </c>
      <c r="L26" s="218">
        <v>6766.9000000000005</v>
      </c>
      <c r="M26" s="219">
        <v>6662.8</v>
      </c>
      <c r="N26" s="219">
        <v>6555.2</v>
      </c>
      <c r="O26" s="219">
        <v>1516625</v>
      </c>
      <c r="P26" s="220">
        <v>7.7242524916943519E-3</v>
      </c>
    </row>
    <row r="27" spans="1:16" ht="12.75" customHeight="1">
      <c r="A27" s="212">
        <v>17</v>
      </c>
      <c r="B27" s="224" t="s">
        <v>54</v>
      </c>
      <c r="C27" s="216" t="s">
        <v>55</v>
      </c>
      <c r="D27" s="217">
        <v>45533</v>
      </c>
      <c r="E27" s="216">
        <v>483.4</v>
      </c>
      <c r="F27" s="216">
        <v>485.56666666666666</v>
      </c>
      <c r="G27" s="218">
        <v>478.5333333333333</v>
      </c>
      <c r="H27" s="218">
        <v>473.66666666666663</v>
      </c>
      <c r="I27" s="218">
        <v>466.63333333333327</v>
      </c>
      <c r="J27" s="218">
        <v>490.43333333333334</v>
      </c>
      <c r="K27" s="218">
        <v>497.46666666666675</v>
      </c>
      <c r="L27" s="218">
        <v>502.33333333333337</v>
      </c>
      <c r="M27" s="219">
        <v>492.6</v>
      </c>
      <c r="N27" s="219">
        <v>480.7</v>
      </c>
      <c r="O27" s="219">
        <v>16036100</v>
      </c>
      <c r="P27" s="220">
        <v>1.4737521514629948E-2</v>
      </c>
    </row>
    <row r="28" spans="1:16" ht="12.75" customHeight="1">
      <c r="A28" s="212">
        <v>18</v>
      </c>
      <c r="B28" s="224" t="s">
        <v>54</v>
      </c>
      <c r="C28" s="216" t="s">
        <v>56</v>
      </c>
      <c r="D28" s="217">
        <v>45533</v>
      </c>
      <c r="E28" s="216">
        <v>251.8</v>
      </c>
      <c r="F28" s="216">
        <v>252.88333333333335</v>
      </c>
      <c r="G28" s="218">
        <v>250.1166666666667</v>
      </c>
      <c r="H28" s="218">
        <v>248.43333333333334</v>
      </c>
      <c r="I28" s="218">
        <v>245.66666666666669</v>
      </c>
      <c r="J28" s="218">
        <v>254.56666666666672</v>
      </c>
      <c r="K28" s="218">
        <v>257.33333333333337</v>
      </c>
      <c r="L28" s="218">
        <v>259.01666666666677</v>
      </c>
      <c r="M28" s="219">
        <v>255.65</v>
      </c>
      <c r="N28" s="219">
        <v>251.2</v>
      </c>
      <c r="O28" s="219">
        <v>55505000</v>
      </c>
      <c r="P28" s="220">
        <v>-1.6043254742067008E-2</v>
      </c>
    </row>
    <row r="29" spans="1:16" ht="12.75" customHeight="1">
      <c r="A29" s="212">
        <v>19</v>
      </c>
      <c r="B29" s="224" t="s">
        <v>57</v>
      </c>
      <c r="C29" s="216" t="s">
        <v>58</v>
      </c>
      <c r="D29" s="217">
        <v>45533</v>
      </c>
      <c r="E29" s="216">
        <v>3026.35</v>
      </c>
      <c r="F29" s="216">
        <v>3032.1499999999996</v>
      </c>
      <c r="G29" s="218">
        <v>3011.3499999999995</v>
      </c>
      <c r="H29" s="218">
        <v>2996.35</v>
      </c>
      <c r="I29" s="218">
        <v>2975.5499999999997</v>
      </c>
      <c r="J29" s="218">
        <v>3047.1499999999992</v>
      </c>
      <c r="K29" s="218">
        <v>3067.9499999999994</v>
      </c>
      <c r="L29" s="218">
        <v>3082.9499999999989</v>
      </c>
      <c r="M29" s="219">
        <v>3052.95</v>
      </c>
      <c r="N29" s="219">
        <v>3017.15</v>
      </c>
      <c r="O29" s="219">
        <v>10965600</v>
      </c>
      <c r="P29" s="220">
        <v>-1.3121658836870241E-2</v>
      </c>
    </row>
    <row r="30" spans="1:16" ht="12.75" customHeight="1">
      <c r="A30" s="212">
        <v>20</v>
      </c>
      <c r="B30" s="224" t="s">
        <v>40</v>
      </c>
      <c r="C30" s="221" t="s">
        <v>59</v>
      </c>
      <c r="D30" s="217">
        <v>45533</v>
      </c>
      <c r="E30" s="216">
        <v>1910.4</v>
      </c>
      <c r="F30" s="216">
        <v>1930</v>
      </c>
      <c r="G30" s="218">
        <v>1885.2</v>
      </c>
      <c r="H30" s="218">
        <v>1860</v>
      </c>
      <c r="I30" s="218">
        <v>1815.2</v>
      </c>
      <c r="J30" s="218">
        <v>1955.2</v>
      </c>
      <c r="K30" s="218">
        <v>2000.0000000000002</v>
      </c>
      <c r="L30" s="218">
        <v>2025.2</v>
      </c>
      <c r="M30" s="219">
        <v>1974.8</v>
      </c>
      <c r="N30" s="219">
        <v>1904.8</v>
      </c>
      <c r="O30" s="219">
        <v>4438498</v>
      </c>
      <c r="P30" s="220">
        <v>6.3115330520393809E-2</v>
      </c>
    </row>
    <row r="31" spans="1:16" ht="12.75" customHeight="1">
      <c r="A31" s="212">
        <v>21</v>
      </c>
      <c r="B31" s="224" t="s">
        <v>837</v>
      </c>
      <c r="C31" s="216" t="s">
        <v>60</v>
      </c>
      <c r="D31" s="217">
        <v>45533</v>
      </c>
      <c r="E31" s="216">
        <v>7647.95</v>
      </c>
      <c r="F31" s="216">
        <v>7712.7333333333327</v>
      </c>
      <c r="G31" s="218">
        <v>7550.3166666666657</v>
      </c>
      <c r="H31" s="218">
        <v>7452.6833333333334</v>
      </c>
      <c r="I31" s="218">
        <v>7290.2666666666664</v>
      </c>
      <c r="J31" s="218">
        <v>7810.366666666665</v>
      </c>
      <c r="K31" s="218">
        <v>7972.783333333331</v>
      </c>
      <c r="L31" s="218">
        <v>8070.4166666666642</v>
      </c>
      <c r="M31" s="219">
        <v>7875.15</v>
      </c>
      <c r="N31" s="219">
        <v>7615.1</v>
      </c>
      <c r="O31" s="219">
        <v>841900</v>
      </c>
      <c r="P31" s="220">
        <v>2.9343440518400783E-2</v>
      </c>
    </row>
    <row r="32" spans="1:16" ht="12.75" customHeight="1">
      <c r="A32" s="212">
        <v>22</v>
      </c>
      <c r="B32" s="224" t="s">
        <v>61</v>
      </c>
      <c r="C32" s="216" t="s">
        <v>62</v>
      </c>
      <c r="D32" s="217">
        <v>45533</v>
      </c>
      <c r="E32" s="216">
        <v>613.25</v>
      </c>
      <c r="F32" s="216">
        <v>613.30000000000007</v>
      </c>
      <c r="G32" s="218">
        <v>608.95000000000016</v>
      </c>
      <c r="H32" s="218">
        <v>604.65000000000009</v>
      </c>
      <c r="I32" s="218">
        <v>600.30000000000018</v>
      </c>
      <c r="J32" s="218">
        <v>617.60000000000014</v>
      </c>
      <c r="K32" s="218">
        <v>621.95000000000005</v>
      </c>
      <c r="L32" s="218">
        <v>626.25000000000011</v>
      </c>
      <c r="M32" s="219">
        <v>617.65</v>
      </c>
      <c r="N32" s="219">
        <v>609</v>
      </c>
      <c r="O32" s="219">
        <v>25234000</v>
      </c>
      <c r="P32" s="220">
        <v>2.6106050748210801E-2</v>
      </c>
    </row>
    <row r="33" spans="1:16" ht="12.75" customHeight="1">
      <c r="A33" s="212">
        <v>23</v>
      </c>
      <c r="B33" s="224" t="s">
        <v>42</v>
      </c>
      <c r="C33" s="216" t="s">
        <v>63</v>
      </c>
      <c r="D33" s="217">
        <v>45533</v>
      </c>
      <c r="E33" s="216">
        <v>1508.9</v>
      </c>
      <c r="F33" s="216">
        <v>1503.2666666666667</v>
      </c>
      <c r="G33" s="218">
        <v>1472.4333333333334</v>
      </c>
      <c r="H33" s="218">
        <v>1435.9666666666667</v>
      </c>
      <c r="I33" s="218">
        <v>1405.1333333333334</v>
      </c>
      <c r="J33" s="218">
        <v>1539.7333333333333</v>
      </c>
      <c r="K33" s="218">
        <v>1570.5666666666668</v>
      </c>
      <c r="L33" s="218">
        <v>1607.0333333333333</v>
      </c>
      <c r="M33" s="219">
        <v>1534.1</v>
      </c>
      <c r="N33" s="219">
        <v>1466.8</v>
      </c>
      <c r="O33" s="219">
        <v>12321100</v>
      </c>
      <c r="P33" s="220">
        <v>2.2035676810073453E-2</v>
      </c>
    </row>
    <row r="34" spans="1:16" ht="12.75" customHeight="1">
      <c r="A34" s="212">
        <v>24</v>
      </c>
      <c r="B34" s="224" t="s">
        <v>61</v>
      </c>
      <c r="C34" s="216" t="s">
        <v>64</v>
      </c>
      <c r="D34" s="217">
        <v>45533</v>
      </c>
      <c r="E34" s="216">
        <v>1163.45</v>
      </c>
      <c r="F34" s="216">
        <v>1168</v>
      </c>
      <c r="G34" s="218">
        <v>1154.4000000000001</v>
      </c>
      <c r="H34" s="218">
        <v>1145.3500000000001</v>
      </c>
      <c r="I34" s="218">
        <v>1131.7500000000002</v>
      </c>
      <c r="J34" s="218">
        <v>1177.05</v>
      </c>
      <c r="K34" s="218">
        <v>1190.6499999999999</v>
      </c>
      <c r="L34" s="218">
        <v>1199.6999999999998</v>
      </c>
      <c r="M34" s="219">
        <v>1181.5999999999999</v>
      </c>
      <c r="N34" s="219">
        <v>1158.95</v>
      </c>
      <c r="O34" s="219">
        <v>57760000</v>
      </c>
      <c r="P34" s="220">
        <v>5.4098753322003354E-2</v>
      </c>
    </row>
    <row r="35" spans="1:16" ht="12.75" customHeight="1">
      <c r="A35" s="212">
        <v>25</v>
      </c>
      <c r="B35" s="224" t="s">
        <v>54</v>
      </c>
      <c r="C35" s="216" t="s">
        <v>65</v>
      </c>
      <c r="D35" s="217">
        <v>45533</v>
      </c>
      <c r="E35" s="216">
        <v>9703.5499999999993</v>
      </c>
      <c r="F35" s="216">
        <v>9736.5166666666664</v>
      </c>
      <c r="G35" s="218">
        <v>9647.0333333333328</v>
      </c>
      <c r="H35" s="218">
        <v>9590.5166666666664</v>
      </c>
      <c r="I35" s="218">
        <v>9501.0333333333328</v>
      </c>
      <c r="J35" s="218">
        <v>9793.0333333333328</v>
      </c>
      <c r="K35" s="218">
        <v>9882.5166666666664</v>
      </c>
      <c r="L35" s="218">
        <v>9939.0333333333328</v>
      </c>
      <c r="M35" s="219">
        <v>9826</v>
      </c>
      <c r="N35" s="219">
        <v>9680</v>
      </c>
      <c r="O35" s="219">
        <v>1381950</v>
      </c>
      <c r="P35" s="220">
        <v>2.921298106462604E-2</v>
      </c>
    </row>
    <row r="36" spans="1:16" ht="12.75" customHeight="1">
      <c r="A36" s="212">
        <v>26</v>
      </c>
      <c r="B36" s="224" t="s">
        <v>66</v>
      </c>
      <c r="C36" s="216" t="s">
        <v>67</v>
      </c>
      <c r="D36" s="217">
        <v>45533</v>
      </c>
      <c r="E36" s="216">
        <v>1545.65</v>
      </c>
      <c r="F36" s="216">
        <v>1552.1666666666667</v>
      </c>
      <c r="G36" s="218">
        <v>1533.2833333333335</v>
      </c>
      <c r="H36" s="218">
        <v>1520.9166666666667</v>
      </c>
      <c r="I36" s="218">
        <v>1502.0333333333335</v>
      </c>
      <c r="J36" s="218">
        <v>1564.5333333333335</v>
      </c>
      <c r="K36" s="218">
        <v>1583.4166666666667</v>
      </c>
      <c r="L36" s="218">
        <v>1595.7833333333335</v>
      </c>
      <c r="M36" s="219">
        <v>1571.05</v>
      </c>
      <c r="N36" s="219">
        <v>1539.8</v>
      </c>
      <c r="O36" s="219">
        <v>13175500</v>
      </c>
      <c r="P36" s="220">
        <v>-5.2472631181577955E-3</v>
      </c>
    </row>
    <row r="37" spans="1:16" ht="12.75" customHeight="1">
      <c r="A37" s="212">
        <v>27</v>
      </c>
      <c r="B37" s="224" t="s">
        <v>66</v>
      </c>
      <c r="C37" s="216" t="s">
        <v>68</v>
      </c>
      <c r="D37" s="217">
        <v>45533</v>
      </c>
      <c r="E37" s="216">
        <v>6488.9</v>
      </c>
      <c r="F37" s="216">
        <v>6537.5666666666666</v>
      </c>
      <c r="G37" s="218">
        <v>6422.333333333333</v>
      </c>
      <c r="H37" s="218">
        <v>6355.7666666666664</v>
      </c>
      <c r="I37" s="218">
        <v>6240.5333333333328</v>
      </c>
      <c r="J37" s="218">
        <v>6604.1333333333332</v>
      </c>
      <c r="K37" s="218">
        <v>6719.3666666666668</v>
      </c>
      <c r="L37" s="218">
        <v>6785.9333333333334</v>
      </c>
      <c r="M37" s="219">
        <v>6652.8</v>
      </c>
      <c r="N37" s="219">
        <v>6471</v>
      </c>
      <c r="O37" s="219">
        <v>10396000</v>
      </c>
      <c r="P37" s="220">
        <v>4.5717447065332192E-2</v>
      </c>
    </row>
    <row r="38" spans="1:16" ht="12.75" customHeight="1">
      <c r="A38" s="212">
        <v>28</v>
      </c>
      <c r="B38" s="224" t="s">
        <v>54</v>
      </c>
      <c r="C38" s="222" t="s">
        <v>69</v>
      </c>
      <c r="D38" s="217">
        <v>45533</v>
      </c>
      <c r="E38" s="216">
        <v>2782.55</v>
      </c>
      <c r="F38" s="216">
        <v>2799.4833333333336</v>
      </c>
      <c r="G38" s="218">
        <v>2743.2666666666673</v>
      </c>
      <c r="H38" s="218">
        <v>2703.9833333333336</v>
      </c>
      <c r="I38" s="218">
        <v>2647.7666666666673</v>
      </c>
      <c r="J38" s="218">
        <v>2838.7666666666673</v>
      </c>
      <c r="K38" s="218">
        <v>2894.9833333333336</v>
      </c>
      <c r="L38" s="218">
        <v>2934.2666666666673</v>
      </c>
      <c r="M38" s="219">
        <v>2855.7</v>
      </c>
      <c r="N38" s="219">
        <v>2760.2</v>
      </c>
      <c r="O38" s="219">
        <v>2151000</v>
      </c>
      <c r="P38" s="220">
        <v>-2.1828103683492497E-2</v>
      </c>
    </row>
    <row r="39" spans="1:16" ht="12.75" customHeight="1">
      <c r="A39" s="212">
        <v>29</v>
      </c>
      <c r="B39" s="224" t="s">
        <v>57</v>
      </c>
      <c r="C39" s="216" t="s">
        <v>70</v>
      </c>
      <c r="D39" s="217">
        <v>45533</v>
      </c>
      <c r="E39" s="216">
        <v>512</v>
      </c>
      <c r="F39" s="216">
        <v>510.5</v>
      </c>
      <c r="G39" s="218">
        <v>498</v>
      </c>
      <c r="H39" s="218">
        <v>484</v>
      </c>
      <c r="I39" s="218">
        <v>471.5</v>
      </c>
      <c r="J39" s="218">
        <v>524.5</v>
      </c>
      <c r="K39" s="218">
        <v>537</v>
      </c>
      <c r="L39" s="218">
        <v>551</v>
      </c>
      <c r="M39" s="219">
        <v>523</v>
      </c>
      <c r="N39" s="219">
        <v>496.5</v>
      </c>
      <c r="O39" s="219">
        <v>7884800</v>
      </c>
      <c r="P39" s="220">
        <v>-0.11842576028622541</v>
      </c>
    </row>
    <row r="40" spans="1:16" ht="12.75" customHeight="1">
      <c r="A40" s="212">
        <v>30</v>
      </c>
      <c r="B40" s="224" t="s">
        <v>61</v>
      </c>
      <c r="C40" s="216" t="s">
        <v>71</v>
      </c>
      <c r="D40" s="217">
        <v>45533</v>
      </c>
      <c r="E40" s="216">
        <v>193.96</v>
      </c>
      <c r="F40" s="216">
        <v>194.29</v>
      </c>
      <c r="G40" s="218">
        <v>191.42</v>
      </c>
      <c r="H40" s="218">
        <v>188.88</v>
      </c>
      <c r="I40" s="218">
        <v>186.01</v>
      </c>
      <c r="J40" s="218">
        <v>196.82999999999998</v>
      </c>
      <c r="K40" s="218">
        <v>199.7</v>
      </c>
      <c r="L40" s="218">
        <v>202.23999999999998</v>
      </c>
      <c r="M40" s="219">
        <v>197.16</v>
      </c>
      <c r="N40" s="219">
        <v>191.75</v>
      </c>
      <c r="O40" s="219">
        <v>105851200</v>
      </c>
      <c r="P40" s="220">
        <v>-2.4916172298168688E-2</v>
      </c>
    </row>
    <row r="41" spans="1:16" ht="12.75" customHeight="1">
      <c r="A41" s="212">
        <v>31</v>
      </c>
      <c r="B41" s="224" t="s">
        <v>61</v>
      </c>
      <c r="C41" s="216" t="s">
        <v>72</v>
      </c>
      <c r="D41" s="217">
        <v>45533</v>
      </c>
      <c r="E41" s="216">
        <v>242.3</v>
      </c>
      <c r="F41" s="216">
        <v>243.78333333333333</v>
      </c>
      <c r="G41" s="218">
        <v>240.06666666666666</v>
      </c>
      <c r="H41" s="218">
        <v>237.83333333333334</v>
      </c>
      <c r="I41" s="218">
        <v>234.11666666666667</v>
      </c>
      <c r="J41" s="218">
        <v>246.01666666666665</v>
      </c>
      <c r="K41" s="218">
        <v>249.73333333333329</v>
      </c>
      <c r="L41" s="218">
        <v>251.96666666666664</v>
      </c>
      <c r="M41" s="219">
        <v>247.5</v>
      </c>
      <c r="N41" s="219">
        <v>241.55</v>
      </c>
      <c r="O41" s="219">
        <v>186951375</v>
      </c>
      <c r="P41" s="220">
        <v>-3.0882972252117354E-3</v>
      </c>
    </row>
    <row r="42" spans="1:16" ht="12.75" customHeight="1">
      <c r="A42" s="212">
        <v>32</v>
      </c>
      <c r="B42" s="224" t="s">
        <v>57</v>
      </c>
      <c r="C42" s="216" t="s">
        <v>73</v>
      </c>
      <c r="D42" s="217">
        <v>45533</v>
      </c>
      <c r="E42" s="216">
        <v>1381.9</v>
      </c>
      <c r="F42" s="216">
        <v>1389.3333333333333</v>
      </c>
      <c r="G42" s="218">
        <v>1370.6666666666665</v>
      </c>
      <c r="H42" s="218">
        <v>1359.4333333333332</v>
      </c>
      <c r="I42" s="218">
        <v>1340.7666666666664</v>
      </c>
      <c r="J42" s="218">
        <v>1400.5666666666666</v>
      </c>
      <c r="K42" s="218">
        <v>1419.2333333333331</v>
      </c>
      <c r="L42" s="218">
        <v>1430.4666666666667</v>
      </c>
      <c r="M42" s="219">
        <v>1408</v>
      </c>
      <c r="N42" s="219">
        <v>1378.1</v>
      </c>
      <c r="O42" s="219">
        <v>4161375</v>
      </c>
      <c r="P42" s="220">
        <v>8.4220810942843186E-2</v>
      </c>
    </row>
    <row r="43" spans="1:16" ht="12.75" customHeight="1">
      <c r="A43" s="212">
        <v>33</v>
      </c>
      <c r="B43" s="224" t="s">
        <v>40</v>
      </c>
      <c r="C43" s="216" t="s">
        <v>74</v>
      </c>
      <c r="D43" s="217">
        <v>45533</v>
      </c>
      <c r="E43" s="216">
        <v>295.85000000000002</v>
      </c>
      <c r="F43" s="216">
        <v>297.96666666666664</v>
      </c>
      <c r="G43" s="218">
        <v>293.0333333333333</v>
      </c>
      <c r="H43" s="218">
        <v>290.21666666666664</v>
      </c>
      <c r="I43" s="218">
        <v>285.2833333333333</v>
      </c>
      <c r="J43" s="218">
        <v>300.7833333333333</v>
      </c>
      <c r="K43" s="218">
        <v>305.71666666666658</v>
      </c>
      <c r="L43" s="218">
        <v>308.5333333333333</v>
      </c>
      <c r="M43" s="219">
        <v>302.89999999999998</v>
      </c>
      <c r="N43" s="219">
        <v>295.14999999999998</v>
      </c>
      <c r="O43" s="219">
        <v>152848350</v>
      </c>
      <c r="P43" s="220">
        <v>-2.6996135633810484E-2</v>
      </c>
    </row>
    <row r="44" spans="1:16" ht="12.75" customHeight="1">
      <c r="A44" s="212">
        <v>34</v>
      </c>
      <c r="B44" s="224" t="s">
        <v>57</v>
      </c>
      <c r="C44" s="216" t="s">
        <v>75</v>
      </c>
      <c r="D44" s="217">
        <v>45533</v>
      </c>
      <c r="E44" s="216">
        <v>535.54999999999995</v>
      </c>
      <c r="F44" s="216">
        <v>531.68333333333328</v>
      </c>
      <c r="G44" s="218">
        <v>525.96666666666658</v>
      </c>
      <c r="H44" s="218">
        <v>516.38333333333333</v>
      </c>
      <c r="I44" s="218">
        <v>510.66666666666663</v>
      </c>
      <c r="J44" s="218">
        <v>541.26666666666654</v>
      </c>
      <c r="K44" s="218">
        <v>546.98333333333323</v>
      </c>
      <c r="L44" s="218">
        <v>556.56666666666649</v>
      </c>
      <c r="M44" s="219">
        <v>537.4</v>
      </c>
      <c r="N44" s="219">
        <v>522.1</v>
      </c>
      <c r="O44" s="219">
        <v>16506600</v>
      </c>
      <c r="P44" s="220">
        <v>-1.705706649897815E-2</v>
      </c>
    </row>
    <row r="45" spans="1:16" ht="12.75" customHeight="1">
      <c r="A45" s="212">
        <v>35</v>
      </c>
      <c r="B45" s="224" t="s">
        <v>54</v>
      </c>
      <c r="C45" s="216" t="s">
        <v>76</v>
      </c>
      <c r="D45" s="217">
        <v>45533</v>
      </c>
      <c r="E45" s="216">
        <v>1582.5</v>
      </c>
      <c r="F45" s="216">
        <v>1595.05</v>
      </c>
      <c r="G45" s="218">
        <v>1565.4499999999998</v>
      </c>
      <c r="H45" s="218">
        <v>1548.3999999999999</v>
      </c>
      <c r="I45" s="218">
        <v>1518.7999999999997</v>
      </c>
      <c r="J45" s="218">
        <v>1612.1</v>
      </c>
      <c r="K45" s="218">
        <v>1641.6999999999998</v>
      </c>
      <c r="L45" s="218">
        <v>1658.75</v>
      </c>
      <c r="M45" s="219">
        <v>1624.65</v>
      </c>
      <c r="N45" s="219">
        <v>1578</v>
      </c>
      <c r="O45" s="219">
        <v>8016000</v>
      </c>
      <c r="P45" s="220">
        <v>-4.5945610331553461E-3</v>
      </c>
    </row>
    <row r="46" spans="1:16" ht="12.75" customHeight="1">
      <c r="A46" s="212">
        <v>36</v>
      </c>
      <c r="B46" s="224" t="s">
        <v>77</v>
      </c>
      <c r="C46" s="216" t="s">
        <v>78</v>
      </c>
      <c r="D46" s="217">
        <v>45533</v>
      </c>
      <c r="E46" s="216">
        <v>1462</v>
      </c>
      <c r="F46" s="216">
        <v>1465.5333333333335</v>
      </c>
      <c r="G46" s="218">
        <v>1450.0666666666671</v>
      </c>
      <c r="H46" s="218">
        <v>1438.1333333333334</v>
      </c>
      <c r="I46" s="218">
        <v>1422.666666666667</v>
      </c>
      <c r="J46" s="218">
        <v>1477.4666666666672</v>
      </c>
      <c r="K46" s="218">
        <v>1492.9333333333338</v>
      </c>
      <c r="L46" s="218">
        <v>1504.8666666666672</v>
      </c>
      <c r="M46" s="219">
        <v>1481</v>
      </c>
      <c r="N46" s="219">
        <v>1453.6</v>
      </c>
      <c r="O46" s="219">
        <v>41042375</v>
      </c>
      <c r="P46" s="220">
        <v>1.6660979656190802E-2</v>
      </c>
    </row>
    <row r="47" spans="1:16" ht="12.75" customHeight="1">
      <c r="A47" s="212">
        <v>37</v>
      </c>
      <c r="B47" s="224" t="s">
        <v>40</v>
      </c>
      <c r="C47" s="216" t="s">
        <v>79</v>
      </c>
      <c r="D47" s="217">
        <v>45533</v>
      </c>
      <c r="E47" s="216">
        <v>290.8</v>
      </c>
      <c r="F47" s="216">
        <v>294.31666666666666</v>
      </c>
      <c r="G47" s="218">
        <v>286.13333333333333</v>
      </c>
      <c r="H47" s="218">
        <v>281.46666666666664</v>
      </c>
      <c r="I47" s="218">
        <v>273.2833333333333</v>
      </c>
      <c r="J47" s="218">
        <v>298.98333333333335</v>
      </c>
      <c r="K47" s="218">
        <v>307.16666666666663</v>
      </c>
      <c r="L47" s="218">
        <v>311.83333333333337</v>
      </c>
      <c r="M47" s="219">
        <v>302.5</v>
      </c>
      <c r="N47" s="219">
        <v>289.64999999999998</v>
      </c>
      <c r="O47" s="219">
        <v>79015125</v>
      </c>
      <c r="P47" s="220">
        <v>9.0171627782247247E-3</v>
      </c>
    </row>
    <row r="48" spans="1:16" ht="12.75" customHeight="1">
      <c r="A48" s="212">
        <v>38</v>
      </c>
      <c r="B48" s="224" t="s">
        <v>42</v>
      </c>
      <c r="C48" s="216" t="s">
        <v>80</v>
      </c>
      <c r="D48" s="217">
        <v>45533</v>
      </c>
      <c r="E48" s="216">
        <v>337.45</v>
      </c>
      <c r="F48" s="216">
        <v>338.3</v>
      </c>
      <c r="G48" s="218">
        <v>334.25</v>
      </c>
      <c r="H48" s="218">
        <v>331.05</v>
      </c>
      <c r="I48" s="218">
        <v>327</v>
      </c>
      <c r="J48" s="218">
        <v>341.5</v>
      </c>
      <c r="K48" s="218">
        <v>345.55000000000007</v>
      </c>
      <c r="L48" s="218">
        <v>348.75</v>
      </c>
      <c r="M48" s="219">
        <v>342.35</v>
      </c>
      <c r="N48" s="219">
        <v>335.1</v>
      </c>
      <c r="O48" s="219">
        <v>46507500</v>
      </c>
      <c r="P48" s="220">
        <v>-2.7853260869565216E-2</v>
      </c>
    </row>
    <row r="49" spans="1:16" ht="12.75" customHeight="1">
      <c r="A49" s="212">
        <v>39</v>
      </c>
      <c r="B49" s="224" t="s">
        <v>54</v>
      </c>
      <c r="C49" s="216" t="s">
        <v>81</v>
      </c>
      <c r="D49" s="217">
        <v>45533</v>
      </c>
      <c r="E49" s="216">
        <v>31554</v>
      </c>
      <c r="F49" s="216">
        <v>31637.966666666664</v>
      </c>
      <c r="G49" s="218">
        <v>31350.933333333327</v>
      </c>
      <c r="H49" s="218">
        <v>31147.866666666665</v>
      </c>
      <c r="I49" s="218">
        <v>30860.833333333328</v>
      </c>
      <c r="J49" s="218">
        <v>31841.033333333326</v>
      </c>
      <c r="K49" s="218">
        <v>32128.066666666658</v>
      </c>
      <c r="L49" s="218">
        <v>32331.133333333324</v>
      </c>
      <c r="M49" s="219">
        <v>31925</v>
      </c>
      <c r="N49" s="219">
        <v>31434.9</v>
      </c>
      <c r="O49" s="219">
        <v>335000</v>
      </c>
      <c r="P49" s="220">
        <v>5.3267311876359818E-3</v>
      </c>
    </row>
    <row r="50" spans="1:16" ht="12.75" customHeight="1">
      <c r="A50" s="212">
        <v>40</v>
      </c>
      <c r="B50" s="224" t="s">
        <v>82</v>
      </c>
      <c r="C50" s="216" t="s">
        <v>83</v>
      </c>
      <c r="D50" s="217">
        <v>45533</v>
      </c>
      <c r="E50" s="216">
        <v>322.5</v>
      </c>
      <c r="F50" s="216">
        <v>325.86666666666667</v>
      </c>
      <c r="G50" s="218">
        <v>317.78333333333336</v>
      </c>
      <c r="H50" s="218">
        <v>313.06666666666666</v>
      </c>
      <c r="I50" s="218">
        <v>304.98333333333335</v>
      </c>
      <c r="J50" s="218">
        <v>330.58333333333337</v>
      </c>
      <c r="K50" s="218">
        <v>338.66666666666663</v>
      </c>
      <c r="L50" s="218">
        <v>343.38333333333338</v>
      </c>
      <c r="M50" s="219">
        <v>333.95</v>
      </c>
      <c r="N50" s="219">
        <v>321.14999999999998</v>
      </c>
      <c r="O50" s="219">
        <v>65284200</v>
      </c>
      <c r="P50" s="220">
        <v>-1.2927280644458959E-2</v>
      </c>
    </row>
    <row r="51" spans="1:16" ht="12.75" customHeight="1">
      <c r="A51" s="212">
        <v>41</v>
      </c>
      <c r="B51" s="224" t="s">
        <v>57</v>
      </c>
      <c r="C51" s="221" t="s">
        <v>84</v>
      </c>
      <c r="D51" s="217">
        <v>45533</v>
      </c>
      <c r="E51" s="216">
        <v>5673.3</v>
      </c>
      <c r="F51" s="216">
        <v>5673.7666666666664</v>
      </c>
      <c r="G51" s="218">
        <v>5625.5333333333328</v>
      </c>
      <c r="H51" s="218">
        <v>5577.7666666666664</v>
      </c>
      <c r="I51" s="218">
        <v>5529.5333333333328</v>
      </c>
      <c r="J51" s="218">
        <v>5721.5333333333328</v>
      </c>
      <c r="K51" s="218">
        <v>5769.7666666666664</v>
      </c>
      <c r="L51" s="218">
        <v>5817.5333333333328</v>
      </c>
      <c r="M51" s="219">
        <v>5722</v>
      </c>
      <c r="N51" s="219">
        <v>5626</v>
      </c>
      <c r="O51" s="219">
        <v>2509800</v>
      </c>
      <c r="P51" s="220">
        <v>2.0409822735404131E-2</v>
      </c>
    </row>
    <row r="52" spans="1:16" ht="12.75" customHeight="1">
      <c r="A52" s="212">
        <v>42</v>
      </c>
      <c r="B52" s="224" t="s">
        <v>85</v>
      </c>
      <c r="C52" s="216" t="s">
        <v>86</v>
      </c>
      <c r="D52" s="217">
        <v>45533</v>
      </c>
      <c r="E52" s="216">
        <v>569.54999999999995</v>
      </c>
      <c r="F52" s="216">
        <v>575.56666666666672</v>
      </c>
      <c r="G52" s="218">
        <v>559.03333333333342</v>
      </c>
      <c r="H52" s="218">
        <v>548.51666666666665</v>
      </c>
      <c r="I52" s="218">
        <v>531.98333333333335</v>
      </c>
      <c r="J52" s="218">
        <v>586.08333333333348</v>
      </c>
      <c r="K52" s="218">
        <v>602.61666666666679</v>
      </c>
      <c r="L52" s="218">
        <v>613.13333333333355</v>
      </c>
      <c r="M52" s="219">
        <v>592.1</v>
      </c>
      <c r="N52" s="219">
        <v>565.04999999999995</v>
      </c>
      <c r="O52" s="219">
        <v>12369000</v>
      </c>
      <c r="P52" s="220">
        <v>-9.6877502001601282E-3</v>
      </c>
    </row>
    <row r="53" spans="1:16" ht="12.75" customHeight="1">
      <c r="A53" s="212">
        <v>43</v>
      </c>
      <c r="B53" s="224" t="s">
        <v>61</v>
      </c>
      <c r="C53" s="223" t="s">
        <v>87</v>
      </c>
      <c r="D53" s="217">
        <v>45533</v>
      </c>
      <c r="E53" s="216">
        <v>106.94</v>
      </c>
      <c r="F53" s="216">
        <v>107.97333333333334</v>
      </c>
      <c r="G53" s="218">
        <v>105.44666666666669</v>
      </c>
      <c r="H53" s="218">
        <v>103.95333333333335</v>
      </c>
      <c r="I53" s="218">
        <v>101.42666666666669</v>
      </c>
      <c r="J53" s="218">
        <v>109.46666666666668</v>
      </c>
      <c r="K53" s="218">
        <v>111.99333333333335</v>
      </c>
      <c r="L53" s="218">
        <v>113.48666666666668</v>
      </c>
      <c r="M53" s="219">
        <v>110.5</v>
      </c>
      <c r="N53" s="219">
        <v>106.48</v>
      </c>
      <c r="O53" s="219">
        <v>294023250</v>
      </c>
      <c r="P53" s="220">
        <v>-7.9936233204281493E-3</v>
      </c>
    </row>
    <row r="54" spans="1:16" ht="12.75" customHeight="1">
      <c r="A54" s="212">
        <v>44</v>
      </c>
      <c r="B54" s="224" t="s">
        <v>66</v>
      </c>
      <c r="C54" s="221" t="s">
        <v>88</v>
      </c>
      <c r="D54" s="217">
        <v>45533</v>
      </c>
      <c r="E54" s="216">
        <v>790.35</v>
      </c>
      <c r="F54" s="216">
        <v>798.16666666666663</v>
      </c>
      <c r="G54" s="218">
        <v>778.58333333333326</v>
      </c>
      <c r="H54" s="218">
        <v>766.81666666666661</v>
      </c>
      <c r="I54" s="218">
        <v>747.23333333333323</v>
      </c>
      <c r="J54" s="218">
        <v>809.93333333333328</v>
      </c>
      <c r="K54" s="218">
        <v>829.51666666666654</v>
      </c>
      <c r="L54" s="218">
        <v>841.2833333333333</v>
      </c>
      <c r="M54" s="219">
        <v>817.75</v>
      </c>
      <c r="N54" s="219">
        <v>786.4</v>
      </c>
      <c r="O54" s="219">
        <v>5512650</v>
      </c>
      <c r="P54" s="220">
        <v>-3.2346397398596613E-2</v>
      </c>
    </row>
    <row r="55" spans="1:16" ht="12.75" customHeight="1">
      <c r="A55" s="212">
        <v>45</v>
      </c>
      <c r="B55" s="224" t="s">
        <v>837</v>
      </c>
      <c r="C55" s="216" t="s">
        <v>89</v>
      </c>
      <c r="D55" s="217">
        <v>45533</v>
      </c>
      <c r="E55" s="216">
        <v>490.45</v>
      </c>
      <c r="F55" s="216">
        <v>503.33333333333331</v>
      </c>
      <c r="G55" s="218">
        <v>475.11666666666667</v>
      </c>
      <c r="H55" s="218">
        <v>459.78333333333336</v>
      </c>
      <c r="I55" s="218">
        <v>431.56666666666672</v>
      </c>
      <c r="J55" s="218">
        <v>518.66666666666663</v>
      </c>
      <c r="K55" s="218">
        <v>546.88333333333321</v>
      </c>
      <c r="L55" s="218">
        <v>562.21666666666658</v>
      </c>
      <c r="M55" s="219">
        <v>531.54999999999995</v>
      </c>
      <c r="N55" s="219">
        <v>488</v>
      </c>
      <c r="O55" s="219">
        <v>14493200</v>
      </c>
      <c r="P55" s="220">
        <v>0.11455289304500292</v>
      </c>
    </row>
    <row r="56" spans="1:16" ht="12.75" customHeight="1">
      <c r="A56" s="212">
        <v>46</v>
      </c>
      <c r="B56" s="224" t="s">
        <v>66</v>
      </c>
      <c r="C56" s="216" t="s">
        <v>90</v>
      </c>
      <c r="D56" s="217">
        <v>45533</v>
      </c>
      <c r="E56" s="216">
        <v>1317.05</v>
      </c>
      <c r="F56" s="216">
        <v>1330.75</v>
      </c>
      <c r="G56" s="218">
        <v>1294.45</v>
      </c>
      <c r="H56" s="218">
        <v>1271.8500000000001</v>
      </c>
      <c r="I56" s="218">
        <v>1235.5500000000002</v>
      </c>
      <c r="J56" s="218">
        <v>1353.35</v>
      </c>
      <c r="K56" s="218">
        <v>1389.65</v>
      </c>
      <c r="L56" s="218">
        <v>1412.2499999999998</v>
      </c>
      <c r="M56" s="219">
        <v>1367.05</v>
      </c>
      <c r="N56" s="219">
        <v>1308.1500000000001</v>
      </c>
      <c r="O56" s="219">
        <v>10626875</v>
      </c>
      <c r="P56" s="220">
        <v>3.619964653543787E-2</v>
      </c>
    </row>
    <row r="57" spans="1:16" ht="12.75" customHeight="1">
      <c r="A57" s="212">
        <v>47</v>
      </c>
      <c r="B57" s="224" t="s">
        <v>42</v>
      </c>
      <c r="C57" s="216" t="s">
        <v>91</v>
      </c>
      <c r="D57" s="217">
        <v>45533</v>
      </c>
      <c r="E57" s="216">
        <v>1585.45</v>
      </c>
      <c r="F57" s="216">
        <v>1592.4333333333334</v>
      </c>
      <c r="G57" s="218">
        <v>1575.9166666666667</v>
      </c>
      <c r="H57" s="218">
        <v>1566.3833333333334</v>
      </c>
      <c r="I57" s="218">
        <v>1549.8666666666668</v>
      </c>
      <c r="J57" s="218">
        <v>1601.9666666666667</v>
      </c>
      <c r="K57" s="218">
        <v>1618.4833333333331</v>
      </c>
      <c r="L57" s="218">
        <v>1628.0166666666667</v>
      </c>
      <c r="M57" s="219">
        <v>1608.95</v>
      </c>
      <c r="N57" s="219">
        <v>1582.9</v>
      </c>
      <c r="O57" s="219">
        <v>9934600</v>
      </c>
      <c r="P57" s="220">
        <v>-1.6853209828894891E-2</v>
      </c>
    </row>
    <row r="58" spans="1:16" ht="12.75" customHeight="1">
      <c r="A58" s="212">
        <v>48</v>
      </c>
      <c r="B58" s="224" t="s">
        <v>129</v>
      </c>
      <c r="C58" s="216" t="s">
        <v>92</v>
      </c>
      <c r="D58" s="217">
        <v>45533</v>
      </c>
      <c r="E58" s="216">
        <v>517.70000000000005</v>
      </c>
      <c r="F58" s="216">
        <v>520.05000000000007</v>
      </c>
      <c r="G58" s="218">
        <v>513.75000000000011</v>
      </c>
      <c r="H58" s="218">
        <v>509.80000000000007</v>
      </c>
      <c r="I58" s="218">
        <v>503.50000000000011</v>
      </c>
      <c r="J58" s="218">
        <v>524.00000000000011</v>
      </c>
      <c r="K58" s="218">
        <v>530.30000000000007</v>
      </c>
      <c r="L58" s="218">
        <v>534.25000000000011</v>
      </c>
      <c r="M58" s="219">
        <v>526.35</v>
      </c>
      <c r="N58" s="219">
        <v>516.1</v>
      </c>
      <c r="O58" s="219">
        <v>55704600</v>
      </c>
      <c r="P58" s="220">
        <v>1.6360780106517491E-2</v>
      </c>
    </row>
    <row r="59" spans="1:16" ht="12.75" customHeight="1">
      <c r="A59" s="212">
        <v>49</v>
      </c>
      <c r="B59" s="224" t="s">
        <v>85</v>
      </c>
      <c r="C59" s="216" t="s">
        <v>93</v>
      </c>
      <c r="D59" s="217">
        <v>45533</v>
      </c>
      <c r="E59" s="216">
        <v>5869.2</v>
      </c>
      <c r="F59" s="216">
        <v>5893.6166666666659</v>
      </c>
      <c r="G59" s="218">
        <v>5814.1833333333316</v>
      </c>
      <c r="H59" s="218">
        <v>5759.1666666666661</v>
      </c>
      <c r="I59" s="218">
        <v>5679.7333333333318</v>
      </c>
      <c r="J59" s="218">
        <v>5948.6333333333314</v>
      </c>
      <c r="K59" s="218">
        <v>6028.0666666666657</v>
      </c>
      <c r="L59" s="218">
        <v>6083.0833333333312</v>
      </c>
      <c r="M59" s="219">
        <v>5973.05</v>
      </c>
      <c r="N59" s="219">
        <v>5838.6</v>
      </c>
      <c r="O59" s="219">
        <v>1934700</v>
      </c>
      <c r="P59" s="220">
        <v>5.4301450624466682E-4</v>
      </c>
    </row>
    <row r="60" spans="1:16" ht="12.75" customHeight="1">
      <c r="A60" s="212">
        <v>50</v>
      </c>
      <c r="B60" s="224" t="s">
        <v>57</v>
      </c>
      <c r="C60" s="216" t="s">
        <v>94</v>
      </c>
      <c r="D60" s="217">
        <v>45533</v>
      </c>
      <c r="E60" s="216">
        <v>3460.2</v>
      </c>
      <c r="F60" s="216">
        <v>3468.9499999999994</v>
      </c>
      <c r="G60" s="218">
        <v>3441.9499999999989</v>
      </c>
      <c r="H60" s="218">
        <v>3423.6999999999994</v>
      </c>
      <c r="I60" s="218">
        <v>3396.6999999999989</v>
      </c>
      <c r="J60" s="218">
        <v>3487.1999999999989</v>
      </c>
      <c r="K60" s="218">
        <v>3514.2</v>
      </c>
      <c r="L60" s="218">
        <v>3532.4499999999989</v>
      </c>
      <c r="M60" s="219">
        <v>3495.95</v>
      </c>
      <c r="N60" s="219">
        <v>3450.7</v>
      </c>
      <c r="O60" s="219">
        <v>2874200</v>
      </c>
      <c r="P60" s="220">
        <v>-2.6783598009006874E-2</v>
      </c>
    </row>
    <row r="61" spans="1:16" ht="12.75" customHeight="1">
      <c r="A61" s="212">
        <v>51</v>
      </c>
      <c r="B61" s="224" t="s">
        <v>114</v>
      </c>
      <c r="C61" s="223" t="s">
        <v>95</v>
      </c>
      <c r="D61" s="217">
        <v>45533</v>
      </c>
      <c r="E61" s="216">
        <v>956.95</v>
      </c>
      <c r="F61" s="216">
        <v>966.31666666666661</v>
      </c>
      <c r="G61" s="218">
        <v>945.33333333333326</v>
      </c>
      <c r="H61" s="218">
        <v>933.7166666666667</v>
      </c>
      <c r="I61" s="218">
        <v>912.73333333333335</v>
      </c>
      <c r="J61" s="218">
        <v>977.93333333333317</v>
      </c>
      <c r="K61" s="218">
        <v>998.91666666666652</v>
      </c>
      <c r="L61" s="218">
        <v>1010.5333333333331</v>
      </c>
      <c r="M61" s="219">
        <v>987.3</v>
      </c>
      <c r="N61" s="219">
        <v>954.7</v>
      </c>
      <c r="O61" s="219">
        <v>23900000</v>
      </c>
      <c r="P61" s="220">
        <v>5.7229422656118502E-3</v>
      </c>
    </row>
    <row r="62" spans="1:16" ht="12.75" customHeight="1">
      <c r="A62" s="212">
        <v>52</v>
      </c>
      <c r="B62" s="224" t="s">
        <v>837</v>
      </c>
      <c r="C62" s="221" t="s">
        <v>96</v>
      </c>
      <c r="D62" s="217">
        <v>45533</v>
      </c>
      <c r="E62" s="216">
        <v>1719.35</v>
      </c>
      <c r="F62" s="216">
        <v>1723.2833333333335</v>
      </c>
      <c r="G62" s="218">
        <v>1706.5666666666671</v>
      </c>
      <c r="H62" s="218">
        <v>1693.7833333333335</v>
      </c>
      <c r="I62" s="218">
        <v>1677.0666666666671</v>
      </c>
      <c r="J62" s="218">
        <v>1736.0666666666671</v>
      </c>
      <c r="K62" s="218">
        <v>1752.7833333333338</v>
      </c>
      <c r="L62" s="218">
        <v>1765.5666666666671</v>
      </c>
      <c r="M62" s="219">
        <v>1740</v>
      </c>
      <c r="N62" s="219">
        <v>1710.5</v>
      </c>
      <c r="O62" s="219">
        <v>4921700</v>
      </c>
      <c r="P62" s="220">
        <v>1.209155030948611E-2</v>
      </c>
    </row>
    <row r="63" spans="1:16" ht="12.75" customHeight="1">
      <c r="A63" s="212">
        <v>53</v>
      </c>
      <c r="B63" s="224" t="s">
        <v>40</v>
      </c>
      <c r="C63" s="216" t="s">
        <v>97</v>
      </c>
      <c r="D63" s="217">
        <v>45533</v>
      </c>
      <c r="E63" s="216">
        <v>436.6</v>
      </c>
      <c r="F63" s="216">
        <v>436.58333333333331</v>
      </c>
      <c r="G63" s="218">
        <v>429.21666666666664</v>
      </c>
      <c r="H63" s="218">
        <v>421.83333333333331</v>
      </c>
      <c r="I63" s="218">
        <v>414.46666666666664</v>
      </c>
      <c r="J63" s="218">
        <v>443.96666666666664</v>
      </c>
      <c r="K63" s="218">
        <v>451.33333333333331</v>
      </c>
      <c r="L63" s="218">
        <v>458.71666666666664</v>
      </c>
      <c r="M63" s="219">
        <v>443.95</v>
      </c>
      <c r="N63" s="219">
        <v>429.2</v>
      </c>
      <c r="O63" s="219">
        <v>19825200</v>
      </c>
      <c r="P63" s="220">
        <v>-2.2020955425324097E-2</v>
      </c>
    </row>
    <row r="64" spans="1:16" ht="12.75" customHeight="1">
      <c r="A64" s="212">
        <v>54</v>
      </c>
      <c r="B64" s="224" t="s">
        <v>61</v>
      </c>
      <c r="C64" s="216" t="s">
        <v>98</v>
      </c>
      <c r="D64" s="217">
        <v>45533</v>
      </c>
      <c r="E64" s="216">
        <v>162.11000000000001</v>
      </c>
      <c r="F64" s="216">
        <v>163.15</v>
      </c>
      <c r="G64" s="218">
        <v>160.39000000000001</v>
      </c>
      <c r="H64" s="218">
        <v>158.67000000000002</v>
      </c>
      <c r="I64" s="218">
        <v>155.91000000000003</v>
      </c>
      <c r="J64" s="218">
        <v>164.87</v>
      </c>
      <c r="K64" s="218">
        <v>167.63</v>
      </c>
      <c r="L64" s="218">
        <v>169.35</v>
      </c>
      <c r="M64" s="219">
        <v>165.91</v>
      </c>
      <c r="N64" s="219">
        <v>161.43</v>
      </c>
      <c r="O64" s="219">
        <v>30470000</v>
      </c>
      <c r="P64" s="220">
        <v>-7.0066807886589536E-3</v>
      </c>
    </row>
    <row r="65" spans="1:16" ht="12.75" customHeight="1">
      <c r="A65" s="212">
        <v>55</v>
      </c>
      <c r="B65" s="224" t="s">
        <v>40</v>
      </c>
      <c r="C65" s="216" t="s">
        <v>99</v>
      </c>
      <c r="D65" s="217">
        <v>45533</v>
      </c>
      <c r="E65" s="216">
        <v>3710.4</v>
      </c>
      <c r="F65" s="216">
        <v>3722.2166666666672</v>
      </c>
      <c r="G65" s="218">
        <v>3654.2333333333345</v>
      </c>
      <c r="H65" s="218">
        <v>3598.0666666666675</v>
      </c>
      <c r="I65" s="218">
        <v>3530.0833333333348</v>
      </c>
      <c r="J65" s="218">
        <v>3778.3833333333341</v>
      </c>
      <c r="K65" s="218">
        <v>3846.3666666666668</v>
      </c>
      <c r="L65" s="218">
        <v>3902.5333333333338</v>
      </c>
      <c r="M65" s="219">
        <v>3790.2</v>
      </c>
      <c r="N65" s="219">
        <v>3666.05</v>
      </c>
      <c r="O65" s="219">
        <v>4508400</v>
      </c>
      <c r="P65" s="220">
        <v>-1.3522384140737823E-2</v>
      </c>
    </row>
    <row r="66" spans="1:16" ht="12.75" customHeight="1">
      <c r="A66" s="212">
        <v>56</v>
      </c>
      <c r="B66" s="224" t="s">
        <v>57</v>
      </c>
      <c r="C66" s="221" t="s">
        <v>100</v>
      </c>
      <c r="D66" s="217">
        <v>45533</v>
      </c>
      <c r="E66" s="216">
        <v>607.85</v>
      </c>
      <c r="F66" s="216">
        <v>612.75</v>
      </c>
      <c r="G66" s="218">
        <v>600.1</v>
      </c>
      <c r="H66" s="218">
        <v>592.35</v>
      </c>
      <c r="I66" s="218">
        <v>579.70000000000005</v>
      </c>
      <c r="J66" s="218">
        <v>620.5</v>
      </c>
      <c r="K66" s="218">
        <v>633.15000000000009</v>
      </c>
      <c r="L66" s="218">
        <v>640.9</v>
      </c>
      <c r="M66" s="219">
        <v>625.4</v>
      </c>
      <c r="N66" s="219">
        <v>605</v>
      </c>
      <c r="O66" s="219">
        <v>17782500</v>
      </c>
      <c r="P66" s="220">
        <v>5.2530334418467002E-2</v>
      </c>
    </row>
    <row r="67" spans="1:16" ht="12.75" customHeight="1">
      <c r="A67" s="212">
        <v>57</v>
      </c>
      <c r="B67" s="224" t="s">
        <v>47</v>
      </c>
      <c r="C67" s="216" t="s">
        <v>101</v>
      </c>
      <c r="D67" s="217">
        <v>45533</v>
      </c>
      <c r="E67" s="216">
        <v>1736.55</v>
      </c>
      <c r="F67" s="216">
        <v>1736.7166666666665</v>
      </c>
      <c r="G67" s="218">
        <v>1721.883333333333</v>
      </c>
      <c r="H67" s="218">
        <v>1707.2166666666665</v>
      </c>
      <c r="I67" s="218">
        <v>1692.383333333333</v>
      </c>
      <c r="J67" s="218">
        <v>1751.383333333333</v>
      </c>
      <c r="K67" s="218">
        <v>1766.2166666666665</v>
      </c>
      <c r="L67" s="218">
        <v>1780.883333333333</v>
      </c>
      <c r="M67" s="219">
        <v>1751.55</v>
      </c>
      <c r="N67" s="219">
        <v>1722.05</v>
      </c>
      <c r="O67" s="219">
        <v>4747050</v>
      </c>
      <c r="P67" s="220">
        <v>1.0064365125804563E-2</v>
      </c>
    </row>
    <row r="68" spans="1:16" ht="12.75" customHeight="1">
      <c r="A68" s="212">
        <v>58</v>
      </c>
      <c r="B68" s="224" t="s">
        <v>837</v>
      </c>
      <c r="C68" s="221" t="s">
        <v>102</v>
      </c>
      <c r="D68" s="217">
        <v>45533</v>
      </c>
      <c r="E68" s="216">
        <v>2854.5</v>
      </c>
      <c r="F68" s="216">
        <v>2908.9666666666667</v>
      </c>
      <c r="G68" s="218">
        <v>2792.1333333333332</v>
      </c>
      <c r="H68" s="218">
        <v>2729.7666666666664</v>
      </c>
      <c r="I68" s="218">
        <v>2612.9333333333329</v>
      </c>
      <c r="J68" s="218">
        <v>2971.3333333333335</v>
      </c>
      <c r="K68" s="218">
        <v>3088.1666666666665</v>
      </c>
      <c r="L68" s="218">
        <v>3150.5333333333338</v>
      </c>
      <c r="M68" s="219">
        <v>3025.8</v>
      </c>
      <c r="N68" s="219">
        <v>2846.6</v>
      </c>
      <c r="O68" s="219">
        <v>2078400</v>
      </c>
      <c r="P68" s="220">
        <v>2.9267567969098202E-2</v>
      </c>
    </row>
    <row r="69" spans="1:16" ht="12.75" customHeight="1">
      <c r="A69" s="212">
        <v>59</v>
      </c>
      <c r="B69" s="224" t="s">
        <v>42</v>
      </c>
      <c r="C69" s="216" t="s">
        <v>103</v>
      </c>
      <c r="D69" s="217">
        <v>45533</v>
      </c>
      <c r="E69" s="216">
        <v>4862.55</v>
      </c>
      <c r="F69" s="216">
        <v>4861.5166666666664</v>
      </c>
      <c r="G69" s="218">
        <v>4811.0333333333328</v>
      </c>
      <c r="H69" s="218">
        <v>4759.5166666666664</v>
      </c>
      <c r="I69" s="218">
        <v>4709.0333333333328</v>
      </c>
      <c r="J69" s="218">
        <v>4913.0333333333328</v>
      </c>
      <c r="K69" s="218">
        <v>4963.5166666666664</v>
      </c>
      <c r="L69" s="218">
        <v>5015.0333333333328</v>
      </c>
      <c r="M69" s="219">
        <v>4912</v>
      </c>
      <c r="N69" s="219">
        <v>4810</v>
      </c>
      <c r="O69" s="219">
        <v>2831200</v>
      </c>
      <c r="P69" s="220">
        <v>-2.0820363837587327E-2</v>
      </c>
    </row>
    <row r="70" spans="1:16" ht="12.75" customHeight="1">
      <c r="A70" s="212">
        <v>60</v>
      </c>
      <c r="B70" s="224" t="s">
        <v>40</v>
      </c>
      <c r="C70" s="223" t="s">
        <v>104</v>
      </c>
      <c r="D70" s="217">
        <v>45533</v>
      </c>
      <c r="E70" s="216">
        <v>11992.45</v>
      </c>
      <c r="F70" s="216">
        <v>11933.666666666666</v>
      </c>
      <c r="G70" s="218">
        <v>11767.783333333333</v>
      </c>
      <c r="H70" s="218">
        <v>11543.116666666667</v>
      </c>
      <c r="I70" s="218">
        <v>11377.233333333334</v>
      </c>
      <c r="J70" s="218">
        <v>12158.333333333332</v>
      </c>
      <c r="K70" s="218">
        <v>12324.216666666667</v>
      </c>
      <c r="L70" s="218">
        <v>12548.883333333331</v>
      </c>
      <c r="M70" s="219">
        <v>12099.55</v>
      </c>
      <c r="N70" s="219">
        <v>11709</v>
      </c>
      <c r="O70" s="219">
        <v>2028300</v>
      </c>
      <c r="P70" s="220">
        <v>-4.2441695779435372E-2</v>
      </c>
    </row>
    <row r="71" spans="1:16" ht="12.75" customHeight="1">
      <c r="A71" s="212">
        <v>61</v>
      </c>
      <c r="B71" s="224" t="s">
        <v>105</v>
      </c>
      <c r="C71" s="216" t="s">
        <v>106</v>
      </c>
      <c r="D71" s="217">
        <v>45533</v>
      </c>
      <c r="E71" s="216">
        <v>814.6</v>
      </c>
      <c r="F71" s="216">
        <v>821.65</v>
      </c>
      <c r="G71" s="218">
        <v>803.4</v>
      </c>
      <c r="H71" s="218">
        <v>792.2</v>
      </c>
      <c r="I71" s="218">
        <v>773.95</v>
      </c>
      <c r="J71" s="218">
        <v>832.84999999999991</v>
      </c>
      <c r="K71" s="218">
        <v>851.09999999999991</v>
      </c>
      <c r="L71" s="218">
        <v>862.29999999999984</v>
      </c>
      <c r="M71" s="219">
        <v>839.9</v>
      </c>
      <c r="N71" s="219">
        <v>810.45</v>
      </c>
      <c r="O71" s="219">
        <v>39144600</v>
      </c>
      <c r="P71" s="220">
        <v>2.0628535782658265E-2</v>
      </c>
    </row>
    <row r="72" spans="1:16" ht="12.75" customHeight="1">
      <c r="A72" s="212">
        <v>62</v>
      </c>
      <c r="B72" s="224" t="s">
        <v>42</v>
      </c>
      <c r="C72" s="216" t="s">
        <v>107</v>
      </c>
      <c r="D72" s="217">
        <v>45533</v>
      </c>
      <c r="E72" s="216">
        <v>6952.6</v>
      </c>
      <c r="F72" s="216">
        <v>6940.55</v>
      </c>
      <c r="G72" s="218">
        <v>6892.1</v>
      </c>
      <c r="H72" s="218">
        <v>6831.6</v>
      </c>
      <c r="I72" s="218">
        <v>6783.1500000000005</v>
      </c>
      <c r="J72" s="218">
        <v>7001.05</v>
      </c>
      <c r="K72" s="218">
        <v>7049.4999999999991</v>
      </c>
      <c r="L72" s="218">
        <v>7110</v>
      </c>
      <c r="M72" s="219">
        <v>6989</v>
      </c>
      <c r="N72" s="219">
        <v>6880.05</v>
      </c>
      <c r="O72" s="219">
        <v>2436625</v>
      </c>
      <c r="P72" s="220">
        <v>-2.8362077559565348E-2</v>
      </c>
    </row>
    <row r="73" spans="1:16" ht="12.75" customHeight="1">
      <c r="A73" s="212">
        <v>63</v>
      </c>
      <c r="B73" s="224" t="s">
        <v>54</v>
      </c>
      <c r="C73" s="216" t="s">
        <v>108</v>
      </c>
      <c r="D73" s="217">
        <v>45533</v>
      </c>
      <c r="E73" s="216">
        <v>4810.1000000000004</v>
      </c>
      <c r="F73" s="216">
        <v>4822.7666666666664</v>
      </c>
      <c r="G73" s="218">
        <v>4790.5333333333328</v>
      </c>
      <c r="H73" s="218">
        <v>4770.9666666666662</v>
      </c>
      <c r="I73" s="218">
        <v>4738.7333333333327</v>
      </c>
      <c r="J73" s="218">
        <v>4842.333333333333</v>
      </c>
      <c r="K73" s="218">
        <v>4874.5666666666666</v>
      </c>
      <c r="L73" s="218">
        <v>4894.1333333333332</v>
      </c>
      <c r="M73" s="219">
        <v>4855</v>
      </c>
      <c r="N73" s="219">
        <v>4803.2</v>
      </c>
      <c r="O73" s="219">
        <v>3902850</v>
      </c>
      <c r="P73" s="220">
        <v>-1.5016341312604894E-2</v>
      </c>
    </row>
    <row r="74" spans="1:16" ht="12.75" customHeight="1">
      <c r="A74" s="212">
        <v>64</v>
      </c>
      <c r="B74" s="224" t="s">
        <v>54</v>
      </c>
      <c r="C74" s="216" t="s">
        <v>109</v>
      </c>
      <c r="D74" s="217">
        <v>45533</v>
      </c>
      <c r="E74" s="216">
        <v>3717.75</v>
      </c>
      <c r="F74" s="216">
        <v>3737.3833333333332</v>
      </c>
      <c r="G74" s="218">
        <v>3690.7666666666664</v>
      </c>
      <c r="H74" s="218">
        <v>3663.7833333333333</v>
      </c>
      <c r="I74" s="218">
        <v>3617.1666666666665</v>
      </c>
      <c r="J74" s="218">
        <v>3764.3666666666663</v>
      </c>
      <c r="K74" s="218">
        <v>3810.9833333333331</v>
      </c>
      <c r="L74" s="218">
        <v>3837.9666666666662</v>
      </c>
      <c r="M74" s="219">
        <v>3784</v>
      </c>
      <c r="N74" s="219">
        <v>3710.4</v>
      </c>
      <c r="O74" s="219">
        <v>2034175</v>
      </c>
      <c r="P74" s="220">
        <v>-2.5556580160716637E-2</v>
      </c>
    </row>
    <row r="75" spans="1:16" ht="12.75" customHeight="1">
      <c r="A75" s="212">
        <v>65</v>
      </c>
      <c r="B75" s="224" t="s">
        <v>54</v>
      </c>
      <c r="C75" s="216" t="s">
        <v>110</v>
      </c>
      <c r="D75" s="217">
        <v>45533</v>
      </c>
      <c r="E75" s="216">
        <v>493.7</v>
      </c>
      <c r="F75" s="216">
        <v>498</v>
      </c>
      <c r="G75" s="218">
        <v>487.8</v>
      </c>
      <c r="H75" s="218">
        <v>481.90000000000003</v>
      </c>
      <c r="I75" s="218">
        <v>471.70000000000005</v>
      </c>
      <c r="J75" s="218">
        <v>503.9</v>
      </c>
      <c r="K75" s="218">
        <v>514.1</v>
      </c>
      <c r="L75" s="218">
        <v>520</v>
      </c>
      <c r="M75" s="219">
        <v>508.2</v>
      </c>
      <c r="N75" s="219">
        <v>492.1</v>
      </c>
      <c r="O75" s="219">
        <v>33606000</v>
      </c>
      <c r="P75" s="220">
        <v>-8.9181441766641896E-3</v>
      </c>
    </row>
    <row r="76" spans="1:16" ht="12.75" customHeight="1">
      <c r="A76" s="212">
        <v>66</v>
      </c>
      <c r="B76" s="224" t="s">
        <v>61</v>
      </c>
      <c r="C76" s="216" t="s">
        <v>111</v>
      </c>
      <c r="D76" s="217">
        <v>45533</v>
      </c>
      <c r="E76" s="216">
        <v>201.69</v>
      </c>
      <c r="F76" s="216">
        <v>202.95666666666662</v>
      </c>
      <c r="G76" s="218">
        <v>199.68333333333325</v>
      </c>
      <c r="H76" s="218">
        <v>197.67666666666662</v>
      </c>
      <c r="I76" s="218">
        <v>194.40333333333325</v>
      </c>
      <c r="J76" s="218">
        <v>204.96333333333325</v>
      </c>
      <c r="K76" s="218">
        <v>208.23666666666662</v>
      </c>
      <c r="L76" s="218">
        <v>210.24333333333325</v>
      </c>
      <c r="M76" s="219">
        <v>206.23</v>
      </c>
      <c r="N76" s="219">
        <v>200.95</v>
      </c>
      <c r="O76" s="219">
        <v>89130000</v>
      </c>
      <c r="P76" s="220">
        <v>-2.5528890832558902E-2</v>
      </c>
    </row>
    <row r="77" spans="1:16" ht="12.75" customHeight="1">
      <c r="A77" s="212">
        <v>67</v>
      </c>
      <c r="B77" s="224" t="s">
        <v>82</v>
      </c>
      <c r="C77" s="216" t="s">
        <v>112</v>
      </c>
      <c r="D77" s="217">
        <v>45533</v>
      </c>
      <c r="E77" s="216">
        <v>227.46</v>
      </c>
      <c r="F77" s="216">
        <v>229.63666666666666</v>
      </c>
      <c r="G77" s="218">
        <v>224.82333333333332</v>
      </c>
      <c r="H77" s="218">
        <v>222.18666666666667</v>
      </c>
      <c r="I77" s="218">
        <v>217.37333333333333</v>
      </c>
      <c r="J77" s="218">
        <v>232.27333333333331</v>
      </c>
      <c r="K77" s="218">
        <v>237.08666666666664</v>
      </c>
      <c r="L77" s="218">
        <v>239.7233333333333</v>
      </c>
      <c r="M77" s="219">
        <v>234.45</v>
      </c>
      <c r="N77" s="219">
        <v>227</v>
      </c>
      <c r="O77" s="219">
        <v>116868375</v>
      </c>
      <c r="P77" s="220">
        <v>-1.0558423275457531E-3</v>
      </c>
    </row>
    <row r="78" spans="1:16" ht="12.75" customHeight="1">
      <c r="A78" s="212">
        <v>68</v>
      </c>
      <c r="B78" s="224" t="s">
        <v>42</v>
      </c>
      <c r="C78" s="216" t="s">
        <v>113</v>
      </c>
      <c r="D78" s="217">
        <v>45533</v>
      </c>
      <c r="E78" s="216">
        <v>1483.85</v>
      </c>
      <c r="F78" s="216">
        <v>1490.8166666666666</v>
      </c>
      <c r="G78" s="218">
        <v>1457.7833333333333</v>
      </c>
      <c r="H78" s="218">
        <v>1431.7166666666667</v>
      </c>
      <c r="I78" s="218">
        <v>1398.6833333333334</v>
      </c>
      <c r="J78" s="218">
        <v>1516.8833333333332</v>
      </c>
      <c r="K78" s="218">
        <v>1549.9166666666665</v>
      </c>
      <c r="L78" s="218">
        <v>1575.9833333333331</v>
      </c>
      <c r="M78" s="219">
        <v>1523.85</v>
      </c>
      <c r="N78" s="219">
        <v>1464.75</v>
      </c>
      <c r="O78" s="219">
        <v>5365000</v>
      </c>
      <c r="P78" s="220">
        <v>8.3117590952445832E-3</v>
      </c>
    </row>
    <row r="79" spans="1:16" ht="12.75" customHeight="1">
      <c r="A79" s="212">
        <v>69</v>
      </c>
      <c r="B79" s="224" t="s">
        <v>114</v>
      </c>
      <c r="C79" s="216" t="s">
        <v>115</v>
      </c>
      <c r="D79" s="217">
        <v>45533</v>
      </c>
      <c r="E79" s="216">
        <v>95.14</v>
      </c>
      <c r="F79" s="216">
        <v>96.27</v>
      </c>
      <c r="G79" s="218">
        <v>93.66</v>
      </c>
      <c r="H79" s="218">
        <v>92.18</v>
      </c>
      <c r="I79" s="218">
        <v>89.570000000000007</v>
      </c>
      <c r="J79" s="218">
        <v>97.749999999999986</v>
      </c>
      <c r="K79" s="218">
        <v>100.35999999999997</v>
      </c>
      <c r="L79" s="218">
        <v>101.83999999999997</v>
      </c>
      <c r="M79" s="219">
        <v>98.88</v>
      </c>
      <c r="N79" s="219">
        <v>94.79</v>
      </c>
      <c r="O79" s="219">
        <v>228240000</v>
      </c>
      <c r="P79" s="220">
        <v>1.3184178985217739E-2</v>
      </c>
    </row>
    <row r="80" spans="1:16" ht="12.75" customHeight="1">
      <c r="A80" s="212">
        <v>70</v>
      </c>
      <c r="B80" s="224" t="s">
        <v>837</v>
      </c>
      <c r="C80" s="222" t="s">
        <v>116</v>
      </c>
      <c r="D80" s="217">
        <v>45533</v>
      </c>
      <c r="E80" s="216">
        <v>659.35</v>
      </c>
      <c r="F80" s="216">
        <v>665.66666666666663</v>
      </c>
      <c r="G80" s="218">
        <v>649.23333333333323</v>
      </c>
      <c r="H80" s="218">
        <v>639.11666666666656</v>
      </c>
      <c r="I80" s="218">
        <v>622.68333333333317</v>
      </c>
      <c r="J80" s="218">
        <v>675.7833333333333</v>
      </c>
      <c r="K80" s="218">
        <v>692.2166666666667</v>
      </c>
      <c r="L80" s="218">
        <v>702.33333333333337</v>
      </c>
      <c r="M80" s="219">
        <v>682.1</v>
      </c>
      <c r="N80" s="219">
        <v>655.55</v>
      </c>
      <c r="O80" s="219">
        <v>8096400</v>
      </c>
      <c r="P80" s="220">
        <v>7.1760454310789881E-2</v>
      </c>
    </row>
    <row r="81" spans="1:16" ht="12.75" customHeight="1">
      <c r="A81" s="212">
        <v>71</v>
      </c>
      <c r="B81" s="224" t="s">
        <v>57</v>
      </c>
      <c r="C81" s="216" t="s">
        <v>117</v>
      </c>
      <c r="D81" s="217">
        <v>45533</v>
      </c>
      <c r="E81" s="216">
        <v>1386.3</v>
      </c>
      <c r="F81" s="216">
        <v>1389.2333333333333</v>
      </c>
      <c r="G81" s="218">
        <v>1376.5166666666667</v>
      </c>
      <c r="H81" s="218">
        <v>1366.7333333333333</v>
      </c>
      <c r="I81" s="218">
        <v>1354.0166666666667</v>
      </c>
      <c r="J81" s="218">
        <v>1399.0166666666667</v>
      </c>
      <c r="K81" s="218">
        <v>1411.7333333333333</v>
      </c>
      <c r="L81" s="218">
        <v>1421.5166666666667</v>
      </c>
      <c r="M81" s="219">
        <v>1401.95</v>
      </c>
      <c r="N81" s="219">
        <v>1379.45</v>
      </c>
      <c r="O81" s="219">
        <v>9509500</v>
      </c>
      <c r="P81" s="220">
        <v>2.0442107522266339E-2</v>
      </c>
    </row>
    <row r="82" spans="1:16" ht="12.75" customHeight="1">
      <c r="A82" s="212">
        <v>72</v>
      </c>
      <c r="B82" s="224" t="s">
        <v>105</v>
      </c>
      <c r="C82" s="216" t="s">
        <v>118</v>
      </c>
      <c r="D82" s="217">
        <v>45533</v>
      </c>
      <c r="E82" s="216">
        <v>2907.05</v>
      </c>
      <c r="F82" s="216">
        <v>2926.3833333333337</v>
      </c>
      <c r="G82" s="218">
        <v>2881.7166666666672</v>
      </c>
      <c r="H82" s="218">
        <v>2856.3833333333337</v>
      </c>
      <c r="I82" s="218">
        <v>2811.7166666666672</v>
      </c>
      <c r="J82" s="218">
        <v>2951.7166666666672</v>
      </c>
      <c r="K82" s="218">
        <v>2996.3833333333341</v>
      </c>
      <c r="L82" s="218">
        <v>3021.7166666666672</v>
      </c>
      <c r="M82" s="219">
        <v>2971.05</v>
      </c>
      <c r="N82" s="219">
        <v>2901.05</v>
      </c>
      <c r="O82" s="219">
        <v>5260275</v>
      </c>
      <c r="P82" s="220">
        <v>4.4683136412459719E-3</v>
      </c>
    </row>
    <row r="83" spans="1:16" ht="12.75" customHeight="1">
      <c r="A83" s="212">
        <v>73</v>
      </c>
      <c r="B83" s="224" t="s">
        <v>42</v>
      </c>
      <c r="C83" s="216" t="s">
        <v>119</v>
      </c>
      <c r="D83" s="217">
        <v>45533</v>
      </c>
      <c r="E83" s="216">
        <v>675.05</v>
      </c>
      <c r="F83" s="216">
        <v>677.9</v>
      </c>
      <c r="G83" s="218">
        <v>668.15</v>
      </c>
      <c r="H83" s="218">
        <v>661.25</v>
      </c>
      <c r="I83" s="218">
        <v>651.5</v>
      </c>
      <c r="J83" s="218">
        <v>684.8</v>
      </c>
      <c r="K83" s="218">
        <v>694.55</v>
      </c>
      <c r="L83" s="218">
        <v>701.44999999999993</v>
      </c>
      <c r="M83" s="219">
        <v>687.65</v>
      </c>
      <c r="N83" s="219">
        <v>671</v>
      </c>
      <c r="O83" s="219">
        <v>9180000</v>
      </c>
      <c r="P83" s="220">
        <v>-1.881145788798632E-2</v>
      </c>
    </row>
    <row r="84" spans="1:16" ht="12.75" customHeight="1">
      <c r="A84" s="212">
        <v>74</v>
      </c>
      <c r="B84" s="224" t="s">
        <v>47</v>
      </c>
      <c r="C84" s="216" t="s">
        <v>120</v>
      </c>
      <c r="D84" s="217">
        <v>45533</v>
      </c>
      <c r="E84" s="216">
        <v>2526.4499999999998</v>
      </c>
      <c r="F84" s="216">
        <v>2544.7833333333333</v>
      </c>
      <c r="G84" s="218">
        <v>2502.3166666666666</v>
      </c>
      <c r="H84" s="218">
        <v>2478.1833333333334</v>
      </c>
      <c r="I84" s="218">
        <v>2435.7166666666667</v>
      </c>
      <c r="J84" s="218">
        <v>2568.9166666666665</v>
      </c>
      <c r="K84" s="218">
        <v>2611.3833333333328</v>
      </c>
      <c r="L84" s="218">
        <v>2635.5166666666664</v>
      </c>
      <c r="M84" s="219">
        <v>2587.25</v>
      </c>
      <c r="N84" s="219">
        <v>2520.65</v>
      </c>
      <c r="O84" s="219">
        <v>8882500</v>
      </c>
      <c r="P84" s="220">
        <v>2.182853527364758E-2</v>
      </c>
    </row>
    <row r="85" spans="1:16" ht="12.75" customHeight="1">
      <c r="A85" s="212">
        <v>75</v>
      </c>
      <c r="B85" s="224" t="s">
        <v>82</v>
      </c>
      <c r="C85" s="216" t="s">
        <v>121</v>
      </c>
      <c r="D85" s="217">
        <v>45533</v>
      </c>
      <c r="E85" s="216">
        <v>594.85</v>
      </c>
      <c r="F85" s="216">
        <v>601.5</v>
      </c>
      <c r="G85" s="218">
        <v>585.25</v>
      </c>
      <c r="H85" s="218">
        <v>575.65</v>
      </c>
      <c r="I85" s="218">
        <v>559.4</v>
      </c>
      <c r="J85" s="218">
        <v>611.1</v>
      </c>
      <c r="K85" s="218">
        <v>627.35</v>
      </c>
      <c r="L85" s="218">
        <v>636.95000000000005</v>
      </c>
      <c r="M85" s="219">
        <v>617.75</v>
      </c>
      <c r="N85" s="219">
        <v>591.9</v>
      </c>
      <c r="O85" s="219">
        <v>11231250</v>
      </c>
      <c r="P85" s="220">
        <v>3.394706559263521E-2</v>
      </c>
    </row>
    <row r="86" spans="1:16" ht="12.75" customHeight="1">
      <c r="A86" s="212">
        <v>76</v>
      </c>
      <c r="B86" s="224" t="s">
        <v>40</v>
      </c>
      <c r="C86" s="223" t="s">
        <v>122</v>
      </c>
      <c r="D86" s="217">
        <v>45533</v>
      </c>
      <c r="E86" s="216">
        <v>4695.2</v>
      </c>
      <c r="F86" s="216">
        <v>4717.7666666666673</v>
      </c>
      <c r="G86" s="218">
        <v>4659.5333333333347</v>
      </c>
      <c r="H86" s="218">
        <v>4623.8666666666677</v>
      </c>
      <c r="I86" s="218">
        <v>4565.633333333335</v>
      </c>
      <c r="J86" s="218">
        <v>4753.4333333333343</v>
      </c>
      <c r="K86" s="218">
        <v>4811.6666666666661</v>
      </c>
      <c r="L86" s="218">
        <v>4847.3333333333339</v>
      </c>
      <c r="M86" s="219">
        <v>4776</v>
      </c>
      <c r="N86" s="219">
        <v>4682.1000000000004</v>
      </c>
      <c r="O86" s="219">
        <v>13763100</v>
      </c>
      <c r="P86" s="220">
        <v>4.0708235757589018E-3</v>
      </c>
    </row>
    <row r="87" spans="1:16" ht="12.75" customHeight="1">
      <c r="A87" s="212">
        <v>77</v>
      </c>
      <c r="B87" s="224" t="s">
        <v>40</v>
      </c>
      <c r="C87" s="216" t="s">
        <v>123</v>
      </c>
      <c r="D87" s="217">
        <v>45533</v>
      </c>
      <c r="E87" s="216">
        <v>1830.1</v>
      </c>
      <c r="F87" s="216">
        <v>1830.6833333333334</v>
      </c>
      <c r="G87" s="218">
        <v>1809.4666666666667</v>
      </c>
      <c r="H87" s="218">
        <v>1788.8333333333333</v>
      </c>
      <c r="I87" s="218">
        <v>1767.6166666666666</v>
      </c>
      <c r="J87" s="218">
        <v>1851.3166666666668</v>
      </c>
      <c r="K87" s="218">
        <v>1872.5333333333335</v>
      </c>
      <c r="L87" s="218">
        <v>1893.166666666667</v>
      </c>
      <c r="M87" s="219">
        <v>1851.9</v>
      </c>
      <c r="N87" s="219">
        <v>1810.05</v>
      </c>
      <c r="O87" s="219">
        <v>8027000</v>
      </c>
      <c r="P87" s="220">
        <v>-1.6178453241818852E-2</v>
      </c>
    </row>
    <row r="88" spans="1:16" ht="12.75" customHeight="1">
      <c r="A88" s="212">
        <v>78</v>
      </c>
      <c r="B88" s="224" t="s">
        <v>85</v>
      </c>
      <c r="C88" s="216" t="s">
        <v>124</v>
      </c>
      <c r="D88" s="217">
        <v>45533</v>
      </c>
      <c r="E88" s="216">
        <v>1593.6</v>
      </c>
      <c r="F88" s="216">
        <v>1596.9166666666667</v>
      </c>
      <c r="G88" s="218">
        <v>1579.4833333333336</v>
      </c>
      <c r="H88" s="218">
        <v>1565.3666666666668</v>
      </c>
      <c r="I88" s="218">
        <v>1547.9333333333336</v>
      </c>
      <c r="J88" s="218">
        <v>1611.0333333333335</v>
      </c>
      <c r="K88" s="218">
        <v>1628.4666666666665</v>
      </c>
      <c r="L88" s="218">
        <v>1642.5833333333335</v>
      </c>
      <c r="M88" s="219">
        <v>1614.35</v>
      </c>
      <c r="N88" s="219">
        <v>1582.8</v>
      </c>
      <c r="O88" s="219">
        <v>13059200</v>
      </c>
      <c r="P88" s="220">
        <v>1.5845358017968963E-2</v>
      </c>
    </row>
    <row r="89" spans="1:16" ht="12.75" customHeight="1">
      <c r="A89" s="212">
        <v>79</v>
      </c>
      <c r="B89" s="224" t="s">
        <v>66</v>
      </c>
      <c r="C89" s="216" t="s">
        <v>125</v>
      </c>
      <c r="D89" s="217">
        <v>45533</v>
      </c>
      <c r="E89" s="216">
        <v>4154.75</v>
      </c>
      <c r="F89" s="216">
        <v>4185.5666666666666</v>
      </c>
      <c r="G89" s="218">
        <v>4103.1833333333334</v>
      </c>
      <c r="H89" s="218">
        <v>4051.6166666666668</v>
      </c>
      <c r="I89" s="218">
        <v>3969.2333333333336</v>
      </c>
      <c r="J89" s="218">
        <v>4237.1333333333332</v>
      </c>
      <c r="K89" s="218">
        <v>4319.5166666666664</v>
      </c>
      <c r="L89" s="218">
        <v>4371.083333333333</v>
      </c>
      <c r="M89" s="219">
        <v>4267.95</v>
      </c>
      <c r="N89" s="219">
        <v>4134</v>
      </c>
      <c r="O89" s="219">
        <v>2972100</v>
      </c>
      <c r="P89" s="220">
        <v>-3.233053330728658E-2</v>
      </c>
    </row>
    <row r="90" spans="1:16" ht="12.75" customHeight="1">
      <c r="A90" s="212">
        <v>80</v>
      </c>
      <c r="B90" s="224" t="s">
        <v>61</v>
      </c>
      <c r="C90" s="216" t="s">
        <v>126</v>
      </c>
      <c r="D90" s="217">
        <v>45533</v>
      </c>
      <c r="E90" s="216">
        <v>1606.5</v>
      </c>
      <c r="F90" s="216">
        <v>1615.3</v>
      </c>
      <c r="G90" s="218">
        <v>1594.8</v>
      </c>
      <c r="H90" s="218">
        <v>1583.1</v>
      </c>
      <c r="I90" s="218">
        <v>1562.6</v>
      </c>
      <c r="J90" s="218">
        <v>1627</v>
      </c>
      <c r="K90" s="218">
        <v>1647.5</v>
      </c>
      <c r="L90" s="218">
        <v>1659.2</v>
      </c>
      <c r="M90" s="219">
        <v>1635.8</v>
      </c>
      <c r="N90" s="219">
        <v>1603.6</v>
      </c>
      <c r="O90" s="219">
        <v>196831800</v>
      </c>
      <c r="P90" s="220">
        <v>5.94065267844456E-2</v>
      </c>
    </row>
    <row r="91" spans="1:16" ht="12.75" customHeight="1">
      <c r="A91" s="212">
        <v>81</v>
      </c>
      <c r="B91" s="224" t="s">
        <v>66</v>
      </c>
      <c r="C91" s="216" t="s">
        <v>127</v>
      </c>
      <c r="D91" s="217">
        <v>45533</v>
      </c>
      <c r="E91" s="216">
        <v>685.75</v>
      </c>
      <c r="F91" s="216">
        <v>691.29999999999984</v>
      </c>
      <c r="G91" s="218">
        <v>673.49999999999966</v>
      </c>
      <c r="H91" s="218">
        <v>661.24999999999977</v>
      </c>
      <c r="I91" s="218">
        <v>643.44999999999959</v>
      </c>
      <c r="J91" s="218">
        <v>703.54999999999973</v>
      </c>
      <c r="K91" s="218">
        <v>721.34999999999991</v>
      </c>
      <c r="L91" s="218">
        <v>733.5999999999998</v>
      </c>
      <c r="M91" s="219">
        <v>709.1</v>
      </c>
      <c r="N91" s="219">
        <v>679.05</v>
      </c>
      <c r="O91" s="219">
        <v>26811400</v>
      </c>
      <c r="P91" s="220">
        <v>-1.4435324087178035E-2</v>
      </c>
    </row>
    <row r="92" spans="1:16" ht="12.75" customHeight="1">
      <c r="A92" s="212">
        <v>82</v>
      </c>
      <c r="B92" s="224" t="s">
        <v>54</v>
      </c>
      <c r="C92" s="216" t="s">
        <v>128</v>
      </c>
      <c r="D92" s="217">
        <v>45533</v>
      </c>
      <c r="E92" s="216">
        <v>5250.35</v>
      </c>
      <c r="F92" s="216">
        <v>5297.4333333333334</v>
      </c>
      <c r="G92" s="218">
        <v>5178.0666666666666</v>
      </c>
      <c r="H92" s="218">
        <v>5105.7833333333328</v>
      </c>
      <c r="I92" s="218">
        <v>4986.4166666666661</v>
      </c>
      <c r="J92" s="218">
        <v>5369.7166666666672</v>
      </c>
      <c r="K92" s="218">
        <v>5489.0833333333339</v>
      </c>
      <c r="L92" s="218">
        <v>5561.3666666666677</v>
      </c>
      <c r="M92" s="219">
        <v>5416.8</v>
      </c>
      <c r="N92" s="219">
        <v>5225.1499999999996</v>
      </c>
      <c r="O92" s="219">
        <v>4589250</v>
      </c>
      <c r="P92" s="220">
        <v>2.2833645359721849E-2</v>
      </c>
    </row>
    <row r="93" spans="1:16" ht="12.75" customHeight="1">
      <c r="A93" s="212">
        <v>83</v>
      </c>
      <c r="B93" s="224" t="s">
        <v>129</v>
      </c>
      <c r="C93" s="216" t="s">
        <v>130</v>
      </c>
      <c r="D93" s="217">
        <v>45533</v>
      </c>
      <c r="E93" s="216">
        <v>623.35</v>
      </c>
      <c r="F93" s="216">
        <v>626.9666666666667</v>
      </c>
      <c r="G93" s="218">
        <v>617.88333333333344</v>
      </c>
      <c r="H93" s="218">
        <v>612.41666666666674</v>
      </c>
      <c r="I93" s="218">
        <v>603.33333333333348</v>
      </c>
      <c r="J93" s="218">
        <v>632.43333333333339</v>
      </c>
      <c r="K93" s="218">
        <v>641.51666666666665</v>
      </c>
      <c r="L93" s="218">
        <v>646.98333333333335</v>
      </c>
      <c r="M93" s="219">
        <v>636.04999999999995</v>
      </c>
      <c r="N93" s="219">
        <v>621.5</v>
      </c>
      <c r="O93" s="219">
        <v>43444800</v>
      </c>
      <c r="P93" s="220">
        <v>2.0252498684902684E-2</v>
      </c>
    </row>
    <row r="94" spans="1:16" ht="12.75" customHeight="1">
      <c r="A94" s="212">
        <v>84</v>
      </c>
      <c r="B94" s="224" t="s">
        <v>129</v>
      </c>
      <c r="C94" s="222" t="s">
        <v>131</v>
      </c>
      <c r="D94" s="217">
        <v>45533</v>
      </c>
      <c r="E94" s="216">
        <v>313.25</v>
      </c>
      <c r="F94" s="216">
        <v>313.16666666666669</v>
      </c>
      <c r="G94" s="218">
        <v>306.93333333333339</v>
      </c>
      <c r="H94" s="218">
        <v>300.61666666666673</v>
      </c>
      <c r="I94" s="218">
        <v>294.38333333333344</v>
      </c>
      <c r="J94" s="218">
        <v>319.48333333333335</v>
      </c>
      <c r="K94" s="218">
        <v>325.71666666666658</v>
      </c>
      <c r="L94" s="218">
        <v>332.0333333333333</v>
      </c>
      <c r="M94" s="219">
        <v>319.39999999999998</v>
      </c>
      <c r="N94" s="219">
        <v>306.85000000000002</v>
      </c>
      <c r="O94" s="219">
        <v>33432400</v>
      </c>
      <c r="P94" s="220">
        <v>-6.4025521181096515E-2</v>
      </c>
    </row>
    <row r="95" spans="1:16" ht="12.75" customHeight="1">
      <c r="A95" s="212">
        <v>85</v>
      </c>
      <c r="B95" s="224" t="s">
        <v>82</v>
      </c>
      <c r="C95" s="216" t="s">
        <v>132</v>
      </c>
      <c r="D95" s="217">
        <v>45533</v>
      </c>
      <c r="E95" s="216">
        <v>371.65</v>
      </c>
      <c r="F95" s="216">
        <v>371.31666666666666</v>
      </c>
      <c r="G95" s="218">
        <v>364.63333333333333</v>
      </c>
      <c r="H95" s="218">
        <v>357.61666666666667</v>
      </c>
      <c r="I95" s="218">
        <v>350.93333333333334</v>
      </c>
      <c r="J95" s="218">
        <v>378.33333333333331</v>
      </c>
      <c r="K95" s="218">
        <v>385.01666666666659</v>
      </c>
      <c r="L95" s="218">
        <v>392.0333333333333</v>
      </c>
      <c r="M95" s="219">
        <v>378</v>
      </c>
      <c r="N95" s="219">
        <v>364.3</v>
      </c>
      <c r="O95" s="219">
        <v>54709425</v>
      </c>
      <c r="P95" s="220">
        <v>-6.9854713213523378E-2</v>
      </c>
    </row>
    <row r="96" spans="1:16" ht="12.75" customHeight="1">
      <c r="A96" s="212">
        <v>86</v>
      </c>
      <c r="B96" s="224" t="s">
        <v>57</v>
      </c>
      <c r="C96" s="216" t="s">
        <v>133</v>
      </c>
      <c r="D96" s="217">
        <v>45533</v>
      </c>
      <c r="E96" s="216">
        <v>2743.8</v>
      </c>
      <c r="F96" s="216">
        <v>2748.6166666666668</v>
      </c>
      <c r="G96" s="218">
        <v>2730.2333333333336</v>
      </c>
      <c r="H96" s="218">
        <v>2716.666666666667</v>
      </c>
      <c r="I96" s="218">
        <v>2698.2833333333338</v>
      </c>
      <c r="J96" s="218">
        <v>2762.1833333333334</v>
      </c>
      <c r="K96" s="218">
        <v>2780.5666666666666</v>
      </c>
      <c r="L96" s="218">
        <v>2794.1333333333332</v>
      </c>
      <c r="M96" s="219">
        <v>2767</v>
      </c>
      <c r="N96" s="219">
        <v>2735.05</v>
      </c>
      <c r="O96" s="219">
        <v>14809200</v>
      </c>
      <c r="P96" s="220">
        <v>-8.9739214229788596E-3</v>
      </c>
    </row>
    <row r="97" spans="1:16" ht="12.75" customHeight="1">
      <c r="A97" s="212">
        <v>87</v>
      </c>
      <c r="B97" s="224" t="s">
        <v>61</v>
      </c>
      <c r="C97" s="216" t="s">
        <v>134</v>
      </c>
      <c r="D97" s="217">
        <v>45533</v>
      </c>
      <c r="E97" s="216">
        <v>1172.7</v>
      </c>
      <c r="F97" s="216">
        <v>1177.1833333333334</v>
      </c>
      <c r="G97" s="218">
        <v>1162.8166666666668</v>
      </c>
      <c r="H97" s="218">
        <v>1152.9333333333334</v>
      </c>
      <c r="I97" s="218">
        <v>1138.5666666666668</v>
      </c>
      <c r="J97" s="218">
        <v>1187.0666666666668</v>
      </c>
      <c r="K97" s="218">
        <v>1201.4333333333336</v>
      </c>
      <c r="L97" s="218">
        <v>1211.3166666666668</v>
      </c>
      <c r="M97" s="219">
        <v>1191.55</v>
      </c>
      <c r="N97" s="219">
        <v>1167.3</v>
      </c>
      <c r="O97" s="219">
        <v>97419000</v>
      </c>
      <c r="P97" s="220">
        <v>7.4456093757237926E-2</v>
      </c>
    </row>
    <row r="98" spans="1:16" ht="12.75" customHeight="1">
      <c r="A98" s="212">
        <v>88</v>
      </c>
      <c r="B98" s="224" t="s">
        <v>66</v>
      </c>
      <c r="C98" s="216" t="s">
        <v>135</v>
      </c>
      <c r="D98" s="217">
        <v>45533</v>
      </c>
      <c r="E98" s="216">
        <v>1950.75</v>
      </c>
      <c r="F98" s="216">
        <v>1960.8666666666668</v>
      </c>
      <c r="G98" s="218">
        <v>1927.8833333333337</v>
      </c>
      <c r="H98" s="218">
        <v>1905.0166666666669</v>
      </c>
      <c r="I98" s="218">
        <v>1872.0333333333338</v>
      </c>
      <c r="J98" s="218">
        <v>1983.7333333333336</v>
      </c>
      <c r="K98" s="218">
        <v>2016.7166666666667</v>
      </c>
      <c r="L98" s="218">
        <v>2039.5833333333335</v>
      </c>
      <c r="M98" s="219">
        <v>1993.85</v>
      </c>
      <c r="N98" s="219">
        <v>1938</v>
      </c>
      <c r="O98" s="219">
        <v>4098500</v>
      </c>
      <c r="P98" s="220">
        <v>-1.8558429118773947E-2</v>
      </c>
    </row>
    <row r="99" spans="1:16" ht="12.75" customHeight="1">
      <c r="A99" s="212">
        <v>89</v>
      </c>
      <c r="B99" s="224" t="s">
        <v>66</v>
      </c>
      <c r="C99" s="216" t="s">
        <v>136</v>
      </c>
      <c r="D99" s="217">
        <v>45533</v>
      </c>
      <c r="E99" s="216">
        <v>725.85</v>
      </c>
      <c r="F99" s="216">
        <v>728.95000000000016</v>
      </c>
      <c r="G99" s="218">
        <v>718.45000000000027</v>
      </c>
      <c r="H99" s="218">
        <v>711.05000000000007</v>
      </c>
      <c r="I99" s="218">
        <v>700.55000000000018</v>
      </c>
      <c r="J99" s="218">
        <v>736.35000000000036</v>
      </c>
      <c r="K99" s="218">
        <v>746.85000000000014</v>
      </c>
      <c r="L99" s="218">
        <v>754.25000000000045</v>
      </c>
      <c r="M99" s="219">
        <v>739.45</v>
      </c>
      <c r="N99" s="219">
        <v>721.55</v>
      </c>
      <c r="O99" s="219">
        <v>10617000</v>
      </c>
      <c r="P99" s="220">
        <v>3.34355380347496E-2</v>
      </c>
    </row>
    <row r="100" spans="1:16" ht="12.75" customHeight="1">
      <c r="A100" s="212">
        <v>90</v>
      </c>
      <c r="B100" s="224" t="s">
        <v>77</v>
      </c>
      <c r="C100" s="216" t="s">
        <v>137</v>
      </c>
      <c r="D100" s="217">
        <v>45533</v>
      </c>
      <c r="E100" s="216">
        <v>15.51</v>
      </c>
      <c r="F100" s="216">
        <v>15.743333333333332</v>
      </c>
      <c r="G100" s="218">
        <v>15.206666666666663</v>
      </c>
      <c r="H100" s="218">
        <v>14.903333333333331</v>
      </c>
      <c r="I100" s="218">
        <v>14.366666666666662</v>
      </c>
      <c r="J100" s="218">
        <v>16.046666666666667</v>
      </c>
      <c r="K100" s="218">
        <v>16.583333333333336</v>
      </c>
      <c r="L100" s="218">
        <v>16.886666666666667</v>
      </c>
      <c r="M100" s="219">
        <v>16.28</v>
      </c>
      <c r="N100" s="219">
        <v>15.44</v>
      </c>
      <c r="O100" s="219">
        <v>4779520000</v>
      </c>
      <c r="P100" s="220">
        <v>3.2156500566726839E-3</v>
      </c>
    </row>
    <row r="101" spans="1:16" ht="12.75" customHeight="1">
      <c r="A101" s="212">
        <v>91</v>
      </c>
      <c r="B101" s="224" t="s">
        <v>66</v>
      </c>
      <c r="C101" s="216" t="s">
        <v>138</v>
      </c>
      <c r="D101" s="217">
        <v>45533</v>
      </c>
      <c r="E101" s="216">
        <v>106.49</v>
      </c>
      <c r="F101" s="216">
        <v>106.92999999999999</v>
      </c>
      <c r="G101" s="218">
        <v>105.15999999999998</v>
      </c>
      <c r="H101" s="218">
        <v>103.82999999999998</v>
      </c>
      <c r="I101" s="218">
        <v>102.05999999999997</v>
      </c>
      <c r="J101" s="218">
        <v>108.25999999999999</v>
      </c>
      <c r="K101" s="218">
        <v>110.03</v>
      </c>
      <c r="L101" s="218">
        <v>111.36</v>
      </c>
      <c r="M101" s="219">
        <v>108.7</v>
      </c>
      <c r="N101" s="219">
        <v>105.6</v>
      </c>
      <c r="O101" s="219">
        <v>131530000</v>
      </c>
      <c r="P101" s="220">
        <v>1.0564327148399985E-2</v>
      </c>
    </row>
    <row r="102" spans="1:16" ht="12.75" customHeight="1">
      <c r="A102" s="212">
        <v>92</v>
      </c>
      <c r="B102" s="224" t="s">
        <v>61</v>
      </c>
      <c r="C102" s="222" t="s">
        <v>139</v>
      </c>
      <c r="D102" s="217">
        <v>45533</v>
      </c>
      <c r="E102" s="216">
        <v>71.290000000000006</v>
      </c>
      <c r="F102" s="216">
        <v>71.646666666666661</v>
      </c>
      <c r="G102" s="218">
        <v>70.653333333333322</v>
      </c>
      <c r="H102" s="218">
        <v>70.016666666666666</v>
      </c>
      <c r="I102" s="218">
        <v>69.023333333333326</v>
      </c>
      <c r="J102" s="218">
        <v>72.283333333333317</v>
      </c>
      <c r="K102" s="218">
        <v>73.276666666666657</v>
      </c>
      <c r="L102" s="218">
        <v>73.913333333333313</v>
      </c>
      <c r="M102" s="219">
        <v>72.64</v>
      </c>
      <c r="N102" s="219">
        <v>71.010000000000005</v>
      </c>
      <c r="O102" s="219">
        <v>518512500</v>
      </c>
      <c r="P102" s="220">
        <v>1.090818698913568E-2</v>
      </c>
    </row>
    <row r="103" spans="1:16" ht="12.75" customHeight="1">
      <c r="A103" s="212">
        <v>93</v>
      </c>
      <c r="B103" s="224" t="s">
        <v>185</v>
      </c>
      <c r="C103" s="216" t="s">
        <v>140</v>
      </c>
      <c r="D103" s="217">
        <v>45533</v>
      </c>
      <c r="E103" s="216">
        <v>188.19</v>
      </c>
      <c r="F103" s="216">
        <v>190.59</v>
      </c>
      <c r="G103" s="218">
        <v>185.20000000000002</v>
      </c>
      <c r="H103" s="218">
        <v>182.21</v>
      </c>
      <c r="I103" s="218">
        <v>176.82000000000002</v>
      </c>
      <c r="J103" s="218">
        <v>193.58</v>
      </c>
      <c r="K103" s="218">
        <v>198.97</v>
      </c>
      <c r="L103" s="218">
        <v>201.96</v>
      </c>
      <c r="M103" s="219">
        <v>195.98</v>
      </c>
      <c r="N103" s="219">
        <v>187.6</v>
      </c>
      <c r="O103" s="219">
        <v>72862500</v>
      </c>
      <c r="P103" s="220">
        <v>-2.9373563792586672E-2</v>
      </c>
    </row>
    <row r="104" spans="1:16" ht="12.75" customHeight="1">
      <c r="A104" s="212">
        <v>94</v>
      </c>
      <c r="B104" s="224" t="s">
        <v>82</v>
      </c>
      <c r="C104" s="223" t="s">
        <v>141</v>
      </c>
      <c r="D104" s="217">
        <v>45533</v>
      </c>
      <c r="E104" s="216">
        <v>542.35</v>
      </c>
      <c r="F104" s="216">
        <v>545.55000000000007</v>
      </c>
      <c r="G104" s="218">
        <v>537.80000000000018</v>
      </c>
      <c r="H104" s="218">
        <v>533.25000000000011</v>
      </c>
      <c r="I104" s="218">
        <v>525.50000000000023</v>
      </c>
      <c r="J104" s="218">
        <v>550.10000000000014</v>
      </c>
      <c r="K104" s="218">
        <v>557.84999999999991</v>
      </c>
      <c r="L104" s="218">
        <v>562.40000000000009</v>
      </c>
      <c r="M104" s="219">
        <v>553.29999999999995</v>
      </c>
      <c r="N104" s="219">
        <v>541</v>
      </c>
      <c r="O104" s="219">
        <v>11621500</v>
      </c>
      <c r="P104" s="220">
        <v>-1.0304449648711944E-2</v>
      </c>
    </row>
    <row r="105" spans="1:16" ht="12.75" customHeight="1">
      <c r="A105" s="212">
        <v>95</v>
      </c>
      <c r="B105" s="224" t="s">
        <v>114</v>
      </c>
      <c r="C105" s="216" t="s">
        <v>142</v>
      </c>
      <c r="D105" s="217">
        <v>45533</v>
      </c>
      <c r="E105" s="216">
        <v>613.29999999999995</v>
      </c>
      <c r="F105" s="216">
        <v>615.56666666666661</v>
      </c>
      <c r="G105" s="218">
        <v>608.38333333333321</v>
      </c>
      <c r="H105" s="218">
        <v>603.46666666666658</v>
      </c>
      <c r="I105" s="218">
        <v>596.28333333333319</v>
      </c>
      <c r="J105" s="218">
        <v>620.48333333333323</v>
      </c>
      <c r="K105" s="218">
        <v>627.66666666666663</v>
      </c>
      <c r="L105" s="218">
        <v>632.58333333333326</v>
      </c>
      <c r="M105" s="219">
        <v>622.75</v>
      </c>
      <c r="N105" s="219">
        <v>610.65</v>
      </c>
      <c r="O105" s="219">
        <v>19912000</v>
      </c>
      <c r="P105" s="220">
        <v>2.6688151467848331E-3</v>
      </c>
    </row>
    <row r="106" spans="1:16" ht="12.75" customHeight="1">
      <c r="A106" s="212">
        <v>96</v>
      </c>
      <c r="B106" s="224" t="s">
        <v>47</v>
      </c>
      <c r="C106" s="223" t="s">
        <v>143</v>
      </c>
      <c r="D106" s="217">
        <v>45533</v>
      </c>
      <c r="E106" s="216">
        <v>365.1</v>
      </c>
      <c r="F106" s="216">
        <v>365.66666666666669</v>
      </c>
      <c r="G106" s="218">
        <v>363.03333333333336</v>
      </c>
      <c r="H106" s="218">
        <v>360.9666666666667</v>
      </c>
      <c r="I106" s="218">
        <v>358.33333333333337</v>
      </c>
      <c r="J106" s="218">
        <v>367.73333333333335</v>
      </c>
      <c r="K106" s="218">
        <v>370.36666666666667</v>
      </c>
      <c r="L106" s="218">
        <v>372.43333333333334</v>
      </c>
      <c r="M106" s="219">
        <v>368.3</v>
      </c>
      <c r="N106" s="219">
        <v>363.6</v>
      </c>
      <c r="O106" s="219">
        <v>21404900</v>
      </c>
      <c r="P106" s="220">
        <v>-1.926654265213925E-2</v>
      </c>
    </row>
    <row r="107" spans="1:16" ht="12.75" customHeight="1">
      <c r="A107" s="212">
        <v>97</v>
      </c>
      <c r="B107" s="224" t="s">
        <v>57</v>
      </c>
      <c r="C107" s="221" t="s">
        <v>144</v>
      </c>
      <c r="D107" s="217">
        <v>45533</v>
      </c>
      <c r="E107" s="216">
        <v>2645.95</v>
      </c>
      <c r="F107" s="216">
        <v>2667.1</v>
      </c>
      <c r="G107" s="218">
        <v>2584.1999999999998</v>
      </c>
      <c r="H107" s="218">
        <v>2522.4499999999998</v>
      </c>
      <c r="I107" s="218">
        <v>2439.5499999999997</v>
      </c>
      <c r="J107" s="218">
        <v>2728.85</v>
      </c>
      <c r="K107" s="218">
        <v>2811.7500000000005</v>
      </c>
      <c r="L107" s="218">
        <v>2873.5</v>
      </c>
      <c r="M107" s="219">
        <v>2750</v>
      </c>
      <c r="N107" s="219">
        <v>2605.35</v>
      </c>
      <c r="O107" s="219">
        <v>1768800</v>
      </c>
      <c r="P107" s="220">
        <v>-1.8151540383014156E-2</v>
      </c>
    </row>
    <row r="108" spans="1:16" ht="12.75" customHeight="1">
      <c r="A108" s="212">
        <v>98</v>
      </c>
      <c r="B108" s="224" t="s">
        <v>114</v>
      </c>
      <c r="C108" s="223" t="s">
        <v>145</v>
      </c>
      <c r="D108" s="217">
        <v>45533</v>
      </c>
      <c r="E108" s="216">
        <v>4234.3500000000004</v>
      </c>
      <c r="F108" s="216">
        <v>4261.6333333333341</v>
      </c>
      <c r="G108" s="218">
        <v>4196.2666666666682</v>
      </c>
      <c r="H108" s="218">
        <v>4158.1833333333343</v>
      </c>
      <c r="I108" s="218">
        <v>4092.8166666666684</v>
      </c>
      <c r="J108" s="218">
        <v>4299.7166666666681</v>
      </c>
      <c r="K108" s="218">
        <v>4365.0833333333348</v>
      </c>
      <c r="L108" s="218">
        <v>4403.1666666666679</v>
      </c>
      <c r="M108" s="219">
        <v>4327</v>
      </c>
      <c r="N108" s="219">
        <v>4223.55</v>
      </c>
      <c r="O108" s="219">
        <v>6412800</v>
      </c>
      <c r="P108" s="220">
        <v>1.0160200368602618E-2</v>
      </c>
    </row>
    <row r="109" spans="1:16" ht="12.75" customHeight="1">
      <c r="A109" s="212">
        <v>99</v>
      </c>
      <c r="B109" s="224" t="s">
        <v>61</v>
      </c>
      <c r="C109" s="216" t="s">
        <v>146</v>
      </c>
      <c r="D109" s="217">
        <v>45533</v>
      </c>
      <c r="E109" s="216">
        <v>1355.55</v>
      </c>
      <c r="F109" s="216">
        <v>1360.4166666666667</v>
      </c>
      <c r="G109" s="218">
        <v>1343.3333333333335</v>
      </c>
      <c r="H109" s="218">
        <v>1331.1166666666668</v>
      </c>
      <c r="I109" s="218">
        <v>1314.0333333333335</v>
      </c>
      <c r="J109" s="218">
        <v>1372.6333333333334</v>
      </c>
      <c r="K109" s="218">
        <v>1389.7166666666669</v>
      </c>
      <c r="L109" s="218">
        <v>1401.9333333333334</v>
      </c>
      <c r="M109" s="219">
        <v>1377.5</v>
      </c>
      <c r="N109" s="219">
        <v>1348.2</v>
      </c>
      <c r="O109" s="219">
        <v>33251000</v>
      </c>
      <c r="P109" s="220">
        <v>2.539511217330969E-2</v>
      </c>
    </row>
    <row r="110" spans="1:16" ht="12.75" customHeight="1">
      <c r="A110" s="212">
        <v>100</v>
      </c>
      <c r="B110" s="224" t="s">
        <v>77</v>
      </c>
      <c r="C110" s="216" t="s">
        <v>147</v>
      </c>
      <c r="D110" s="217">
        <v>45533</v>
      </c>
      <c r="E110" s="216">
        <v>406.35</v>
      </c>
      <c r="F110" s="216">
        <v>409.75</v>
      </c>
      <c r="G110" s="218">
        <v>400.6</v>
      </c>
      <c r="H110" s="218">
        <v>394.85</v>
      </c>
      <c r="I110" s="218">
        <v>385.70000000000005</v>
      </c>
      <c r="J110" s="218">
        <v>415.5</v>
      </c>
      <c r="K110" s="218">
        <v>424.65</v>
      </c>
      <c r="L110" s="218">
        <v>430.4</v>
      </c>
      <c r="M110" s="219">
        <v>418.9</v>
      </c>
      <c r="N110" s="219">
        <v>404</v>
      </c>
      <c r="O110" s="219">
        <v>85404600</v>
      </c>
      <c r="P110" s="220">
        <v>-1.4632041424760709E-2</v>
      </c>
    </row>
    <row r="111" spans="1:16" ht="12.75" customHeight="1">
      <c r="A111" s="212">
        <v>101</v>
      </c>
      <c r="B111" s="224" t="s">
        <v>85</v>
      </c>
      <c r="C111" s="216" t="s">
        <v>148</v>
      </c>
      <c r="D111" s="217">
        <v>45533</v>
      </c>
      <c r="E111" s="216">
        <v>1800.35</v>
      </c>
      <c r="F111" s="216">
        <v>1801.7833333333331</v>
      </c>
      <c r="G111" s="218">
        <v>1791.7666666666662</v>
      </c>
      <c r="H111" s="218">
        <v>1783.1833333333332</v>
      </c>
      <c r="I111" s="218">
        <v>1773.1666666666663</v>
      </c>
      <c r="J111" s="218">
        <v>1810.3666666666661</v>
      </c>
      <c r="K111" s="218">
        <v>1820.383333333333</v>
      </c>
      <c r="L111" s="218">
        <v>1828.966666666666</v>
      </c>
      <c r="M111" s="219">
        <v>1811.8</v>
      </c>
      <c r="N111" s="219">
        <v>1793.2</v>
      </c>
      <c r="O111" s="219">
        <v>43415600</v>
      </c>
      <c r="P111" s="220">
        <v>-1.8426216821293337E-5</v>
      </c>
    </row>
    <row r="112" spans="1:16" ht="12.75" customHeight="1">
      <c r="A112" s="212">
        <v>102</v>
      </c>
      <c r="B112" s="224" t="s">
        <v>82</v>
      </c>
      <c r="C112" s="216" t="s">
        <v>150</v>
      </c>
      <c r="D112" s="217">
        <v>45533</v>
      </c>
      <c r="E112" s="216">
        <v>164.23</v>
      </c>
      <c r="F112" s="216">
        <v>165.82666666666668</v>
      </c>
      <c r="G112" s="218">
        <v>161.91333333333336</v>
      </c>
      <c r="H112" s="218">
        <v>159.59666666666666</v>
      </c>
      <c r="I112" s="218">
        <v>155.68333333333334</v>
      </c>
      <c r="J112" s="218">
        <v>168.14333333333337</v>
      </c>
      <c r="K112" s="218">
        <v>172.05666666666673</v>
      </c>
      <c r="L112" s="218">
        <v>174.37333333333339</v>
      </c>
      <c r="M112" s="219">
        <v>169.74</v>
      </c>
      <c r="N112" s="219">
        <v>163.51</v>
      </c>
      <c r="O112" s="219">
        <v>202219875</v>
      </c>
      <c r="P112" s="220">
        <v>2.1347318658590634E-2</v>
      </c>
    </row>
    <row r="113" spans="1:16" ht="12.75" customHeight="1">
      <c r="A113" s="212">
        <v>103</v>
      </c>
      <c r="B113" s="224" t="s">
        <v>42</v>
      </c>
      <c r="C113" s="216" t="s">
        <v>151</v>
      </c>
      <c r="D113" s="217">
        <v>45533</v>
      </c>
      <c r="E113" s="216">
        <v>1390.9</v>
      </c>
      <c r="F113" s="216">
        <v>1385.2833333333335</v>
      </c>
      <c r="G113" s="218">
        <v>1360.666666666667</v>
      </c>
      <c r="H113" s="218">
        <v>1330.4333333333334</v>
      </c>
      <c r="I113" s="218">
        <v>1305.8166666666668</v>
      </c>
      <c r="J113" s="218">
        <v>1415.5166666666671</v>
      </c>
      <c r="K113" s="218">
        <v>1440.1333333333334</v>
      </c>
      <c r="L113" s="218">
        <v>1470.3666666666672</v>
      </c>
      <c r="M113" s="219">
        <v>1409.9</v>
      </c>
      <c r="N113" s="219">
        <v>1355.05</v>
      </c>
      <c r="O113" s="219">
        <v>2471300</v>
      </c>
      <c r="P113" s="220">
        <v>-4.1906757464641176E-3</v>
      </c>
    </row>
    <row r="114" spans="1:16" ht="12.75" customHeight="1">
      <c r="A114" s="212">
        <v>104</v>
      </c>
      <c r="B114" s="224" t="s">
        <v>114</v>
      </c>
      <c r="C114" s="223" t="s">
        <v>152</v>
      </c>
      <c r="D114" s="217">
        <v>45533</v>
      </c>
      <c r="E114" s="216">
        <v>915.75</v>
      </c>
      <c r="F114" s="216">
        <v>917.71666666666658</v>
      </c>
      <c r="G114" s="218">
        <v>906.58333333333314</v>
      </c>
      <c r="H114" s="218">
        <v>897.41666666666652</v>
      </c>
      <c r="I114" s="218">
        <v>886.28333333333308</v>
      </c>
      <c r="J114" s="218">
        <v>926.88333333333321</v>
      </c>
      <c r="K114" s="218">
        <v>938.01666666666665</v>
      </c>
      <c r="L114" s="218">
        <v>947.18333333333328</v>
      </c>
      <c r="M114" s="219">
        <v>928.85</v>
      </c>
      <c r="N114" s="219">
        <v>908.55</v>
      </c>
      <c r="O114" s="219">
        <v>23102625</v>
      </c>
      <c r="P114" s="220">
        <v>3.3264195984815871E-2</v>
      </c>
    </row>
    <row r="115" spans="1:16" ht="12.75" customHeight="1">
      <c r="A115" s="212">
        <v>105</v>
      </c>
      <c r="B115" s="224" t="s">
        <v>57</v>
      </c>
      <c r="C115" s="216" t="s">
        <v>153</v>
      </c>
      <c r="D115" s="217">
        <v>45533</v>
      </c>
      <c r="E115" s="216">
        <v>491.7</v>
      </c>
      <c r="F115" s="216">
        <v>493.7</v>
      </c>
      <c r="G115" s="218">
        <v>488.54999999999995</v>
      </c>
      <c r="H115" s="218">
        <v>485.4</v>
      </c>
      <c r="I115" s="218">
        <v>480.24999999999994</v>
      </c>
      <c r="J115" s="218">
        <v>496.84999999999997</v>
      </c>
      <c r="K115" s="218">
        <v>501.99999999999994</v>
      </c>
      <c r="L115" s="218">
        <v>505.15</v>
      </c>
      <c r="M115" s="219">
        <v>498.85</v>
      </c>
      <c r="N115" s="219">
        <v>490.55</v>
      </c>
      <c r="O115" s="219">
        <v>111294400</v>
      </c>
      <c r="P115" s="220">
        <v>8.613064597984485E-3</v>
      </c>
    </row>
    <row r="116" spans="1:16" ht="12.75" customHeight="1">
      <c r="A116" s="212">
        <v>106</v>
      </c>
      <c r="B116" s="224" t="s">
        <v>129</v>
      </c>
      <c r="C116" s="216" t="s">
        <v>154</v>
      </c>
      <c r="D116" s="217">
        <v>45533</v>
      </c>
      <c r="E116" s="216">
        <v>907.95</v>
      </c>
      <c r="F116" s="216">
        <v>912.91666666666663</v>
      </c>
      <c r="G116" s="218">
        <v>900.08333333333326</v>
      </c>
      <c r="H116" s="218">
        <v>892.21666666666658</v>
      </c>
      <c r="I116" s="218">
        <v>879.38333333333321</v>
      </c>
      <c r="J116" s="218">
        <v>920.7833333333333</v>
      </c>
      <c r="K116" s="218">
        <v>933.61666666666656</v>
      </c>
      <c r="L116" s="218">
        <v>941.48333333333335</v>
      </c>
      <c r="M116" s="219">
        <v>925.75</v>
      </c>
      <c r="N116" s="219">
        <v>905.05</v>
      </c>
      <c r="O116" s="219">
        <v>15975000</v>
      </c>
      <c r="P116" s="220">
        <v>-3.233133944120542E-2</v>
      </c>
    </row>
    <row r="117" spans="1:16" ht="12.75" customHeight="1">
      <c r="A117" s="212">
        <v>107</v>
      </c>
      <c r="B117" s="224" t="s">
        <v>47</v>
      </c>
      <c r="C117" s="216" t="s">
        <v>155</v>
      </c>
      <c r="D117" s="217">
        <v>45533</v>
      </c>
      <c r="E117" s="216">
        <v>4107.7</v>
      </c>
      <c r="F117" s="216">
        <v>4137.6166666666659</v>
      </c>
      <c r="G117" s="218">
        <v>4065.2833333333319</v>
      </c>
      <c r="H117" s="218">
        <v>4022.8666666666659</v>
      </c>
      <c r="I117" s="218">
        <v>3950.5333333333319</v>
      </c>
      <c r="J117" s="218">
        <v>4180.0333333333319</v>
      </c>
      <c r="K117" s="218">
        <v>4252.3666666666659</v>
      </c>
      <c r="L117" s="218">
        <v>4294.7833333333319</v>
      </c>
      <c r="M117" s="219">
        <v>4209.95</v>
      </c>
      <c r="N117" s="219">
        <v>4095.2</v>
      </c>
      <c r="O117" s="219">
        <v>813375</v>
      </c>
      <c r="P117" s="220">
        <v>1.5607928827844545E-2</v>
      </c>
    </row>
    <row r="118" spans="1:16" ht="12.75" customHeight="1">
      <c r="A118" s="212">
        <v>108</v>
      </c>
      <c r="B118" s="224" t="s">
        <v>129</v>
      </c>
      <c r="C118" s="221" t="s">
        <v>156</v>
      </c>
      <c r="D118" s="217">
        <v>45533</v>
      </c>
      <c r="E118" s="216">
        <v>908.85</v>
      </c>
      <c r="F118" s="216">
        <v>915.5333333333333</v>
      </c>
      <c r="G118" s="218">
        <v>900.21666666666658</v>
      </c>
      <c r="H118" s="218">
        <v>891.58333333333326</v>
      </c>
      <c r="I118" s="218">
        <v>876.26666666666654</v>
      </c>
      <c r="J118" s="218">
        <v>924.16666666666663</v>
      </c>
      <c r="K118" s="218">
        <v>939.48333333333323</v>
      </c>
      <c r="L118" s="218">
        <v>948.11666666666667</v>
      </c>
      <c r="M118" s="219">
        <v>930.85</v>
      </c>
      <c r="N118" s="219">
        <v>906.9</v>
      </c>
      <c r="O118" s="219">
        <v>20315475</v>
      </c>
      <c r="P118" s="220">
        <v>5.7140947670921609E-3</v>
      </c>
    </row>
    <row r="119" spans="1:16" ht="12.75" customHeight="1">
      <c r="A119" s="212">
        <v>109</v>
      </c>
      <c r="B119" s="224" t="s">
        <v>57</v>
      </c>
      <c r="C119" s="216" t="s">
        <v>157</v>
      </c>
      <c r="D119" s="217">
        <v>45533</v>
      </c>
      <c r="E119" s="216">
        <v>645.65</v>
      </c>
      <c r="F119" s="216">
        <v>646.46666666666658</v>
      </c>
      <c r="G119" s="218">
        <v>640.63333333333321</v>
      </c>
      <c r="H119" s="218">
        <v>635.61666666666667</v>
      </c>
      <c r="I119" s="218">
        <v>629.7833333333333</v>
      </c>
      <c r="J119" s="218">
        <v>651.48333333333312</v>
      </c>
      <c r="K119" s="218">
        <v>657.31666666666638</v>
      </c>
      <c r="L119" s="218">
        <v>662.33333333333303</v>
      </c>
      <c r="M119" s="219">
        <v>652.29999999999995</v>
      </c>
      <c r="N119" s="219">
        <v>641.45000000000005</v>
      </c>
      <c r="O119" s="219">
        <v>22280000</v>
      </c>
      <c r="P119" s="220">
        <v>-3.6644687060858286E-2</v>
      </c>
    </row>
    <row r="120" spans="1:16" ht="12.75" customHeight="1">
      <c r="A120" s="212">
        <v>110</v>
      </c>
      <c r="B120" s="224" t="s">
        <v>61</v>
      </c>
      <c r="C120" s="216" t="s">
        <v>158</v>
      </c>
      <c r="D120" s="217">
        <v>45533</v>
      </c>
      <c r="E120" s="216">
        <v>1755.5</v>
      </c>
      <c r="F120" s="216">
        <v>1768.0166666666667</v>
      </c>
      <c r="G120" s="218">
        <v>1738.0333333333333</v>
      </c>
      <c r="H120" s="218">
        <v>1720.5666666666666</v>
      </c>
      <c r="I120" s="218">
        <v>1690.5833333333333</v>
      </c>
      <c r="J120" s="218">
        <v>1785.4833333333333</v>
      </c>
      <c r="K120" s="218">
        <v>1815.4666666666665</v>
      </c>
      <c r="L120" s="218">
        <v>1832.9333333333334</v>
      </c>
      <c r="M120" s="219">
        <v>1798</v>
      </c>
      <c r="N120" s="219">
        <v>1750.55</v>
      </c>
      <c r="O120" s="219">
        <v>35850800</v>
      </c>
      <c r="P120" s="220">
        <v>6.1893534590002727E-2</v>
      </c>
    </row>
    <row r="121" spans="1:16" ht="12.75" customHeight="1">
      <c r="A121" s="212">
        <v>111</v>
      </c>
      <c r="B121" s="224" t="s">
        <v>66</v>
      </c>
      <c r="C121" s="216" t="s">
        <v>840</v>
      </c>
      <c r="D121" s="217">
        <v>45533</v>
      </c>
      <c r="E121" s="216">
        <v>162.55000000000001</v>
      </c>
      <c r="F121" s="216">
        <v>164.25000000000003</v>
      </c>
      <c r="G121" s="218">
        <v>160.60000000000005</v>
      </c>
      <c r="H121" s="218">
        <v>158.65000000000003</v>
      </c>
      <c r="I121" s="218">
        <v>155.00000000000006</v>
      </c>
      <c r="J121" s="218">
        <v>166.20000000000005</v>
      </c>
      <c r="K121" s="218">
        <v>169.85000000000002</v>
      </c>
      <c r="L121" s="218">
        <v>171.80000000000004</v>
      </c>
      <c r="M121" s="219">
        <v>167.9</v>
      </c>
      <c r="N121" s="219">
        <v>162.30000000000001</v>
      </c>
      <c r="O121" s="219">
        <v>74319072</v>
      </c>
      <c r="P121" s="220">
        <v>1.3077063438963567E-2</v>
      </c>
    </row>
    <row r="122" spans="1:16" ht="12.75" customHeight="1">
      <c r="A122" s="212">
        <v>112</v>
      </c>
      <c r="B122" s="224" t="s">
        <v>42</v>
      </c>
      <c r="C122" s="216" t="s">
        <v>159</v>
      </c>
      <c r="D122" s="217">
        <v>45533</v>
      </c>
      <c r="E122" s="216">
        <v>3188.4</v>
      </c>
      <c r="F122" s="216">
        <v>3208.65</v>
      </c>
      <c r="G122" s="218">
        <v>3138.3</v>
      </c>
      <c r="H122" s="218">
        <v>3088.2000000000003</v>
      </c>
      <c r="I122" s="218">
        <v>3017.8500000000004</v>
      </c>
      <c r="J122" s="218">
        <v>3258.75</v>
      </c>
      <c r="K122" s="218">
        <v>3329.0999999999995</v>
      </c>
      <c r="L122" s="218">
        <v>3379.2</v>
      </c>
      <c r="M122" s="219">
        <v>3279</v>
      </c>
      <c r="N122" s="219">
        <v>3158.55</v>
      </c>
      <c r="O122" s="219">
        <v>1238700</v>
      </c>
      <c r="P122" s="220">
        <v>2.6603679761312778E-2</v>
      </c>
    </row>
    <row r="123" spans="1:16" ht="12.75" customHeight="1">
      <c r="A123" s="212">
        <v>113</v>
      </c>
      <c r="B123" s="224" t="s">
        <v>42</v>
      </c>
      <c r="C123" s="216" t="s">
        <v>160</v>
      </c>
      <c r="D123" s="217">
        <v>45533</v>
      </c>
      <c r="E123" s="216">
        <v>420.6</v>
      </c>
      <c r="F123" s="216">
        <v>424.4666666666667</v>
      </c>
      <c r="G123" s="218">
        <v>415.53333333333342</v>
      </c>
      <c r="H123" s="218">
        <v>410.4666666666667</v>
      </c>
      <c r="I123" s="218">
        <v>401.53333333333342</v>
      </c>
      <c r="J123" s="218">
        <v>429.53333333333342</v>
      </c>
      <c r="K123" s="218">
        <v>438.4666666666667</v>
      </c>
      <c r="L123" s="218">
        <v>443.53333333333342</v>
      </c>
      <c r="M123" s="219">
        <v>433.4</v>
      </c>
      <c r="N123" s="219">
        <v>419.4</v>
      </c>
      <c r="O123" s="219">
        <v>22013300</v>
      </c>
      <c r="P123" s="220">
        <v>8.8033655344344035E-3</v>
      </c>
    </row>
    <row r="124" spans="1:16" ht="12.75" customHeight="1">
      <c r="A124" s="212">
        <v>114</v>
      </c>
      <c r="B124" s="224" t="s">
        <v>66</v>
      </c>
      <c r="C124" s="221" t="s">
        <v>161</v>
      </c>
      <c r="D124" s="217">
        <v>45533</v>
      </c>
      <c r="E124" s="216">
        <v>634.79999999999995</v>
      </c>
      <c r="F124" s="216">
        <v>638.08333333333337</v>
      </c>
      <c r="G124" s="218">
        <v>626.7166666666667</v>
      </c>
      <c r="H124" s="218">
        <v>618.63333333333333</v>
      </c>
      <c r="I124" s="218">
        <v>607.26666666666665</v>
      </c>
      <c r="J124" s="218">
        <v>646.16666666666674</v>
      </c>
      <c r="K124" s="218">
        <v>657.5333333333333</v>
      </c>
      <c r="L124" s="218">
        <v>665.61666666666679</v>
      </c>
      <c r="M124" s="219">
        <v>649.45000000000005</v>
      </c>
      <c r="N124" s="219">
        <v>630</v>
      </c>
      <c r="O124" s="219">
        <v>32085000</v>
      </c>
      <c r="P124" s="220">
        <v>-7.2710396039603964E-3</v>
      </c>
    </row>
    <row r="125" spans="1:16" ht="12.75" customHeight="1">
      <c r="A125" s="212">
        <v>115</v>
      </c>
      <c r="B125" s="224" t="s">
        <v>40</v>
      </c>
      <c r="C125" s="216" t="s">
        <v>162</v>
      </c>
      <c r="D125" s="217">
        <v>45533</v>
      </c>
      <c r="E125" s="216">
        <v>3555.5</v>
      </c>
      <c r="F125" s="216">
        <v>3574.1666666666665</v>
      </c>
      <c r="G125" s="218">
        <v>3531.333333333333</v>
      </c>
      <c r="H125" s="218">
        <v>3507.1666666666665</v>
      </c>
      <c r="I125" s="218">
        <v>3464.333333333333</v>
      </c>
      <c r="J125" s="218">
        <v>3598.333333333333</v>
      </c>
      <c r="K125" s="218">
        <v>3641.1666666666661</v>
      </c>
      <c r="L125" s="218">
        <v>3665.333333333333</v>
      </c>
      <c r="M125" s="219">
        <v>3617</v>
      </c>
      <c r="N125" s="219">
        <v>3550</v>
      </c>
      <c r="O125" s="219">
        <v>17018100</v>
      </c>
      <c r="P125" s="220">
        <v>2.1287307994664923E-3</v>
      </c>
    </row>
    <row r="126" spans="1:16" ht="12.75" customHeight="1">
      <c r="A126" s="212">
        <v>116</v>
      </c>
      <c r="B126" s="224" t="s">
        <v>85</v>
      </c>
      <c r="C126" s="216" t="s">
        <v>163</v>
      </c>
      <c r="D126" s="217">
        <v>45533</v>
      </c>
      <c r="E126" s="216">
        <v>5389.75</v>
      </c>
      <c r="F126" s="216">
        <v>5366.6833333333334</v>
      </c>
      <c r="G126" s="218">
        <v>5313.416666666667</v>
      </c>
      <c r="H126" s="218">
        <v>5237.0833333333339</v>
      </c>
      <c r="I126" s="218">
        <v>5183.8166666666675</v>
      </c>
      <c r="J126" s="218">
        <v>5443.0166666666664</v>
      </c>
      <c r="K126" s="218">
        <v>5496.2833333333328</v>
      </c>
      <c r="L126" s="218">
        <v>5572.6166666666659</v>
      </c>
      <c r="M126" s="219">
        <v>5419.95</v>
      </c>
      <c r="N126" s="219">
        <v>5290.35</v>
      </c>
      <c r="O126" s="219">
        <v>3165450</v>
      </c>
      <c r="P126" s="220">
        <v>-2.7735544805344389E-2</v>
      </c>
    </row>
    <row r="127" spans="1:16" ht="12.75" customHeight="1">
      <c r="A127" s="212">
        <v>117</v>
      </c>
      <c r="B127" s="224" t="s">
        <v>85</v>
      </c>
      <c r="C127" s="216" t="s">
        <v>164</v>
      </c>
      <c r="D127" s="217">
        <v>45533</v>
      </c>
      <c r="E127" s="216">
        <v>4773.7</v>
      </c>
      <c r="F127" s="216">
        <v>4788.7166666666662</v>
      </c>
      <c r="G127" s="218">
        <v>4733.4833333333327</v>
      </c>
      <c r="H127" s="218">
        <v>4693.2666666666664</v>
      </c>
      <c r="I127" s="218">
        <v>4638.0333333333328</v>
      </c>
      <c r="J127" s="218">
        <v>4828.9333333333325</v>
      </c>
      <c r="K127" s="218">
        <v>4884.1666666666661</v>
      </c>
      <c r="L127" s="218">
        <v>4924.3833333333323</v>
      </c>
      <c r="M127" s="219">
        <v>4843.95</v>
      </c>
      <c r="N127" s="219">
        <v>4748.5</v>
      </c>
      <c r="O127" s="219">
        <v>1711900</v>
      </c>
      <c r="P127" s="220">
        <v>9.3550839034087588E-4</v>
      </c>
    </row>
    <row r="128" spans="1:16" ht="12.75" customHeight="1">
      <c r="A128" s="212">
        <v>118</v>
      </c>
      <c r="B128" s="224" t="s">
        <v>42</v>
      </c>
      <c r="C128" s="216" t="s">
        <v>165</v>
      </c>
      <c r="D128" s="217">
        <v>45533</v>
      </c>
      <c r="E128" s="216">
        <v>2104.5</v>
      </c>
      <c r="F128" s="216">
        <v>2112.6166666666668</v>
      </c>
      <c r="G128" s="218">
        <v>2086.5333333333338</v>
      </c>
      <c r="H128" s="218">
        <v>2068.5666666666671</v>
      </c>
      <c r="I128" s="218">
        <v>2042.483333333334</v>
      </c>
      <c r="J128" s="218">
        <v>2130.5833333333335</v>
      </c>
      <c r="K128" s="218">
        <v>2156.6666666666665</v>
      </c>
      <c r="L128" s="218">
        <v>2174.6333333333332</v>
      </c>
      <c r="M128" s="219">
        <v>2138.6999999999998</v>
      </c>
      <c r="N128" s="219">
        <v>2094.65</v>
      </c>
      <c r="O128" s="219">
        <v>13897500</v>
      </c>
      <c r="P128" s="220">
        <v>-8.7003971261406E-3</v>
      </c>
    </row>
    <row r="129" spans="1:16" ht="12.75" customHeight="1">
      <c r="A129" s="212">
        <v>119</v>
      </c>
      <c r="B129" s="224" t="s">
        <v>54</v>
      </c>
      <c r="C129" s="216" t="s">
        <v>166</v>
      </c>
      <c r="D129" s="217">
        <v>45533</v>
      </c>
      <c r="E129" s="216">
        <v>2721.35</v>
      </c>
      <c r="F129" s="216">
        <v>2726.4333333333329</v>
      </c>
      <c r="G129" s="218">
        <v>2704.9166666666661</v>
      </c>
      <c r="H129" s="218">
        <v>2688.4833333333331</v>
      </c>
      <c r="I129" s="218">
        <v>2666.9666666666662</v>
      </c>
      <c r="J129" s="218">
        <v>2742.8666666666659</v>
      </c>
      <c r="K129" s="218">
        <v>2764.3833333333332</v>
      </c>
      <c r="L129" s="218">
        <v>2780.8166666666657</v>
      </c>
      <c r="M129" s="219">
        <v>2747.95</v>
      </c>
      <c r="N129" s="219">
        <v>2710</v>
      </c>
      <c r="O129" s="219">
        <v>14602350</v>
      </c>
      <c r="P129" s="220">
        <v>3.8256099321495596E-3</v>
      </c>
    </row>
    <row r="130" spans="1:16" ht="12.75" customHeight="1">
      <c r="A130" s="212">
        <v>120</v>
      </c>
      <c r="B130" s="224" t="s">
        <v>66</v>
      </c>
      <c r="C130" s="216" t="s">
        <v>167</v>
      </c>
      <c r="D130" s="217">
        <v>45533</v>
      </c>
      <c r="E130" s="216">
        <v>288.5</v>
      </c>
      <c r="F130" s="216">
        <v>291.8</v>
      </c>
      <c r="G130" s="218">
        <v>284.20000000000005</v>
      </c>
      <c r="H130" s="218">
        <v>279.90000000000003</v>
      </c>
      <c r="I130" s="218">
        <v>272.30000000000007</v>
      </c>
      <c r="J130" s="218">
        <v>296.10000000000002</v>
      </c>
      <c r="K130" s="218">
        <v>303.70000000000005</v>
      </c>
      <c r="L130" s="218">
        <v>308</v>
      </c>
      <c r="M130" s="219">
        <v>299.39999999999998</v>
      </c>
      <c r="N130" s="219">
        <v>287.5</v>
      </c>
      <c r="O130" s="219">
        <v>43386000</v>
      </c>
      <c r="P130" s="220">
        <v>2.0654935541545121E-2</v>
      </c>
    </row>
    <row r="131" spans="1:16" ht="12.75" customHeight="1">
      <c r="A131" s="212">
        <v>121</v>
      </c>
      <c r="B131" s="224" t="s">
        <v>66</v>
      </c>
      <c r="C131" s="216" t="s">
        <v>168</v>
      </c>
      <c r="D131" s="217">
        <v>45533</v>
      </c>
      <c r="E131" s="216">
        <v>205.49</v>
      </c>
      <c r="F131" s="216">
        <v>205.68666666666664</v>
      </c>
      <c r="G131" s="218">
        <v>199.80333333333328</v>
      </c>
      <c r="H131" s="218">
        <v>194.11666666666665</v>
      </c>
      <c r="I131" s="218">
        <v>188.23333333333329</v>
      </c>
      <c r="J131" s="218">
        <v>211.37333333333328</v>
      </c>
      <c r="K131" s="218">
        <v>217.25666666666666</v>
      </c>
      <c r="L131" s="218">
        <v>222.94333333333327</v>
      </c>
      <c r="M131" s="219">
        <v>211.57</v>
      </c>
      <c r="N131" s="219">
        <v>200</v>
      </c>
      <c r="O131" s="219">
        <v>69678000</v>
      </c>
      <c r="P131" s="220">
        <v>-3.4422549264155652E-2</v>
      </c>
    </row>
    <row r="132" spans="1:16" ht="12.75" customHeight="1">
      <c r="A132" s="212">
        <v>122</v>
      </c>
      <c r="B132" s="224" t="s">
        <v>57</v>
      </c>
      <c r="C132" s="216" t="s">
        <v>169</v>
      </c>
      <c r="D132" s="217">
        <v>45533</v>
      </c>
      <c r="E132" s="216">
        <v>652.65</v>
      </c>
      <c r="F132" s="216">
        <v>650.9666666666667</v>
      </c>
      <c r="G132" s="218">
        <v>642.68333333333339</v>
      </c>
      <c r="H132" s="218">
        <v>632.7166666666667</v>
      </c>
      <c r="I132" s="218">
        <v>624.43333333333339</v>
      </c>
      <c r="J132" s="218">
        <v>660.93333333333339</v>
      </c>
      <c r="K132" s="218">
        <v>669.2166666666667</v>
      </c>
      <c r="L132" s="218">
        <v>679.18333333333339</v>
      </c>
      <c r="M132" s="219">
        <v>659.25</v>
      </c>
      <c r="N132" s="219">
        <v>641</v>
      </c>
      <c r="O132" s="219">
        <v>14010000</v>
      </c>
      <c r="P132" s="220">
        <v>5.351019671539433E-2</v>
      </c>
    </row>
    <row r="133" spans="1:16" ht="12.75" customHeight="1">
      <c r="A133" s="212">
        <v>123</v>
      </c>
      <c r="B133" s="224" t="s">
        <v>54</v>
      </c>
      <c r="C133" s="216" t="s">
        <v>170</v>
      </c>
      <c r="D133" s="217">
        <v>45533</v>
      </c>
      <c r="E133" s="216">
        <v>12182.65</v>
      </c>
      <c r="F133" s="216">
        <v>12231.9</v>
      </c>
      <c r="G133" s="218">
        <v>12091.9</v>
      </c>
      <c r="H133" s="218">
        <v>12001.15</v>
      </c>
      <c r="I133" s="218">
        <v>11861.15</v>
      </c>
      <c r="J133" s="218">
        <v>12322.65</v>
      </c>
      <c r="K133" s="218">
        <v>12462.65</v>
      </c>
      <c r="L133" s="218">
        <v>12553.4</v>
      </c>
      <c r="M133" s="219">
        <v>12371.9</v>
      </c>
      <c r="N133" s="219">
        <v>12141.15</v>
      </c>
      <c r="O133" s="219">
        <v>3224350</v>
      </c>
      <c r="P133" s="220">
        <v>3.4025495069349793E-2</v>
      </c>
    </row>
    <row r="134" spans="1:16" ht="12.75" customHeight="1">
      <c r="A134" s="212">
        <v>124</v>
      </c>
      <c r="B134" s="224" t="s">
        <v>57</v>
      </c>
      <c r="C134" s="216" t="s">
        <v>883</v>
      </c>
      <c r="D134" s="217">
        <v>45533</v>
      </c>
      <c r="E134" s="216">
        <v>1407.55</v>
      </c>
      <c r="F134" s="216">
        <v>1421.9833333333333</v>
      </c>
      <c r="G134" s="218">
        <v>1389.9166666666667</v>
      </c>
      <c r="H134" s="218">
        <v>1372.2833333333333</v>
      </c>
      <c r="I134" s="218">
        <v>1340.2166666666667</v>
      </c>
      <c r="J134" s="218">
        <v>1439.6166666666668</v>
      </c>
      <c r="K134" s="218">
        <v>1471.6833333333334</v>
      </c>
      <c r="L134" s="218">
        <v>1489.3166666666668</v>
      </c>
      <c r="M134" s="219">
        <v>1454.05</v>
      </c>
      <c r="N134" s="219">
        <v>1404.35</v>
      </c>
      <c r="O134" s="219">
        <v>10478300</v>
      </c>
      <c r="P134" s="220">
        <v>-8.8724094550751507E-3</v>
      </c>
    </row>
    <row r="135" spans="1:16" ht="12.75" customHeight="1">
      <c r="A135" s="212">
        <v>125</v>
      </c>
      <c r="B135" s="224" t="s">
        <v>85</v>
      </c>
      <c r="C135" s="216" t="s">
        <v>172</v>
      </c>
      <c r="D135" s="217">
        <v>45533</v>
      </c>
      <c r="E135" s="216">
        <v>4365.3500000000004</v>
      </c>
      <c r="F135" s="216">
        <v>4382.7833333333328</v>
      </c>
      <c r="G135" s="218">
        <v>4333.3666666666659</v>
      </c>
      <c r="H135" s="218">
        <v>4301.3833333333332</v>
      </c>
      <c r="I135" s="218">
        <v>4251.9666666666662</v>
      </c>
      <c r="J135" s="218">
        <v>4414.7666666666655</v>
      </c>
      <c r="K135" s="218">
        <v>4464.1833333333334</v>
      </c>
      <c r="L135" s="218">
        <v>4496.1666666666652</v>
      </c>
      <c r="M135" s="219">
        <v>4432.2</v>
      </c>
      <c r="N135" s="219">
        <v>4350.8</v>
      </c>
      <c r="O135" s="219">
        <v>2348800</v>
      </c>
      <c r="P135" s="220">
        <v>-3.0863178742366729E-2</v>
      </c>
    </row>
    <row r="136" spans="1:16" ht="12.75" customHeight="1">
      <c r="A136" s="212">
        <v>126</v>
      </c>
      <c r="B136" s="224" t="s">
        <v>42</v>
      </c>
      <c r="C136" s="223" t="s">
        <v>173</v>
      </c>
      <c r="D136" s="217">
        <v>45533</v>
      </c>
      <c r="E136" s="216">
        <v>2011.25</v>
      </c>
      <c r="F136" s="216">
        <v>2028.7333333333333</v>
      </c>
      <c r="G136" s="218">
        <v>1988.9666666666667</v>
      </c>
      <c r="H136" s="218">
        <v>1966.6833333333334</v>
      </c>
      <c r="I136" s="218">
        <v>1926.9166666666667</v>
      </c>
      <c r="J136" s="218">
        <v>2051.0166666666664</v>
      </c>
      <c r="K136" s="218">
        <v>2090.7833333333338</v>
      </c>
      <c r="L136" s="218">
        <v>2113.0666666666666</v>
      </c>
      <c r="M136" s="219">
        <v>2068.5</v>
      </c>
      <c r="N136" s="219">
        <v>2006.45</v>
      </c>
      <c r="O136" s="219">
        <v>1573600</v>
      </c>
      <c r="P136" s="220">
        <v>-6.0636685194542699E-3</v>
      </c>
    </row>
    <row r="137" spans="1:16" ht="12.75" customHeight="1">
      <c r="A137" s="212">
        <v>127</v>
      </c>
      <c r="B137" s="224" t="s">
        <v>66</v>
      </c>
      <c r="C137" s="223" t="s">
        <v>174</v>
      </c>
      <c r="D137" s="217">
        <v>45533</v>
      </c>
      <c r="E137" s="216">
        <v>1052.2</v>
      </c>
      <c r="F137" s="216">
        <v>1060.55</v>
      </c>
      <c r="G137" s="218">
        <v>1036.3999999999999</v>
      </c>
      <c r="H137" s="218">
        <v>1020.5999999999999</v>
      </c>
      <c r="I137" s="218">
        <v>996.44999999999982</v>
      </c>
      <c r="J137" s="218">
        <v>1076.3499999999999</v>
      </c>
      <c r="K137" s="218">
        <v>1100.5</v>
      </c>
      <c r="L137" s="218">
        <v>1116.3</v>
      </c>
      <c r="M137" s="219">
        <v>1084.7</v>
      </c>
      <c r="N137" s="219">
        <v>1044.75</v>
      </c>
      <c r="O137" s="219">
        <v>3722400</v>
      </c>
      <c r="P137" s="220">
        <v>-1.1052072263549416E-2</v>
      </c>
    </row>
    <row r="138" spans="1:16" ht="12.75" customHeight="1">
      <c r="A138" s="212">
        <v>128</v>
      </c>
      <c r="B138" s="224" t="s">
        <v>82</v>
      </c>
      <c r="C138" s="216" t="s">
        <v>175</v>
      </c>
      <c r="D138" s="217">
        <v>45533</v>
      </c>
      <c r="E138" s="216">
        <v>1778.4</v>
      </c>
      <c r="F138" s="216">
        <v>1794.3166666666666</v>
      </c>
      <c r="G138" s="218">
        <v>1758.1333333333332</v>
      </c>
      <c r="H138" s="218">
        <v>1737.8666666666666</v>
      </c>
      <c r="I138" s="218">
        <v>1701.6833333333332</v>
      </c>
      <c r="J138" s="218">
        <v>1814.5833333333333</v>
      </c>
      <c r="K138" s="218">
        <v>1850.7666666666667</v>
      </c>
      <c r="L138" s="218">
        <v>1871.0333333333333</v>
      </c>
      <c r="M138" s="219">
        <v>1830.5</v>
      </c>
      <c r="N138" s="219">
        <v>1774.05</v>
      </c>
      <c r="O138" s="219">
        <v>2184400</v>
      </c>
      <c r="P138" s="220">
        <v>-9.6758187231227255E-2</v>
      </c>
    </row>
    <row r="139" spans="1:16" ht="12.75" customHeight="1">
      <c r="A139" s="212">
        <v>129</v>
      </c>
      <c r="B139" s="224" t="s">
        <v>54</v>
      </c>
      <c r="C139" s="216" t="s">
        <v>176</v>
      </c>
      <c r="D139" s="217">
        <v>45533</v>
      </c>
      <c r="E139" s="216">
        <v>179.99</v>
      </c>
      <c r="F139" s="216">
        <v>182.09666666666666</v>
      </c>
      <c r="G139" s="218">
        <v>174.89333333333332</v>
      </c>
      <c r="H139" s="218">
        <v>169.79666666666665</v>
      </c>
      <c r="I139" s="218">
        <v>162.59333333333331</v>
      </c>
      <c r="J139" s="218">
        <v>187.19333333333333</v>
      </c>
      <c r="K139" s="218">
        <v>194.39666666666665</v>
      </c>
      <c r="L139" s="218">
        <v>199.49333333333334</v>
      </c>
      <c r="M139" s="219">
        <v>189.3</v>
      </c>
      <c r="N139" s="219">
        <v>177</v>
      </c>
      <c r="O139" s="219">
        <v>139358800</v>
      </c>
      <c r="P139" s="220">
        <v>-2.4395202276885548E-3</v>
      </c>
    </row>
    <row r="140" spans="1:16" ht="12.75" customHeight="1">
      <c r="A140" s="212">
        <v>130</v>
      </c>
      <c r="B140" s="224" t="s">
        <v>85</v>
      </c>
      <c r="C140" s="221" t="s">
        <v>177</v>
      </c>
      <c r="D140" s="217">
        <v>45533</v>
      </c>
      <c r="E140" s="216">
        <v>2700.55</v>
      </c>
      <c r="F140" s="216">
        <v>2707.8833333333332</v>
      </c>
      <c r="G140" s="218">
        <v>2681.7666666666664</v>
      </c>
      <c r="H140" s="218">
        <v>2662.9833333333331</v>
      </c>
      <c r="I140" s="218">
        <v>2636.8666666666663</v>
      </c>
      <c r="J140" s="218">
        <v>2726.6666666666665</v>
      </c>
      <c r="K140" s="218">
        <v>2752.7833333333333</v>
      </c>
      <c r="L140" s="218">
        <v>2771.5666666666666</v>
      </c>
      <c r="M140" s="219">
        <v>2734</v>
      </c>
      <c r="N140" s="219">
        <v>2689.1</v>
      </c>
      <c r="O140" s="219">
        <v>4350775</v>
      </c>
      <c r="P140" s="220">
        <v>-2.2369152814682075E-2</v>
      </c>
    </row>
    <row r="141" spans="1:16" ht="12.75" customHeight="1">
      <c r="A141" s="212">
        <v>131</v>
      </c>
      <c r="B141" s="224" t="s">
        <v>54</v>
      </c>
      <c r="C141" s="216" t="s">
        <v>178</v>
      </c>
      <c r="D141" s="217">
        <v>45533</v>
      </c>
      <c r="E141" s="216">
        <v>138063.04999999999</v>
      </c>
      <c r="F141" s="216">
        <v>138220.5</v>
      </c>
      <c r="G141" s="218">
        <v>137363.4</v>
      </c>
      <c r="H141" s="218">
        <v>136663.75</v>
      </c>
      <c r="I141" s="218">
        <v>135806.65</v>
      </c>
      <c r="J141" s="218">
        <v>138920.15</v>
      </c>
      <c r="K141" s="218">
        <v>139777.24999999997</v>
      </c>
      <c r="L141" s="218">
        <v>140476.9</v>
      </c>
      <c r="M141" s="219">
        <v>139077.6</v>
      </c>
      <c r="N141" s="219">
        <v>137520.85</v>
      </c>
      <c r="O141" s="219">
        <v>64850</v>
      </c>
      <c r="P141" s="220">
        <v>-1.9578199410386271E-2</v>
      </c>
    </row>
    <row r="142" spans="1:16" ht="12.75" customHeight="1">
      <c r="A142" s="212">
        <v>132</v>
      </c>
      <c r="B142" s="224" t="s">
        <v>66</v>
      </c>
      <c r="C142" s="216" t="s">
        <v>179</v>
      </c>
      <c r="D142" s="217">
        <v>45533</v>
      </c>
      <c r="E142" s="216">
        <v>1857.85</v>
      </c>
      <c r="F142" s="216">
        <v>1871.95</v>
      </c>
      <c r="G142" s="218">
        <v>1836.9</v>
      </c>
      <c r="H142" s="218">
        <v>1815.95</v>
      </c>
      <c r="I142" s="218">
        <v>1780.9</v>
      </c>
      <c r="J142" s="218">
        <v>1892.9</v>
      </c>
      <c r="K142" s="218">
        <v>1927.9499999999998</v>
      </c>
      <c r="L142" s="218">
        <v>1948.9</v>
      </c>
      <c r="M142" s="219">
        <v>1907</v>
      </c>
      <c r="N142" s="219">
        <v>1851</v>
      </c>
      <c r="O142" s="219">
        <v>4817450</v>
      </c>
      <c r="P142" s="220">
        <v>1.9911504424778761E-2</v>
      </c>
    </row>
    <row r="143" spans="1:16" ht="12.75" customHeight="1">
      <c r="A143" s="212">
        <v>133</v>
      </c>
      <c r="B143" s="224" t="s">
        <v>129</v>
      </c>
      <c r="C143" s="216" t="s">
        <v>180</v>
      </c>
      <c r="D143" s="217">
        <v>45533</v>
      </c>
      <c r="E143" s="216">
        <v>169.82</v>
      </c>
      <c r="F143" s="216">
        <v>171.64666666666668</v>
      </c>
      <c r="G143" s="218">
        <v>167.41333333333336</v>
      </c>
      <c r="H143" s="218">
        <v>165.00666666666669</v>
      </c>
      <c r="I143" s="218">
        <v>160.77333333333337</v>
      </c>
      <c r="J143" s="218">
        <v>174.05333333333334</v>
      </c>
      <c r="K143" s="218">
        <v>178.28666666666663</v>
      </c>
      <c r="L143" s="218">
        <v>180.69333333333333</v>
      </c>
      <c r="M143" s="219">
        <v>175.88</v>
      </c>
      <c r="N143" s="219">
        <v>169.24</v>
      </c>
      <c r="O143" s="219">
        <v>68981250</v>
      </c>
      <c r="P143" s="220">
        <v>-5.0384595529399619E-2</v>
      </c>
    </row>
    <row r="144" spans="1:16" ht="12.75" customHeight="1">
      <c r="A144" s="212">
        <v>134</v>
      </c>
      <c r="B144" s="224" t="s">
        <v>85</v>
      </c>
      <c r="C144" s="216" t="s">
        <v>181</v>
      </c>
      <c r="D144" s="217">
        <v>45533</v>
      </c>
      <c r="E144" s="216">
        <v>7111.9</v>
      </c>
      <c r="F144" s="216">
        <v>7166.0499999999993</v>
      </c>
      <c r="G144" s="218">
        <v>7007.1499999999987</v>
      </c>
      <c r="H144" s="218">
        <v>6902.4</v>
      </c>
      <c r="I144" s="218">
        <v>6743.4999999999991</v>
      </c>
      <c r="J144" s="218">
        <v>7270.7999999999984</v>
      </c>
      <c r="K144" s="218">
        <v>7429.7</v>
      </c>
      <c r="L144" s="218">
        <v>7534.449999999998</v>
      </c>
      <c r="M144" s="219">
        <v>7324.95</v>
      </c>
      <c r="N144" s="219">
        <v>7061.3</v>
      </c>
      <c r="O144" s="219">
        <v>1355700</v>
      </c>
      <c r="P144" s="220">
        <v>3.326854921687436E-2</v>
      </c>
    </row>
    <row r="145" spans="1:16" ht="12.75" customHeight="1">
      <c r="A145" s="212">
        <v>135</v>
      </c>
      <c r="B145" s="224" t="s">
        <v>837</v>
      </c>
      <c r="C145" s="216" t="s">
        <v>182</v>
      </c>
      <c r="D145" s="217">
        <v>45533</v>
      </c>
      <c r="E145" s="216">
        <v>3283</v>
      </c>
      <c r="F145" s="216">
        <v>3341.4166666666665</v>
      </c>
      <c r="G145" s="218">
        <v>3214.6333333333332</v>
      </c>
      <c r="H145" s="218">
        <v>3146.2666666666669</v>
      </c>
      <c r="I145" s="218">
        <v>3019.4833333333336</v>
      </c>
      <c r="J145" s="218">
        <v>3409.7833333333328</v>
      </c>
      <c r="K145" s="218">
        <v>3536.5666666666666</v>
      </c>
      <c r="L145" s="218">
        <v>3604.9333333333325</v>
      </c>
      <c r="M145" s="219">
        <v>3468.2</v>
      </c>
      <c r="N145" s="219">
        <v>3273.05</v>
      </c>
      <c r="O145" s="219">
        <v>2114875</v>
      </c>
      <c r="P145" s="220">
        <v>5.0321571354076132E-2</v>
      </c>
    </row>
    <row r="146" spans="1:16" ht="12.75" customHeight="1">
      <c r="A146" s="212">
        <v>136</v>
      </c>
      <c r="B146" s="224" t="s">
        <v>57</v>
      </c>
      <c r="C146" s="216" t="s">
        <v>183</v>
      </c>
      <c r="D146" s="217">
        <v>45533</v>
      </c>
      <c r="E146" s="216">
        <v>2488.25</v>
      </c>
      <c r="F146" s="216">
        <v>2488.3333333333335</v>
      </c>
      <c r="G146" s="218">
        <v>2477.3666666666668</v>
      </c>
      <c r="H146" s="218">
        <v>2466.4833333333331</v>
      </c>
      <c r="I146" s="218">
        <v>2455.5166666666664</v>
      </c>
      <c r="J146" s="218">
        <v>2499.2166666666672</v>
      </c>
      <c r="K146" s="218">
        <v>2510.1833333333334</v>
      </c>
      <c r="L146" s="218">
        <v>2521.0666666666675</v>
      </c>
      <c r="M146" s="219">
        <v>2499.3000000000002</v>
      </c>
      <c r="N146" s="219">
        <v>2477.4499999999998</v>
      </c>
      <c r="O146" s="219">
        <v>6420800</v>
      </c>
      <c r="P146" s="220">
        <v>-4.3110132431845669E-3</v>
      </c>
    </row>
    <row r="147" spans="1:16" ht="12.75" customHeight="1">
      <c r="A147" s="212">
        <v>137</v>
      </c>
      <c r="B147" s="224" t="s">
        <v>129</v>
      </c>
      <c r="C147" s="216" t="s">
        <v>184</v>
      </c>
      <c r="D147" s="217">
        <v>45533</v>
      </c>
      <c r="E147" s="216">
        <v>224.25</v>
      </c>
      <c r="F147" s="216">
        <v>227.29666666666671</v>
      </c>
      <c r="G147" s="218">
        <v>220.13333333333341</v>
      </c>
      <c r="H147" s="218">
        <v>216.01666666666671</v>
      </c>
      <c r="I147" s="218">
        <v>208.85333333333341</v>
      </c>
      <c r="J147" s="218">
        <v>231.41333333333341</v>
      </c>
      <c r="K147" s="218">
        <v>238.57666666666671</v>
      </c>
      <c r="L147" s="218">
        <v>242.69333333333341</v>
      </c>
      <c r="M147" s="219">
        <v>234.46</v>
      </c>
      <c r="N147" s="219">
        <v>223.18</v>
      </c>
      <c r="O147" s="219">
        <v>97888500</v>
      </c>
      <c r="P147" s="220">
        <v>3.6894036894036891E-2</v>
      </c>
    </row>
    <row r="148" spans="1:16" ht="12.75" customHeight="1">
      <c r="A148" s="212">
        <v>138</v>
      </c>
      <c r="B148" s="224" t="s">
        <v>185</v>
      </c>
      <c r="C148" s="216" t="s">
        <v>186</v>
      </c>
      <c r="D148" s="217">
        <v>45533</v>
      </c>
      <c r="E148" s="216">
        <v>397.55</v>
      </c>
      <c r="F148" s="216">
        <v>399.98333333333335</v>
      </c>
      <c r="G148" s="218">
        <v>393.86666666666667</v>
      </c>
      <c r="H148" s="218">
        <v>390.18333333333334</v>
      </c>
      <c r="I148" s="218">
        <v>384.06666666666666</v>
      </c>
      <c r="J148" s="218">
        <v>403.66666666666669</v>
      </c>
      <c r="K148" s="218">
        <v>409.78333333333336</v>
      </c>
      <c r="L148" s="218">
        <v>413.4666666666667</v>
      </c>
      <c r="M148" s="219">
        <v>406.1</v>
      </c>
      <c r="N148" s="219">
        <v>396.3</v>
      </c>
      <c r="O148" s="219">
        <v>87700500</v>
      </c>
      <c r="P148" s="220">
        <v>-1.2331705998614795E-2</v>
      </c>
    </row>
    <row r="149" spans="1:16" ht="12.75" customHeight="1">
      <c r="A149" s="212">
        <v>139</v>
      </c>
      <c r="B149" s="224" t="s">
        <v>105</v>
      </c>
      <c r="C149" s="216" t="s">
        <v>187</v>
      </c>
      <c r="D149" s="217">
        <v>45533</v>
      </c>
      <c r="E149" s="216">
        <v>1747.3</v>
      </c>
      <c r="F149" s="216">
        <v>1762.5333333333335</v>
      </c>
      <c r="G149" s="218">
        <v>1725.0666666666671</v>
      </c>
      <c r="H149" s="218">
        <v>1702.8333333333335</v>
      </c>
      <c r="I149" s="218">
        <v>1665.366666666667</v>
      </c>
      <c r="J149" s="218">
        <v>1784.7666666666671</v>
      </c>
      <c r="K149" s="218">
        <v>1822.2333333333338</v>
      </c>
      <c r="L149" s="218">
        <v>1844.4666666666672</v>
      </c>
      <c r="M149" s="219">
        <v>1800</v>
      </c>
      <c r="N149" s="219">
        <v>1740.3</v>
      </c>
      <c r="O149" s="219">
        <v>7087500</v>
      </c>
      <c r="P149" s="220">
        <v>6.6613640882879303E-3</v>
      </c>
    </row>
    <row r="150" spans="1:16" ht="12.75" customHeight="1">
      <c r="A150" s="212">
        <v>140</v>
      </c>
      <c r="B150" s="224" t="s">
        <v>85</v>
      </c>
      <c r="C150" s="221" t="s">
        <v>188</v>
      </c>
      <c r="D150" s="217">
        <v>45533</v>
      </c>
      <c r="E150" s="216">
        <v>10738.3</v>
      </c>
      <c r="F150" s="216">
        <v>10772.233333333334</v>
      </c>
      <c r="G150" s="218">
        <v>10574.266666666666</v>
      </c>
      <c r="H150" s="218">
        <v>10410.233333333334</v>
      </c>
      <c r="I150" s="218">
        <v>10212.266666666666</v>
      </c>
      <c r="J150" s="218">
        <v>10936.266666666666</v>
      </c>
      <c r="K150" s="218">
        <v>11134.233333333334</v>
      </c>
      <c r="L150" s="218">
        <v>11298.266666666666</v>
      </c>
      <c r="M150" s="219">
        <v>10970.2</v>
      </c>
      <c r="N150" s="219">
        <v>10608.2</v>
      </c>
      <c r="O150" s="219">
        <v>1704500</v>
      </c>
      <c r="P150" s="220">
        <v>-4.2577093748244678E-2</v>
      </c>
    </row>
    <row r="151" spans="1:16" ht="12.75" customHeight="1">
      <c r="A151" s="212">
        <v>141</v>
      </c>
      <c r="B151" s="224" t="s">
        <v>82</v>
      </c>
      <c r="C151" s="223" t="s">
        <v>189</v>
      </c>
      <c r="D151" s="217">
        <v>45533</v>
      </c>
      <c r="E151" s="216">
        <v>334</v>
      </c>
      <c r="F151" s="216">
        <v>335.96666666666664</v>
      </c>
      <c r="G151" s="218">
        <v>328.93333333333328</v>
      </c>
      <c r="H151" s="218">
        <v>323.86666666666662</v>
      </c>
      <c r="I151" s="218">
        <v>316.83333333333326</v>
      </c>
      <c r="J151" s="218">
        <v>341.0333333333333</v>
      </c>
      <c r="K151" s="218">
        <v>348.06666666666672</v>
      </c>
      <c r="L151" s="218">
        <v>353.13333333333333</v>
      </c>
      <c r="M151" s="219">
        <v>343</v>
      </c>
      <c r="N151" s="219">
        <v>330.9</v>
      </c>
      <c r="O151" s="219">
        <v>127735300</v>
      </c>
      <c r="P151" s="220">
        <v>-2.4162120031176928E-2</v>
      </c>
    </row>
    <row r="152" spans="1:16" ht="12.75" customHeight="1">
      <c r="A152" s="212">
        <v>142</v>
      </c>
      <c r="B152" s="224" t="s">
        <v>45</v>
      </c>
      <c r="C152" s="216" t="s">
        <v>190</v>
      </c>
      <c r="D152" s="217">
        <v>45533</v>
      </c>
      <c r="E152" s="216">
        <v>40890.6</v>
      </c>
      <c r="F152" s="216">
        <v>40863.583333333336</v>
      </c>
      <c r="G152" s="218">
        <v>40347.166666666672</v>
      </c>
      <c r="H152" s="218">
        <v>39803.733333333337</v>
      </c>
      <c r="I152" s="218">
        <v>39287.316666666673</v>
      </c>
      <c r="J152" s="218">
        <v>41407.01666666667</v>
      </c>
      <c r="K152" s="218">
        <v>41923.433333333342</v>
      </c>
      <c r="L152" s="218">
        <v>42466.866666666669</v>
      </c>
      <c r="M152" s="219">
        <v>41380</v>
      </c>
      <c r="N152" s="219">
        <v>40320.15</v>
      </c>
      <c r="O152" s="219">
        <v>183855</v>
      </c>
      <c r="P152" s="220">
        <v>-2.6294884016523672E-2</v>
      </c>
    </row>
    <row r="153" spans="1:16" ht="12.75" customHeight="1">
      <c r="A153" s="212">
        <v>143</v>
      </c>
      <c r="B153" s="224" t="s">
        <v>42</v>
      </c>
      <c r="C153" s="216" t="s">
        <v>191</v>
      </c>
      <c r="D153" s="217">
        <v>45533</v>
      </c>
      <c r="E153" s="216">
        <v>988.95</v>
      </c>
      <c r="F153" s="216">
        <v>990.81666666666661</v>
      </c>
      <c r="G153" s="218">
        <v>970.73333333333323</v>
      </c>
      <c r="H153" s="218">
        <v>952.51666666666665</v>
      </c>
      <c r="I153" s="218">
        <v>932.43333333333328</v>
      </c>
      <c r="J153" s="218">
        <v>1009.0333333333332</v>
      </c>
      <c r="K153" s="218">
        <v>1029.1166666666668</v>
      </c>
      <c r="L153" s="218">
        <v>1047.333333333333</v>
      </c>
      <c r="M153" s="219">
        <v>1010.9</v>
      </c>
      <c r="N153" s="219">
        <v>972.6</v>
      </c>
      <c r="O153" s="219">
        <v>10644750</v>
      </c>
      <c r="P153" s="220">
        <v>-6.4896560811701143E-2</v>
      </c>
    </row>
    <row r="154" spans="1:16" ht="12.75" customHeight="1">
      <c r="A154" s="212">
        <v>144</v>
      </c>
      <c r="B154" s="224" t="s">
        <v>85</v>
      </c>
      <c r="C154" s="216" t="s">
        <v>192</v>
      </c>
      <c r="D154" s="217">
        <v>45533</v>
      </c>
      <c r="E154" s="216">
        <v>4720.8500000000004</v>
      </c>
      <c r="F154" s="216">
        <v>4731.6333333333341</v>
      </c>
      <c r="G154" s="218">
        <v>4669.2666666666682</v>
      </c>
      <c r="H154" s="218">
        <v>4617.6833333333343</v>
      </c>
      <c r="I154" s="218">
        <v>4555.3166666666684</v>
      </c>
      <c r="J154" s="218">
        <v>4783.2166666666681</v>
      </c>
      <c r="K154" s="218">
        <v>4845.5833333333348</v>
      </c>
      <c r="L154" s="218">
        <v>4897.1666666666679</v>
      </c>
      <c r="M154" s="219">
        <v>4794</v>
      </c>
      <c r="N154" s="219">
        <v>4680.05</v>
      </c>
      <c r="O154" s="219">
        <v>2366000</v>
      </c>
      <c r="P154" s="220">
        <v>-3.3733562035448826E-2</v>
      </c>
    </row>
    <row r="155" spans="1:16" ht="12.75" customHeight="1">
      <c r="A155" s="212">
        <v>145</v>
      </c>
      <c r="B155" s="224" t="s">
        <v>82</v>
      </c>
      <c r="C155" s="221" t="s">
        <v>193</v>
      </c>
      <c r="D155" s="217">
        <v>45533</v>
      </c>
      <c r="E155" s="216">
        <v>368.7</v>
      </c>
      <c r="F155" s="216">
        <v>370.5</v>
      </c>
      <c r="G155" s="218">
        <v>365.8</v>
      </c>
      <c r="H155" s="218">
        <v>362.90000000000003</v>
      </c>
      <c r="I155" s="218">
        <v>358.20000000000005</v>
      </c>
      <c r="J155" s="218">
        <v>373.4</v>
      </c>
      <c r="K155" s="218">
        <v>378.1</v>
      </c>
      <c r="L155" s="218">
        <v>380.99999999999994</v>
      </c>
      <c r="M155" s="219">
        <v>375.2</v>
      </c>
      <c r="N155" s="219">
        <v>367.6</v>
      </c>
      <c r="O155" s="219">
        <v>25545000</v>
      </c>
      <c r="P155" s="220">
        <v>-1.5720725927638422E-2</v>
      </c>
    </row>
    <row r="156" spans="1:16" ht="12.75" customHeight="1">
      <c r="A156" s="212">
        <v>146</v>
      </c>
      <c r="B156" s="224" t="s">
        <v>66</v>
      </c>
      <c r="C156" s="216" t="s">
        <v>194</v>
      </c>
      <c r="D156" s="217">
        <v>45533</v>
      </c>
      <c r="E156" s="216">
        <v>483.1</v>
      </c>
      <c r="F156" s="216">
        <v>487.66666666666669</v>
      </c>
      <c r="G156" s="218">
        <v>476.78333333333336</v>
      </c>
      <c r="H156" s="218">
        <v>470.4666666666667</v>
      </c>
      <c r="I156" s="218">
        <v>459.58333333333337</v>
      </c>
      <c r="J156" s="218">
        <v>493.98333333333335</v>
      </c>
      <c r="K156" s="218">
        <v>504.86666666666667</v>
      </c>
      <c r="L156" s="218">
        <v>511.18333333333334</v>
      </c>
      <c r="M156" s="219">
        <v>498.55</v>
      </c>
      <c r="N156" s="219">
        <v>481.35</v>
      </c>
      <c r="O156" s="219">
        <v>52117000</v>
      </c>
      <c r="P156" s="220">
        <v>3.2281474437576636E-3</v>
      </c>
    </row>
    <row r="157" spans="1:16" ht="12.75" customHeight="1">
      <c r="A157" s="212">
        <v>147</v>
      </c>
      <c r="B157" s="224" t="s">
        <v>57</v>
      </c>
      <c r="C157" s="216" t="s">
        <v>195</v>
      </c>
      <c r="D157" s="217">
        <v>45533</v>
      </c>
      <c r="E157" s="216">
        <v>3050.45</v>
      </c>
      <c r="F157" s="216">
        <v>3052.5499999999997</v>
      </c>
      <c r="G157" s="218">
        <v>3025.0999999999995</v>
      </c>
      <c r="H157" s="218">
        <v>2999.7499999999995</v>
      </c>
      <c r="I157" s="218">
        <v>2972.2999999999993</v>
      </c>
      <c r="J157" s="218">
        <v>3077.8999999999996</v>
      </c>
      <c r="K157" s="218">
        <v>3105.3499999999995</v>
      </c>
      <c r="L157" s="218">
        <v>3130.7</v>
      </c>
      <c r="M157" s="219">
        <v>3080</v>
      </c>
      <c r="N157" s="219">
        <v>3027.2</v>
      </c>
      <c r="O157" s="219">
        <v>2848000</v>
      </c>
      <c r="P157" s="220">
        <v>2.3448028029826609E-2</v>
      </c>
    </row>
    <row r="158" spans="1:16" ht="12.75" customHeight="1">
      <c r="A158" s="212">
        <v>148</v>
      </c>
      <c r="B158" s="224" t="s">
        <v>837</v>
      </c>
      <c r="C158" s="216" t="s">
        <v>196</v>
      </c>
      <c r="D158" s="217">
        <v>45533</v>
      </c>
      <c r="E158" s="216">
        <v>4379.1499999999996</v>
      </c>
      <c r="F158" s="216">
        <v>4403.6000000000004</v>
      </c>
      <c r="G158" s="218">
        <v>4340.9000000000005</v>
      </c>
      <c r="H158" s="218">
        <v>4302.6500000000005</v>
      </c>
      <c r="I158" s="218">
        <v>4239.9500000000007</v>
      </c>
      <c r="J158" s="218">
        <v>4441.8500000000004</v>
      </c>
      <c r="K158" s="218">
        <v>4504.5500000000011</v>
      </c>
      <c r="L158" s="218">
        <v>4542.8</v>
      </c>
      <c r="M158" s="219">
        <v>4466.3</v>
      </c>
      <c r="N158" s="219">
        <v>4365.3500000000004</v>
      </c>
      <c r="O158" s="219">
        <v>1958500</v>
      </c>
      <c r="P158" s="220">
        <v>-2.2826493700885617E-2</v>
      </c>
    </row>
    <row r="159" spans="1:16" ht="12.75" customHeight="1">
      <c r="A159" s="212">
        <v>149</v>
      </c>
      <c r="B159" s="224" t="s">
        <v>61</v>
      </c>
      <c r="C159" s="216" t="s">
        <v>197</v>
      </c>
      <c r="D159" s="217">
        <v>45533</v>
      </c>
      <c r="E159" s="216">
        <v>114.65</v>
      </c>
      <c r="F159" s="216">
        <v>115.04333333333334</v>
      </c>
      <c r="G159" s="218">
        <v>113.39666666666668</v>
      </c>
      <c r="H159" s="218">
        <v>112.14333333333335</v>
      </c>
      <c r="I159" s="218">
        <v>110.49666666666668</v>
      </c>
      <c r="J159" s="218">
        <v>116.29666666666667</v>
      </c>
      <c r="K159" s="218">
        <v>117.94333333333334</v>
      </c>
      <c r="L159" s="218">
        <v>119.19666666666666</v>
      </c>
      <c r="M159" s="219">
        <v>116.69</v>
      </c>
      <c r="N159" s="219">
        <v>113.79</v>
      </c>
      <c r="O159" s="219">
        <v>280512000</v>
      </c>
      <c r="P159" s="220">
        <v>-1.6575515355490112E-2</v>
      </c>
    </row>
    <row r="160" spans="1:16" ht="12.75" customHeight="1">
      <c r="A160" s="212">
        <v>150</v>
      </c>
      <c r="B160" s="224" t="s">
        <v>40</v>
      </c>
      <c r="C160" s="216" t="s">
        <v>198</v>
      </c>
      <c r="D160" s="217">
        <v>45533</v>
      </c>
      <c r="E160" s="216">
        <v>6423.6</v>
      </c>
      <c r="F160" s="216">
        <v>6482.1833333333334</v>
      </c>
      <c r="G160" s="218">
        <v>6328.3666666666668</v>
      </c>
      <c r="H160" s="218">
        <v>6233.1333333333332</v>
      </c>
      <c r="I160" s="218">
        <v>6079.3166666666666</v>
      </c>
      <c r="J160" s="218">
        <v>6577.416666666667</v>
      </c>
      <c r="K160" s="218">
        <v>6731.2333333333345</v>
      </c>
      <c r="L160" s="218">
        <v>6826.4666666666672</v>
      </c>
      <c r="M160" s="219">
        <v>6636</v>
      </c>
      <c r="N160" s="219">
        <v>6386.95</v>
      </c>
      <c r="O160" s="219">
        <v>3132500</v>
      </c>
      <c r="P160" s="220">
        <v>1.9362186788154899E-2</v>
      </c>
    </row>
    <row r="161" spans="1:16" ht="12.75" customHeight="1">
      <c r="A161" s="212">
        <v>151</v>
      </c>
      <c r="B161" s="224" t="s">
        <v>185</v>
      </c>
      <c r="C161" s="223" t="s">
        <v>199</v>
      </c>
      <c r="D161" s="217">
        <v>45533</v>
      </c>
      <c r="E161" s="216">
        <v>335.15</v>
      </c>
      <c r="F161" s="216">
        <v>336.56666666666666</v>
      </c>
      <c r="G161" s="218">
        <v>332.13333333333333</v>
      </c>
      <c r="H161" s="218">
        <v>329.11666666666667</v>
      </c>
      <c r="I161" s="218">
        <v>324.68333333333334</v>
      </c>
      <c r="J161" s="218">
        <v>339.58333333333331</v>
      </c>
      <c r="K161" s="218">
        <v>344.01666666666659</v>
      </c>
      <c r="L161" s="218">
        <v>347.0333333333333</v>
      </c>
      <c r="M161" s="219">
        <v>341</v>
      </c>
      <c r="N161" s="219">
        <v>333.55</v>
      </c>
      <c r="O161" s="219">
        <v>71924400</v>
      </c>
      <c r="P161" s="220">
        <v>1.7001781623822855E-2</v>
      </c>
    </row>
    <row r="162" spans="1:16" ht="12.75" customHeight="1">
      <c r="A162" s="212">
        <v>152</v>
      </c>
      <c r="B162" s="224" t="s">
        <v>200</v>
      </c>
      <c r="C162" s="216" t="s">
        <v>201</v>
      </c>
      <c r="D162" s="217">
        <v>45533</v>
      </c>
      <c r="E162" s="216">
        <v>1458.9</v>
      </c>
      <c r="F162" s="216">
        <v>1469.9000000000003</v>
      </c>
      <c r="G162" s="218">
        <v>1444.1500000000005</v>
      </c>
      <c r="H162" s="218">
        <v>1429.4000000000003</v>
      </c>
      <c r="I162" s="218">
        <v>1403.6500000000005</v>
      </c>
      <c r="J162" s="218">
        <v>1484.6500000000005</v>
      </c>
      <c r="K162" s="218">
        <v>1510.4</v>
      </c>
      <c r="L162" s="218">
        <v>1525.1500000000005</v>
      </c>
      <c r="M162" s="219">
        <v>1495.65</v>
      </c>
      <c r="N162" s="219">
        <v>1455.15</v>
      </c>
      <c r="O162" s="219">
        <v>4506711</v>
      </c>
      <c r="P162" s="220">
        <v>1.3083257090576395E-2</v>
      </c>
    </row>
    <row r="163" spans="1:16" ht="12.75" customHeight="1">
      <c r="A163" s="212">
        <v>153</v>
      </c>
      <c r="B163" s="224" t="s">
        <v>47</v>
      </c>
      <c r="C163" s="216" t="s">
        <v>202</v>
      </c>
      <c r="D163" s="217">
        <v>45533</v>
      </c>
      <c r="E163" s="216">
        <v>790.55</v>
      </c>
      <c r="F163" s="216">
        <v>794.81666666666661</v>
      </c>
      <c r="G163" s="218">
        <v>784.13333333333321</v>
      </c>
      <c r="H163" s="218">
        <v>777.71666666666658</v>
      </c>
      <c r="I163" s="218">
        <v>767.03333333333319</v>
      </c>
      <c r="J163" s="218">
        <v>801.23333333333323</v>
      </c>
      <c r="K163" s="218">
        <v>811.91666666666663</v>
      </c>
      <c r="L163" s="218">
        <v>818.33333333333326</v>
      </c>
      <c r="M163" s="219">
        <v>805.5</v>
      </c>
      <c r="N163" s="219">
        <v>788.4</v>
      </c>
      <c r="O163" s="219">
        <v>9353400</v>
      </c>
      <c r="P163" s="220">
        <v>3.0993618960802188E-3</v>
      </c>
    </row>
    <row r="164" spans="1:16" ht="12.75" customHeight="1">
      <c r="A164" s="212">
        <v>154</v>
      </c>
      <c r="B164" s="224" t="s">
        <v>61</v>
      </c>
      <c r="C164" s="216" t="s">
        <v>203</v>
      </c>
      <c r="D164" s="217">
        <v>45533</v>
      </c>
      <c r="E164" s="216">
        <v>214.53</v>
      </c>
      <c r="F164" s="216">
        <v>215.02</v>
      </c>
      <c r="G164" s="218">
        <v>213.35000000000002</v>
      </c>
      <c r="H164" s="218">
        <v>212.17000000000002</v>
      </c>
      <c r="I164" s="218">
        <v>210.50000000000003</v>
      </c>
      <c r="J164" s="218">
        <v>216.20000000000002</v>
      </c>
      <c r="K164" s="218">
        <v>217.87000000000003</v>
      </c>
      <c r="L164" s="218">
        <v>219.05</v>
      </c>
      <c r="M164" s="219">
        <v>216.69</v>
      </c>
      <c r="N164" s="219">
        <v>213.84</v>
      </c>
      <c r="O164" s="219">
        <v>70790000</v>
      </c>
      <c r="P164" s="220">
        <v>-4.5700625747029456E-3</v>
      </c>
    </row>
    <row r="165" spans="1:16" ht="12.75" customHeight="1">
      <c r="A165" s="212">
        <v>155</v>
      </c>
      <c r="B165" s="224" t="s">
        <v>66</v>
      </c>
      <c r="C165" s="216" t="s">
        <v>204</v>
      </c>
      <c r="D165" s="217">
        <v>45533</v>
      </c>
      <c r="E165" s="216">
        <v>570.15</v>
      </c>
      <c r="F165" s="216">
        <v>573.98333333333323</v>
      </c>
      <c r="G165" s="218">
        <v>564.26666666666642</v>
      </c>
      <c r="H165" s="218">
        <v>558.38333333333321</v>
      </c>
      <c r="I165" s="218">
        <v>548.6666666666664</v>
      </c>
      <c r="J165" s="218">
        <v>579.86666666666645</v>
      </c>
      <c r="K165" s="218">
        <v>589.58333333333337</v>
      </c>
      <c r="L165" s="218">
        <v>595.46666666666647</v>
      </c>
      <c r="M165" s="219">
        <v>583.70000000000005</v>
      </c>
      <c r="N165" s="219">
        <v>568.1</v>
      </c>
      <c r="O165" s="219">
        <v>49168000</v>
      </c>
      <c r="P165" s="220">
        <v>-2.0518745766763616E-2</v>
      </c>
    </row>
    <row r="166" spans="1:16" ht="12.75" customHeight="1">
      <c r="A166" s="212">
        <v>156</v>
      </c>
      <c r="B166" s="224" t="s">
        <v>82</v>
      </c>
      <c r="C166" s="216" t="s">
        <v>205</v>
      </c>
      <c r="D166" s="217">
        <v>45533</v>
      </c>
      <c r="E166" s="216">
        <v>2924.9</v>
      </c>
      <c r="F166" s="216">
        <v>2927.5833333333335</v>
      </c>
      <c r="G166" s="218">
        <v>2913.666666666667</v>
      </c>
      <c r="H166" s="218">
        <v>2902.4333333333334</v>
      </c>
      <c r="I166" s="218">
        <v>2888.5166666666669</v>
      </c>
      <c r="J166" s="218">
        <v>2938.8166666666671</v>
      </c>
      <c r="K166" s="218">
        <v>2952.733333333334</v>
      </c>
      <c r="L166" s="218">
        <v>2963.9666666666672</v>
      </c>
      <c r="M166" s="219">
        <v>2941.5</v>
      </c>
      <c r="N166" s="219">
        <v>2916.35</v>
      </c>
      <c r="O166" s="219">
        <v>45183500</v>
      </c>
      <c r="P166" s="220">
        <v>-1.1447980878097874E-2</v>
      </c>
    </row>
    <row r="167" spans="1:16" ht="12.75" customHeight="1">
      <c r="A167" s="212">
        <v>157</v>
      </c>
      <c r="B167" s="224" t="s">
        <v>129</v>
      </c>
      <c r="C167" s="216" t="s">
        <v>206</v>
      </c>
      <c r="D167" s="217">
        <v>45533</v>
      </c>
      <c r="E167" s="216">
        <v>127.91</v>
      </c>
      <c r="F167" s="216">
        <v>129.15333333333334</v>
      </c>
      <c r="G167" s="218">
        <v>126.30666666666667</v>
      </c>
      <c r="H167" s="218">
        <v>124.70333333333333</v>
      </c>
      <c r="I167" s="218">
        <v>121.85666666666667</v>
      </c>
      <c r="J167" s="218">
        <v>130.75666666666666</v>
      </c>
      <c r="K167" s="218">
        <v>133.6033333333333</v>
      </c>
      <c r="L167" s="218">
        <v>135.20666666666668</v>
      </c>
      <c r="M167" s="219">
        <v>132</v>
      </c>
      <c r="N167" s="219">
        <v>127.55</v>
      </c>
      <c r="O167" s="219">
        <v>143668000</v>
      </c>
      <c r="P167" s="220">
        <v>-2.367619876046537E-2</v>
      </c>
    </row>
    <row r="168" spans="1:16" ht="12.75" customHeight="1">
      <c r="A168" s="212">
        <v>158</v>
      </c>
      <c r="B168" s="224" t="s">
        <v>66</v>
      </c>
      <c r="C168" s="216" t="s">
        <v>207</v>
      </c>
      <c r="D168" s="217">
        <v>45533</v>
      </c>
      <c r="E168" s="216">
        <v>689.75</v>
      </c>
      <c r="F168" s="216">
        <v>692.81666666666661</v>
      </c>
      <c r="G168" s="218">
        <v>684.78333333333319</v>
      </c>
      <c r="H168" s="218">
        <v>679.81666666666661</v>
      </c>
      <c r="I168" s="218">
        <v>671.78333333333319</v>
      </c>
      <c r="J168" s="218">
        <v>697.78333333333319</v>
      </c>
      <c r="K168" s="218">
        <v>705.81666666666649</v>
      </c>
      <c r="L168" s="218">
        <v>710.78333333333319</v>
      </c>
      <c r="M168" s="219">
        <v>700.85</v>
      </c>
      <c r="N168" s="219">
        <v>687.85</v>
      </c>
      <c r="O168" s="219">
        <v>27576000</v>
      </c>
      <c r="P168" s="220">
        <v>2.436849925705795E-2</v>
      </c>
    </row>
    <row r="169" spans="1:16" ht="12.75" customHeight="1">
      <c r="A169" s="212">
        <v>159</v>
      </c>
      <c r="B169" s="224" t="s">
        <v>66</v>
      </c>
      <c r="C169" s="221" t="s">
        <v>208</v>
      </c>
      <c r="D169" s="217">
        <v>45533</v>
      </c>
      <c r="E169" s="216">
        <v>1686</v>
      </c>
      <c r="F169" s="216">
        <v>1694.4666666666665</v>
      </c>
      <c r="G169" s="218">
        <v>1666.083333333333</v>
      </c>
      <c r="H169" s="218">
        <v>1646.1666666666665</v>
      </c>
      <c r="I169" s="218">
        <v>1617.7833333333331</v>
      </c>
      <c r="J169" s="218">
        <v>1714.383333333333</v>
      </c>
      <c r="K169" s="218">
        <v>1742.7666666666667</v>
      </c>
      <c r="L169" s="218">
        <v>1762.6833333333329</v>
      </c>
      <c r="M169" s="219">
        <v>1722.85</v>
      </c>
      <c r="N169" s="219">
        <v>1674.55</v>
      </c>
      <c r="O169" s="219">
        <v>6424500</v>
      </c>
      <c r="P169" s="220">
        <v>-2.9678296329859539E-2</v>
      </c>
    </row>
    <row r="170" spans="1:16" ht="12.75" customHeight="1">
      <c r="A170" s="212">
        <v>160</v>
      </c>
      <c r="B170" s="224" t="s">
        <v>61</v>
      </c>
      <c r="C170" s="216" t="s">
        <v>209</v>
      </c>
      <c r="D170" s="217">
        <v>45533</v>
      </c>
      <c r="E170" s="216">
        <v>800.1</v>
      </c>
      <c r="F170" s="216">
        <v>806.93333333333339</v>
      </c>
      <c r="G170" s="218">
        <v>790.96666666666681</v>
      </c>
      <c r="H170" s="218">
        <v>781.83333333333337</v>
      </c>
      <c r="I170" s="218">
        <v>765.86666666666679</v>
      </c>
      <c r="J170" s="218">
        <v>816.06666666666683</v>
      </c>
      <c r="K170" s="218">
        <v>832.03333333333353</v>
      </c>
      <c r="L170" s="218">
        <v>841.16666666666686</v>
      </c>
      <c r="M170" s="219">
        <v>822.9</v>
      </c>
      <c r="N170" s="219">
        <v>797.8</v>
      </c>
      <c r="O170" s="219">
        <v>99977250</v>
      </c>
      <c r="P170" s="220">
        <v>9.4765283663480179E-2</v>
      </c>
    </row>
    <row r="171" spans="1:16" ht="12.75" customHeight="1">
      <c r="A171" s="212">
        <v>161</v>
      </c>
      <c r="B171" s="224" t="s">
        <v>47</v>
      </c>
      <c r="C171" s="216" t="s">
        <v>210</v>
      </c>
      <c r="D171" s="217">
        <v>45533</v>
      </c>
      <c r="E171" s="216">
        <v>24250</v>
      </c>
      <c r="F171" s="216">
        <v>24402.533333333336</v>
      </c>
      <c r="G171" s="218">
        <v>24064.416666666672</v>
      </c>
      <c r="H171" s="218">
        <v>23878.833333333336</v>
      </c>
      <c r="I171" s="218">
        <v>23540.716666666671</v>
      </c>
      <c r="J171" s="218">
        <v>24588.116666666672</v>
      </c>
      <c r="K171" s="218">
        <v>24926.233333333334</v>
      </c>
      <c r="L171" s="218">
        <v>25111.816666666673</v>
      </c>
      <c r="M171" s="219">
        <v>24740.65</v>
      </c>
      <c r="N171" s="219">
        <v>24216.95</v>
      </c>
      <c r="O171" s="219">
        <v>315925</v>
      </c>
      <c r="P171" s="220">
        <v>-6.6032544611272703E-3</v>
      </c>
    </row>
    <row r="172" spans="1:16" ht="12.75" customHeight="1">
      <c r="A172" s="212">
        <v>162</v>
      </c>
      <c r="B172" s="224" t="s">
        <v>40</v>
      </c>
      <c r="C172" s="216" t="s">
        <v>211</v>
      </c>
      <c r="D172" s="217">
        <v>45533</v>
      </c>
      <c r="E172" s="216">
        <v>6991.05</v>
      </c>
      <c r="F172" s="216">
        <v>6976.2833333333328</v>
      </c>
      <c r="G172" s="218">
        <v>6879.7666666666655</v>
      </c>
      <c r="H172" s="218">
        <v>6768.4833333333327</v>
      </c>
      <c r="I172" s="218">
        <v>6671.9666666666653</v>
      </c>
      <c r="J172" s="218">
        <v>7087.5666666666657</v>
      </c>
      <c r="K172" s="218">
        <v>7184.0833333333321</v>
      </c>
      <c r="L172" s="218">
        <v>7295.3666666666659</v>
      </c>
      <c r="M172" s="219">
        <v>7072.8</v>
      </c>
      <c r="N172" s="219">
        <v>6865</v>
      </c>
      <c r="O172" s="219">
        <v>2401950</v>
      </c>
      <c r="P172" s="220">
        <v>-6.1316607069582037E-2</v>
      </c>
    </row>
    <row r="173" spans="1:16" ht="12.75" customHeight="1">
      <c r="A173" s="212">
        <v>163</v>
      </c>
      <c r="B173" s="224" t="s">
        <v>45</v>
      </c>
      <c r="C173" s="216" t="s">
        <v>212</v>
      </c>
      <c r="D173" s="217">
        <v>45533</v>
      </c>
      <c r="E173" s="216">
        <v>2524.6</v>
      </c>
      <c r="F173" s="216">
        <v>2538.7833333333333</v>
      </c>
      <c r="G173" s="218">
        <v>2504.7166666666667</v>
      </c>
      <c r="H173" s="218">
        <v>2484.8333333333335</v>
      </c>
      <c r="I173" s="218">
        <v>2450.7666666666669</v>
      </c>
      <c r="J173" s="218">
        <v>2558.6666666666665</v>
      </c>
      <c r="K173" s="218">
        <v>2592.7333333333331</v>
      </c>
      <c r="L173" s="218">
        <v>2612.6166666666663</v>
      </c>
      <c r="M173" s="219">
        <v>2572.85</v>
      </c>
      <c r="N173" s="219">
        <v>2518.9</v>
      </c>
      <c r="O173" s="219">
        <v>5221500</v>
      </c>
      <c r="P173" s="220">
        <v>9.8636495503336228E-3</v>
      </c>
    </row>
    <row r="174" spans="1:16" ht="12.75" customHeight="1">
      <c r="A174" s="212">
        <v>164</v>
      </c>
      <c r="B174" s="224" t="s">
        <v>66</v>
      </c>
      <c r="C174" s="216" t="s">
        <v>213</v>
      </c>
      <c r="D174" s="217">
        <v>45533</v>
      </c>
      <c r="E174" s="216">
        <v>2895.8</v>
      </c>
      <c r="F174" s="216">
        <v>2920.8666666666668</v>
      </c>
      <c r="G174" s="218">
        <v>2839.7833333333338</v>
      </c>
      <c r="H174" s="218">
        <v>2783.7666666666669</v>
      </c>
      <c r="I174" s="218">
        <v>2702.6833333333338</v>
      </c>
      <c r="J174" s="218">
        <v>2976.8833333333337</v>
      </c>
      <c r="K174" s="218">
        <v>3057.9666666666667</v>
      </c>
      <c r="L174" s="218">
        <v>3113.9833333333336</v>
      </c>
      <c r="M174" s="219">
        <v>3001.95</v>
      </c>
      <c r="N174" s="219">
        <v>2864.85</v>
      </c>
      <c r="O174" s="219">
        <v>6724200</v>
      </c>
      <c r="P174" s="220">
        <v>8.4131911638997622E-3</v>
      </c>
    </row>
    <row r="175" spans="1:16" ht="12.75" customHeight="1">
      <c r="A175" s="212">
        <v>165</v>
      </c>
      <c r="B175" s="224" t="s">
        <v>42</v>
      </c>
      <c r="C175" s="216" t="s">
        <v>214</v>
      </c>
      <c r="D175" s="217">
        <v>45533</v>
      </c>
      <c r="E175" s="216">
        <v>1739.4</v>
      </c>
      <c r="F175" s="216">
        <v>1738.6000000000001</v>
      </c>
      <c r="G175" s="218">
        <v>1725.6000000000004</v>
      </c>
      <c r="H175" s="218">
        <v>1711.8000000000002</v>
      </c>
      <c r="I175" s="218">
        <v>1698.8000000000004</v>
      </c>
      <c r="J175" s="218">
        <v>1752.4000000000003</v>
      </c>
      <c r="K175" s="218">
        <v>1765.3999999999999</v>
      </c>
      <c r="L175" s="218">
        <v>1779.2000000000003</v>
      </c>
      <c r="M175" s="219">
        <v>1751.6</v>
      </c>
      <c r="N175" s="219">
        <v>1724.8</v>
      </c>
      <c r="O175" s="219">
        <v>16335200</v>
      </c>
      <c r="P175" s="220">
        <v>4.2856504446529921E-2</v>
      </c>
    </row>
    <row r="176" spans="1:16" ht="12.75" customHeight="1">
      <c r="A176" s="212">
        <v>166</v>
      </c>
      <c r="B176" s="224" t="s">
        <v>200</v>
      </c>
      <c r="C176" s="216" t="s">
        <v>215</v>
      </c>
      <c r="D176" s="217">
        <v>45533</v>
      </c>
      <c r="E176" s="216">
        <v>813.4</v>
      </c>
      <c r="F176" s="216">
        <v>802.83333333333337</v>
      </c>
      <c r="G176" s="218">
        <v>785.66666666666674</v>
      </c>
      <c r="H176" s="218">
        <v>757.93333333333339</v>
      </c>
      <c r="I176" s="218">
        <v>740.76666666666677</v>
      </c>
      <c r="J176" s="218">
        <v>830.56666666666672</v>
      </c>
      <c r="K176" s="218">
        <v>847.73333333333346</v>
      </c>
      <c r="L176" s="218">
        <v>875.4666666666667</v>
      </c>
      <c r="M176" s="219">
        <v>820</v>
      </c>
      <c r="N176" s="219">
        <v>775.1</v>
      </c>
      <c r="O176" s="219">
        <v>9936000</v>
      </c>
      <c r="P176" s="220">
        <v>-9.7055616139585604E-2</v>
      </c>
    </row>
    <row r="177" spans="1:16" ht="12.75" customHeight="1">
      <c r="A177" s="212">
        <v>167</v>
      </c>
      <c r="B177" s="224" t="s">
        <v>42</v>
      </c>
      <c r="C177" s="216" t="s">
        <v>216</v>
      </c>
      <c r="D177" s="217">
        <v>45533</v>
      </c>
      <c r="E177" s="216">
        <v>824.15</v>
      </c>
      <c r="F177" s="216">
        <v>826.9666666666667</v>
      </c>
      <c r="G177" s="218">
        <v>819.43333333333339</v>
      </c>
      <c r="H177" s="218">
        <v>814.7166666666667</v>
      </c>
      <c r="I177" s="218">
        <v>807.18333333333339</v>
      </c>
      <c r="J177" s="218">
        <v>831.68333333333339</v>
      </c>
      <c r="K177" s="218">
        <v>839.2166666666667</v>
      </c>
      <c r="L177" s="218">
        <v>843.93333333333339</v>
      </c>
      <c r="M177" s="219">
        <v>834.5</v>
      </c>
      <c r="N177" s="219">
        <v>822.25</v>
      </c>
      <c r="O177" s="219">
        <v>5887000</v>
      </c>
      <c r="P177" s="220">
        <v>-6.7487767842078624E-3</v>
      </c>
    </row>
    <row r="178" spans="1:16" ht="12.75" customHeight="1">
      <c r="A178" s="212">
        <v>168</v>
      </c>
      <c r="B178" s="224" t="s">
        <v>837</v>
      </c>
      <c r="C178" s="223" t="s">
        <v>217</v>
      </c>
      <c r="D178" s="217">
        <v>45533</v>
      </c>
      <c r="E178" s="216">
        <v>1028.55</v>
      </c>
      <c r="F178" s="216">
        <v>1035.8999999999999</v>
      </c>
      <c r="G178" s="218">
        <v>1018.8999999999996</v>
      </c>
      <c r="H178" s="218">
        <v>1009.2499999999998</v>
      </c>
      <c r="I178" s="218">
        <v>992.24999999999955</v>
      </c>
      <c r="J178" s="218">
        <v>1045.5499999999997</v>
      </c>
      <c r="K178" s="218">
        <v>1062.5500000000002</v>
      </c>
      <c r="L178" s="218">
        <v>1072.1999999999998</v>
      </c>
      <c r="M178" s="219">
        <v>1052.9000000000001</v>
      </c>
      <c r="N178" s="219">
        <v>1026.25</v>
      </c>
      <c r="O178" s="219">
        <v>9571650</v>
      </c>
      <c r="P178" s="220">
        <v>1.7897876820494825E-2</v>
      </c>
    </row>
    <row r="179" spans="1:16" ht="12.75" customHeight="1">
      <c r="A179" s="212">
        <v>169</v>
      </c>
      <c r="B179" s="224" t="s">
        <v>77</v>
      </c>
      <c r="C179" s="216" t="s">
        <v>218</v>
      </c>
      <c r="D179" s="217">
        <v>45533</v>
      </c>
      <c r="E179" s="216">
        <v>1853.5</v>
      </c>
      <c r="F179" s="216">
        <v>1865.8333333333333</v>
      </c>
      <c r="G179" s="218">
        <v>1835.2166666666665</v>
      </c>
      <c r="H179" s="218">
        <v>1816.9333333333332</v>
      </c>
      <c r="I179" s="218">
        <v>1786.3166666666664</v>
      </c>
      <c r="J179" s="218">
        <v>1884.1166666666666</v>
      </c>
      <c r="K179" s="218">
        <v>1914.7333333333333</v>
      </c>
      <c r="L179" s="218">
        <v>1933.0166666666667</v>
      </c>
      <c r="M179" s="219">
        <v>1896.45</v>
      </c>
      <c r="N179" s="219">
        <v>1847.55</v>
      </c>
      <c r="O179" s="219">
        <v>6746000</v>
      </c>
      <c r="P179" s="220">
        <v>-7.9411764705882345E-3</v>
      </c>
    </row>
    <row r="180" spans="1:16" ht="12.75" customHeight="1">
      <c r="A180" s="212">
        <v>170</v>
      </c>
      <c r="B180" s="224" t="s">
        <v>57</v>
      </c>
      <c r="C180" s="222" t="s">
        <v>219</v>
      </c>
      <c r="D180" s="217">
        <v>45533</v>
      </c>
      <c r="E180" s="216">
        <v>1180.45</v>
      </c>
      <c r="F180" s="216">
        <v>1177.9833333333333</v>
      </c>
      <c r="G180" s="218">
        <v>1171.3166666666666</v>
      </c>
      <c r="H180" s="218">
        <v>1162.1833333333332</v>
      </c>
      <c r="I180" s="218">
        <v>1155.5166666666664</v>
      </c>
      <c r="J180" s="218">
        <v>1187.1166666666668</v>
      </c>
      <c r="K180" s="218">
        <v>1193.7833333333333</v>
      </c>
      <c r="L180" s="218">
        <v>1202.916666666667</v>
      </c>
      <c r="M180" s="219">
        <v>1184.6500000000001</v>
      </c>
      <c r="N180" s="219">
        <v>1168.8499999999999</v>
      </c>
      <c r="O180" s="219">
        <v>11637120</v>
      </c>
      <c r="P180" s="220">
        <v>-2.2675736961451248E-3</v>
      </c>
    </row>
    <row r="181" spans="1:16" ht="12.75" customHeight="1">
      <c r="A181" s="212">
        <v>171</v>
      </c>
      <c r="B181" s="224" t="s">
        <v>54</v>
      </c>
      <c r="C181" s="216" t="s">
        <v>220</v>
      </c>
      <c r="D181" s="217">
        <v>45533</v>
      </c>
      <c r="E181" s="216">
        <v>1052.5999999999999</v>
      </c>
      <c r="F181" s="216">
        <v>1057.6333333333332</v>
      </c>
      <c r="G181" s="218">
        <v>1044.2666666666664</v>
      </c>
      <c r="H181" s="218">
        <v>1035.9333333333332</v>
      </c>
      <c r="I181" s="218">
        <v>1022.5666666666664</v>
      </c>
      <c r="J181" s="218">
        <v>1065.9666666666665</v>
      </c>
      <c r="K181" s="218">
        <v>1079.3333333333333</v>
      </c>
      <c r="L181" s="218">
        <v>1087.6666666666665</v>
      </c>
      <c r="M181" s="219">
        <v>1071</v>
      </c>
      <c r="N181" s="219">
        <v>1049.3</v>
      </c>
      <c r="O181" s="219">
        <v>67808950</v>
      </c>
      <c r="P181" s="220">
        <v>1.41817134866121E-2</v>
      </c>
    </row>
    <row r="182" spans="1:16" ht="12.75" customHeight="1">
      <c r="A182" s="212">
        <v>172</v>
      </c>
      <c r="B182" s="224" t="s">
        <v>185</v>
      </c>
      <c r="C182" s="216" t="s">
        <v>221</v>
      </c>
      <c r="D182" s="217">
        <v>45533</v>
      </c>
      <c r="E182" s="216">
        <v>408.5</v>
      </c>
      <c r="F182" s="216">
        <v>412.11666666666662</v>
      </c>
      <c r="G182" s="218">
        <v>403.33333333333326</v>
      </c>
      <c r="H182" s="218">
        <v>398.16666666666663</v>
      </c>
      <c r="I182" s="218">
        <v>389.38333333333327</v>
      </c>
      <c r="J182" s="218">
        <v>417.28333333333325</v>
      </c>
      <c r="K182" s="218">
        <v>426.06666666666666</v>
      </c>
      <c r="L182" s="218">
        <v>431.23333333333323</v>
      </c>
      <c r="M182" s="219">
        <v>420.9</v>
      </c>
      <c r="N182" s="219">
        <v>406.95</v>
      </c>
      <c r="O182" s="219">
        <v>100542600</v>
      </c>
      <c r="P182" s="220">
        <v>1.1668500482225574E-2</v>
      </c>
    </row>
    <row r="183" spans="1:16" ht="12.75" customHeight="1">
      <c r="A183" s="212">
        <v>173</v>
      </c>
      <c r="B183" s="224" t="s">
        <v>129</v>
      </c>
      <c r="C183" s="216" t="s">
        <v>222</v>
      </c>
      <c r="D183" s="217">
        <v>45533</v>
      </c>
      <c r="E183" s="216">
        <v>148.96</v>
      </c>
      <c r="F183" s="216">
        <v>150.35000000000002</v>
      </c>
      <c r="G183" s="218">
        <v>147.20000000000005</v>
      </c>
      <c r="H183" s="218">
        <v>145.44000000000003</v>
      </c>
      <c r="I183" s="218">
        <v>142.29000000000005</v>
      </c>
      <c r="J183" s="218">
        <v>152.11000000000004</v>
      </c>
      <c r="K183" s="218">
        <v>155.26000000000002</v>
      </c>
      <c r="L183" s="218">
        <v>157.02000000000004</v>
      </c>
      <c r="M183" s="219">
        <v>153.5</v>
      </c>
      <c r="N183" s="219">
        <v>148.59</v>
      </c>
      <c r="O183" s="219">
        <v>292594500</v>
      </c>
      <c r="P183" s="220">
        <v>1.2851267991775189E-2</v>
      </c>
    </row>
    <row r="184" spans="1:16" ht="12.75" customHeight="1">
      <c r="A184" s="212">
        <v>174</v>
      </c>
      <c r="B184" s="224" t="s">
        <v>85</v>
      </c>
      <c r="C184" s="216" t="s">
        <v>223</v>
      </c>
      <c r="D184" s="217">
        <v>45533</v>
      </c>
      <c r="E184" s="216">
        <v>4206.3</v>
      </c>
      <c r="F184" s="216">
        <v>4214.666666666667</v>
      </c>
      <c r="G184" s="218">
        <v>4184.6833333333343</v>
      </c>
      <c r="H184" s="218">
        <v>4163.0666666666675</v>
      </c>
      <c r="I184" s="218">
        <v>4133.0833333333348</v>
      </c>
      <c r="J184" s="218">
        <v>4236.2833333333338</v>
      </c>
      <c r="K184" s="218">
        <v>4266.2666666666655</v>
      </c>
      <c r="L184" s="218">
        <v>4287.8833333333332</v>
      </c>
      <c r="M184" s="219">
        <v>4244.6499999999996</v>
      </c>
      <c r="N184" s="219">
        <v>4193.05</v>
      </c>
      <c r="O184" s="219">
        <v>13715625</v>
      </c>
      <c r="P184" s="220">
        <v>5.129849310676499E-3</v>
      </c>
    </row>
    <row r="185" spans="1:16" ht="12.75" customHeight="1">
      <c r="A185" s="212">
        <v>175</v>
      </c>
      <c r="B185" s="224" t="s">
        <v>85</v>
      </c>
      <c r="C185" s="216" t="s">
        <v>224</v>
      </c>
      <c r="D185" s="217">
        <v>45533</v>
      </c>
      <c r="E185" s="216">
        <v>1505</v>
      </c>
      <c r="F185" s="216">
        <v>1509.8666666666668</v>
      </c>
      <c r="G185" s="218">
        <v>1492.2333333333336</v>
      </c>
      <c r="H185" s="218">
        <v>1479.4666666666667</v>
      </c>
      <c r="I185" s="218">
        <v>1461.8333333333335</v>
      </c>
      <c r="J185" s="218">
        <v>1522.6333333333337</v>
      </c>
      <c r="K185" s="218">
        <v>1540.2666666666669</v>
      </c>
      <c r="L185" s="218">
        <v>1553.0333333333338</v>
      </c>
      <c r="M185" s="219">
        <v>1527.5</v>
      </c>
      <c r="N185" s="219">
        <v>1497.1</v>
      </c>
      <c r="O185" s="219">
        <v>12630600</v>
      </c>
      <c r="P185" s="220">
        <v>-2.3246102449888641E-2</v>
      </c>
    </row>
    <row r="186" spans="1:16" ht="12.75" customHeight="1">
      <c r="A186" s="212">
        <v>176</v>
      </c>
      <c r="B186" s="224" t="s">
        <v>57</v>
      </c>
      <c r="C186" s="216" t="s">
        <v>225</v>
      </c>
      <c r="D186" s="217">
        <v>45533</v>
      </c>
      <c r="E186" s="216">
        <v>3387.8</v>
      </c>
      <c r="F186" s="216">
        <v>3373.5666666666671</v>
      </c>
      <c r="G186" s="218">
        <v>3330.1333333333341</v>
      </c>
      <c r="H186" s="218">
        <v>3272.4666666666672</v>
      </c>
      <c r="I186" s="218">
        <v>3229.0333333333342</v>
      </c>
      <c r="J186" s="218">
        <v>3431.233333333334</v>
      </c>
      <c r="K186" s="218">
        <v>3474.6666666666674</v>
      </c>
      <c r="L186" s="218">
        <v>3532.3333333333339</v>
      </c>
      <c r="M186" s="219">
        <v>3417</v>
      </c>
      <c r="N186" s="219">
        <v>3315.9</v>
      </c>
      <c r="O186" s="219">
        <v>9825725</v>
      </c>
      <c r="P186" s="220">
        <v>-8.7565983440142641E-3</v>
      </c>
    </row>
    <row r="187" spans="1:16" ht="12.75" customHeight="1">
      <c r="A187" s="212">
        <v>177</v>
      </c>
      <c r="B187" s="224" t="s">
        <v>42</v>
      </c>
      <c r="C187" s="216" t="s">
        <v>226</v>
      </c>
      <c r="D187" s="217">
        <v>45533</v>
      </c>
      <c r="E187" s="216">
        <v>3351.7</v>
      </c>
      <c r="F187" s="216">
        <v>3346.9</v>
      </c>
      <c r="G187" s="218">
        <v>3321.8</v>
      </c>
      <c r="H187" s="218">
        <v>3291.9</v>
      </c>
      <c r="I187" s="218">
        <v>3266.8</v>
      </c>
      <c r="J187" s="218">
        <v>3376.8</v>
      </c>
      <c r="K187" s="218">
        <v>3401.8999999999996</v>
      </c>
      <c r="L187" s="218">
        <v>3431.8</v>
      </c>
      <c r="M187" s="219">
        <v>3372</v>
      </c>
      <c r="N187" s="219">
        <v>3317</v>
      </c>
      <c r="O187" s="219">
        <v>2116500</v>
      </c>
      <c r="P187" s="220">
        <v>0.10320562939796717</v>
      </c>
    </row>
    <row r="188" spans="1:16" ht="12.75" customHeight="1">
      <c r="A188" s="212">
        <v>178</v>
      </c>
      <c r="B188" s="224" t="s">
        <v>45</v>
      </c>
      <c r="C188" s="216" t="s">
        <v>227</v>
      </c>
      <c r="D188" s="217">
        <v>45533</v>
      </c>
      <c r="E188" s="216">
        <v>6395.9</v>
      </c>
      <c r="F188" s="216">
        <v>6403.8166666666666</v>
      </c>
      <c r="G188" s="218">
        <v>6342.6333333333332</v>
      </c>
      <c r="H188" s="218">
        <v>6289.3666666666668</v>
      </c>
      <c r="I188" s="218">
        <v>6228.1833333333334</v>
      </c>
      <c r="J188" s="218">
        <v>6457.083333333333</v>
      </c>
      <c r="K188" s="218">
        <v>6518.2666666666655</v>
      </c>
      <c r="L188" s="218">
        <v>6571.5333333333328</v>
      </c>
      <c r="M188" s="219">
        <v>6465</v>
      </c>
      <c r="N188" s="219">
        <v>6350.55</v>
      </c>
      <c r="O188" s="219">
        <v>3342600</v>
      </c>
      <c r="P188" s="220">
        <v>-2.5651489535358247E-2</v>
      </c>
    </row>
    <row r="189" spans="1:16" ht="12.75" customHeight="1">
      <c r="A189" s="212">
        <v>179</v>
      </c>
      <c r="B189" s="224" t="s">
        <v>54</v>
      </c>
      <c r="C189" s="216" t="s">
        <v>228</v>
      </c>
      <c r="D189" s="217">
        <v>45533</v>
      </c>
      <c r="E189" s="216">
        <v>2637.6</v>
      </c>
      <c r="F189" s="216">
        <v>2615.7833333333333</v>
      </c>
      <c r="G189" s="218">
        <v>2574.8166666666666</v>
      </c>
      <c r="H189" s="218">
        <v>2512.0333333333333</v>
      </c>
      <c r="I189" s="218">
        <v>2471.0666666666666</v>
      </c>
      <c r="J189" s="218">
        <v>2678.5666666666666</v>
      </c>
      <c r="K189" s="218">
        <v>2719.5333333333328</v>
      </c>
      <c r="L189" s="218">
        <v>2782.3166666666666</v>
      </c>
      <c r="M189" s="219">
        <v>2656.75</v>
      </c>
      <c r="N189" s="219">
        <v>2553</v>
      </c>
      <c r="O189" s="219">
        <v>5415550</v>
      </c>
      <c r="P189" s="220">
        <v>1.8630678077682684E-2</v>
      </c>
    </row>
    <row r="190" spans="1:16" ht="12.75" customHeight="1">
      <c r="A190" s="212">
        <v>180</v>
      </c>
      <c r="B190" s="224" t="s">
        <v>57</v>
      </c>
      <c r="C190" s="216" t="s">
        <v>229</v>
      </c>
      <c r="D190" s="217">
        <v>45533</v>
      </c>
      <c r="E190" s="216">
        <v>1911.6</v>
      </c>
      <c r="F190" s="216">
        <v>1919.2</v>
      </c>
      <c r="G190" s="218">
        <v>1901.4</v>
      </c>
      <c r="H190" s="218">
        <v>1891.2</v>
      </c>
      <c r="I190" s="218">
        <v>1873.4</v>
      </c>
      <c r="J190" s="218">
        <v>1929.4</v>
      </c>
      <c r="K190" s="218">
        <v>1947.1999999999998</v>
      </c>
      <c r="L190" s="218">
        <v>1957.4</v>
      </c>
      <c r="M190" s="219">
        <v>1937</v>
      </c>
      <c r="N190" s="219">
        <v>1909</v>
      </c>
      <c r="O190" s="219">
        <v>2348000</v>
      </c>
      <c r="P190" s="220">
        <v>-2.4106400665004156E-2</v>
      </c>
    </row>
    <row r="191" spans="1:16" ht="12.75" customHeight="1">
      <c r="A191" s="212">
        <v>181</v>
      </c>
      <c r="B191" s="224" t="s">
        <v>47</v>
      </c>
      <c r="C191" s="216" t="s">
        <v>230</v>
      </c>
      <c r="D191" s="217">
        <v>45533</v>
      </c>
      <c r="E191" s="216">
        <v>11263.85</v>
      </c>
      <c r="F191" s="216">
        <v>11306.1</v>
      </c>
      <c r="G191" s="218">
        <v>11198.1</v>
      </c>
      <c r="H191" s="218">
        <v>11132.35</v>
      </c>
      <c r="I191" s="218">
        <v>11024.35</v>
      </c>
      <c r="J191" s="218">
        <v>11371.85</v>
      </c>
      <c r="K191" s="218">
        <v>11479.85</v>
      </c>
      <c r="L191" s="218">
        <v>11545.6</v>
      </c>
      <c r="M191" s="219">
        <v>11414.1</v>
      </c>
      <c r="N191" s="219">
        <v>11240.35</v>
      </c>
      <c r="O191" s="219">
        <v>2260600</v>
      </c>
      <c r="P191" s="220">
        <v>1.6137007236930821E-2</v>
      </c>
    </row>
    <row r="192" spans="1:16" ht="12.75" customHeight="1">
      <c r="A192" s="212">
        <v>182</v>
      </c>
      <c r="B192" s="224" t="s">
        <v>837</v>
      </c>
      <c r="C192" s="216" t="s">
        <v>231</v>
      </c>
      <c r="D192" s="217">
        <v>45533</v>
      </c>
      <c r="E192" s="216">
        <v>552.70000000000005</v>
      </c>
      <c r="F192" s="216">
        <v>557.13333333333333</v>
      </c>
      <c r="G192" s="218">
        <v>547.06666666666661</v>
      </c>
      <c r="H192" s="218">
        <v>541.43333333333328</v>
      </c>
      <c r="I192" s="218">
        <v>531.36666666666656</v>
      </c>
      <c r="J192" s="218">
        <v>562.76666666666665</v>
      </c>
      <c r="K192" s="218">
        <v>572.83333333333348</v>
      </c>
      <c r="L192" s="218">
        <v>578.4666666666667</v>
      </c>
      <c r="M192" s="219">
        <v>567.20000000000005</v>
      </c>
      <c r="N192" s="219">
        <v>551.5</v>
      </c>
      <c r="O192" s="219">
        <v>36349300</v>
      </c>
      <c r="P192" s="220">
        <v>3.8774997307291855E-3</v>
      </c>
    </row>
    <row r="193" spans="1:16" ht="12.75" customHeight="1">
      <c r="A193" s="212">
        <v>183</v>
      </c>
      <c r="B193" s="224" t="s">
        <v>129</v>
      </c>
      <c r="C193" s="216" t="s">
        <v>232</v>
      </c>
      <c r="D193" s="217">
        <v>45533</v>
      </c>
      <c r="E193" s="216">
        <v>423.45</v>
      </c>
      <c r="F193" s="216">
        <v>426.90000000000003</v>
      </c>
      <c r="G193" s="218">
        <v>418.30000000000007</v>
      </c>
      <c r="H193" s="218">
        <v>413.15000000000003</v>
      </c>
      <c r="I193" s="218">
        <v>404.55000000000007</v>
      </c>
      <c r="J193" s="218">
        <v>432.05000000000007</v>
      </c>
      <c r="K193" s="218">
        <v>440.65000000000009</v>
      </c>
      <c r="L193" s="218">
        <v>445.80000000000007</v>
      </c>
      <c r="M193" s="219">
        <v>435.5</v>
      </c>
      <c r="N193" s="219">
        <v>421.75</v>
      </c>
      <c r="O193" s="219">
        <v>158279100</v>
      </c>
      <c r="P193" s="220">
        <v>-7.1129707112970713E-3</v>
      </c>
    </row>
    <row r="194" spans="1:16" ht="12.75" customHeight="1">
      <c r="A194" s="212">
        <v>184</v>
      </c>
      <c r="B194" s="224" t="s">
        <v>40</v>
      </c>
      <c r="C194" s="216" t="s">
        <v>233</v>
      </c>
      <c r="D194" s="217">
        <v>45533</v>
      </c>
      <c r="E194" s="216">
        <v>1579.5</v>
      </c>
      <c r="F194" s="216">
        <v>1585.45</v>
      </c>
      <c r="G194" s="218">
        <v>1569.0500000000002</v>
      </c>
      <c r="H194" s="218">
        <v>1558.6000000000001</v>
      </c>
      <c r="I194" s="218">
        <v>1542.2000000000003</v>
      </c>
      <c r="J194" s="218">
        <v>1595.9</v>
      </c>
      <c r="K194" s="218">
        <v>1612.3000000000002</v>
      </c>
      <c r="L194" s="218">
        <v>1622.75</v>
      </c>
      <c r="M194" s="219">
        <v>1601.85</v>
      </c>
      <c r="N194" s="219">
        <v>1575</v>
      </c>
      <c r="O194" s="219">
        <v>10480200</v>
      </c>
      <c r="P194" s="220">
        <v>-3.5771460115926031E-2</v>
      </c>
    </row>
    <row r="195" spans="1:16" ht="12.75" customHeight="1">
      <c r="A195" s="212">
        <v>185</v>
      </c>
      <c r="B195" s="224" t="s">
        <v>85</v>
      </c>
      <c r="C195" s="216" t="s">
        <v>234</v>
      </c>
      <c r="D195" s="217">
        <v>45533</v>
      </c>
      <c r="E195" s="216">
        <v>492.25</v>
      </c>
      <c r="F195" s="216">
        <v>491.8</v>
      </c>
      <c r="G195" s="218">
        <v>488.90000000000003</v>
      </c>
      <c r="H195" s="218">
        <v>485.55</v>
      </c>
      <c r="I195" s="218">
        <v>482.65000000000003</v>
      </c>
      <c r="J195" s="218">
        <v>495.15000000000003</v>
      </c>
      <c r="K195" s="218">
        <v>498.05</v>
      </c>
      <c r="L195" s="218">
        <v>501.40000000000003</v>
      </c>
      <c r="M195" s="219">
        <v>494.7</v>
      </c>
      <c r="N195" s="219">
        <v>488.45</v>
      </c>
      <c r="O195" s="219">
        <v>55227000</v>
      </c>
      <c r="P195" s="220">
        <v>-3.1677270881277919E-3</v>
      </c>
    </row>
    <row r="196" spans="1:16" ht="12.75" customHeight="1">
      <c r="A196" s="212">
        <v>186</v>
      </c>
      <c r="B196" s="224" t="s">
        <v>42</v>
      </c>
      <c r="C196" s="216" t="s">
        <v>236</v>
      </c>
      <c r="D196" s="217">
        <v>45533</v>
      </c>
      <c r="E196" s="216">
        <v>1176.5</v>
      </c>
      <c r="F196" s="216">
        <v>1203.7833333333333</v>
      </c>
      <c r="G196" s="218">
        <v>1142.8666666666666</v>
      </c>
      <c r="H196" s="218">
        <v>1109.2333333333333</v>
      </c>
      <c r="I196" s="218">
        <v>1048.3166666666666</v>
      </c>
      <c r="J196" s="218">
        <v>1237.4166666666665</v>
      </c>
      <c r="K196" s="218">
        <v>1298.3333333333335</v>
      </c>
      <c r="L196" s="218">
        <v>1331.9666666666665</v>
      </c>
      <c r="M196" s="219">
        <v>1264.7</v>
      </c>
      <c r="N196" s="219">
        <v>1170.1500000000001</v>
      </c>
      <c r="O196" s="219">
        <v>19928700</v>
      </c>
      <c r="P196" s="220">
        <v>-4.8089887640449438E-3</v>
      </c>
    </row>
    <row r="197" spans="1:16" ht="12.75" customHeight="1">
      <c r="A197" s="212"/>
      <c r="B197" s="224"/>
      <c r="C197" s="216"/>
      <c r="D197" s="217"/>
      <c r="E197" s="216"/>
      <c r="F197" s="216"/>
      <c r="G197" s="218"/>
      <c r="H197" s="218"/>
      <c r="I197" s="218"/>
      <c r="J197" s="218"/>
      <c r="K197" s="218"/>
      <c r="L197" s="218"/>
      <c r="M197" s="219"/>
      <c r="N197" s="219"/>
      <c r="O197" s="219"/>
      <c r="P197" s="220"/>
    </row>
    <row r="198" spans="1:16" ht="12.75" customHeight="1">
      <c r="A198" s="212"/>
      <c r="B198" s="43"/>
      <c r="C198" s="206"/>
      <c r="D198" s="207"/>
      <c r="E198" s="208"/>
      <c r="F198" s="208"/>
      <c r="G198" s="209"/>
      <c r="H198" s="209"/>
      <c r="I198" s="209"/>
      <c r="J198" s="209"/>
      <c r="K198" s="209"/>
      <c r="L198" s="209"/>
      <c r="M198" s="206"/>
      <c r="N198" s="206"/>
      <c r="O198" s="210"/>
      <c r="P198" s="211"/>
    </row>
    <row r="199" spans="1:16" ht="12.75" customHeight="1">
      <c r="A199" s="206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6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6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6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6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6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4" t="s">
        <v>16</v>
      </c>
      <c r="B8" s="326"/>
      <c r="C8" s="329" t="s">
        <v>20</v>
      </c>
      <c r="D8" s="329" t="s">
        <v>21</v>
      </c>
      <c r="E8" s="321" t="s">
        <v>22</v>
      </c>
      <c r="F8" s="322"/>
      <c r="G8" s="323"/>
      <c r="H8" s="321" t="s">
        <v>23</v>
      </c>
      <c r="I8" s="322"/>
      <c r="J8" s="323"/>
      <c r="K8" s="26"/>
      <c r="L8" s="48"/>
      <c r="M8" s="48"/>
      <c r="N8" s="1"/>
      <c r="O8" s="1"/>
    </row>
    <row r="9" spans="1:15" ht="36" customHeight="1">
      <c r="A9" s="325"/>
      <c r="B9" s="328"/>
      <c r="C9" s="328"/>
      <c r="D9" s="3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24139</v>
      </c>
      <c r="D10" s="34">
        <v>24205.149999999998</v>
      </c>
      <c r="E10" s="34">
        <v>24050.349999999995</v>
      </c>
      <c r="F10" s="34">
        <v>23961.699999999997</v>
      </c>
      <c r="G10" s="34">
        <v>23806.899999999994</v>
      </c>
      <c r="H10" s="34">
        <v>24293.799999999996</v>
      </c>
      <c r="I10" s="34">
        <v>24448.6</v>
      </c>
      <c r="J10" s="34">
        <v>24537.249999999996</v>
      </c>
      <c r="K10" s="34">
        <v>24359.95</v>
      </c>
      <c r="L10" s="34">
        <v>24116.5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49831.85</v>
      </c>
      <c r="D11" s="34">
        <v>50058.733333333337</v>
      </c>
      <c r="E11" s="34">
        <v>49558.216666666674</v>
      </c>
      <c r="F11" s="34">
        <v>49284.583333333336</v>
      </c>
      <c r="G11" s="34">
        <v>48784.066666666673</v>
      </c>
      <c r="H11" s="34">
        <v>50332.366666666676</v>
      </c>
      <c r="I11" s="34">
        <v>50832.883333333339</v>
      </c>
      <c r="J11" s="34">
        <v>51106.516666666677</v>
      </c>
      <c r="K11" s="34">
        <v>50559.25</v>
      </c>
      <c r="L11" s="34">
        <v>49785.1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7306.9</v>
      </c>
      <c r="D12" s="36">
        <v>7341.75</v>
      </c>
      <c r="E12" s="36">
        <v>7248.9</v>
      </c>
      <c r="F12" s="36">
        <v>7190.9</v>
      </c>
      <c r="G12" s="36">
        <v>7098.0499999999993</v>
      </c>
      <c r="H12" s="36">
        <v>7399.75</v>
      </c>
      <c r="I12" s="36">
        <v>7492.6</v>
      </c>
      <c r="J12" s="36">
        <v>7550.6</v>
      </c>
      <c r="K12" s="36">
        <v>7434.6</v>
      </c>
      <c r="L12" s="36">
        <v>7283.75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9052.9500000000007</v>
      </c>
      <c r="D13" s="36">
        <v>9081.5500000000011</v>
      </c>
      <c r="E13" s="36">
        <v>9009.2500000000018</v>
      </c>
      <c r="F13" s="36">
        <v>8965.5500000000011</v>
      </c>
      <c r="G13" s="36">
        <v>8893.2500000000018</v>
      </c>
      <c r="H13" s="36">
        <v>9125.2500000000018</v>
      </c>
      <c r="I13" s="36">
        <v>9197.5500000000011</v>
      </c>
      <c r="J13" s="36">
        <v>9241.2500000000018</v>
      </c>
      <c r="K13" s="36">
        <v>9153.85</v>
      </c>
      <c r="L13" s="36">
        <v>9037.85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39114.85</v>
      </c>
      <c r="D14" s="36">
        <v>39156.949999999997</v>
      </c>
      <c r="E14" s="36">
        <v>38930.599999999991</v>
      </c>
      <c r="F14" s="36">
        <v>38746.349999999991</v>
      </c>
      <c r="G14" s="36">
        <v>38519.999999999985</v>
      </c>
      <c r="H14" s="36">
        <v>39341.199999999997</v>
      </c>
      <c r="I14" s="36">
        <v>39567.550000000003</v>
      </c>
      <c r="J14" s="36">
        <v>39751.800000000003</v>
      </c>
      <c r="K14" s="36">
        <v>39383.300000000003</v>
      </c>
      <c r="L14" s="36">
        <v>38972.699999999997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11092.15</v>
      </c>
      <c r="D15" s="36">
        <v>11154.800000000001</v>
      </c>
      <c r="E15" s="36">
        <v>11001.600000000002</v>
      </c>
      <c r="F15" s="36">
        <v>10911.050000000001</v>
      </c>
      <c r="G15" s="36">
        <v>10757.850000000002</v>
      </c>
      <c r="H15" s="36">
        <v>11245.350000000002</v>
      </c>
      <c r="I15" s="36">
        <v>11398.550000000003</v>
      </c>
      <c r="J15" s="36">
        <v>11489.100000000002</v>
      </c>
      <c r="K15" s="36">
        <v>11308</v>
      </c>
      <c r="L15" s="36">
        <v>11064.25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16055.35</v>
      </c>
      <c r="D16" s="36">
        <v>16127.516666666668</v>
      </c>
      <c r="E16" s="36">
        <v>15959.733333333337</v>
      </c>
      <c r="F16" s="36">
        <v>15864.116666666669</v>
      </c>
      <c r="G16" s="36">
        <v>15696.333333333338</v>
      </c>
      <c r="H16" s="36">
        <v>16223.133333333337</v>
      </c>
      <c r="I16" s="36">
        <v>16390.916666666664</v>
      </c>
      <c r="J16" s="36">
        <v>16486.533333333336</v>
      </c>
      <c r="K16" s="36">
        <v>16295.3</v>
      </c>
      <c r="L16" s="36">
        <v>16031.9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7544.8</v>
      </c>
      <c r="D17" s="36">
        <v>7619.5166666666664</v>
      </c>
      <c r="E17" s="36">
        <v>7450.2833333333328</v>
      </c>
      <c r="F17" s="36">
        <v>7355.7666666666664</v>
      </c>
      <c r="G17" s="36">
        <v>7186.5333333333328</v>
      </c>
      <c r="H17" s="36">
        <v>7714.0333333333328</v>
      </c>
      <c r="I17" s="36">
        <v>7883.2666666666664</v>
      </c>
      <c r="J17" s="36">
        <v>7977.7833333333328</v>
      </c>
      <c r="K17" s="31">
        <v>7788.75</v>
      </c>
      <c r="L17" s="31">
        <v>7525</v>
      </c>
      <c r="M17" s="31">
        <v>4.8509200000000003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2304.8000000000002</v>
      </c>
      <c r="D18" s="36">
        <v>2323.6833333333334</v>
      </c>
      <c r="E18" s="36">
        <v>2281.166666666667</v>
      </c>
      <c r="F18" s="36">
        <v>2257.5333333333338</v>
      </c>
      <c r="G18" s="36">
        <v>2215.0166666666673</v>
      </c>
      <c r="H18" s="36">
        <v>2347.3166666666666</v>
      </c>
      <c r="I18" s="36">
        <v>2389.833333333333</v>
      </c>
      <c r="J18" s="36">
        <v>2413.4666666666662</v>
      </c>
      <c r="K18" s="31">
        <v>2366.1999999999998</v>
      </c>
      <c r="L18" s="31">
        <v>2300.0500000000002</v>
      </c>
      <c r="M18" s="31">
        <v>3.4768400000000002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1411.25</v>
      </c>
      <c r="D19" s="36">
        <v>1420.0166666666664</v>
      </c>
      <c r="E19" s="36">
        <v>1395.8333333333328</v>
      </c>
      <c r="F19" s="36">
        <v>1380.4166666666663</v>
      </c>
      <c r="G19" s="36">
        <v>1356.2333333333327</v>
      </c>
      <c r="H19" s="36">
        <v>1435.4333333333329</v>
      </c>
      <c r="I19" s="36">
        <v>1459.6166666666663</v>
      </c>
      <c r="J19" s="36">
        <v>1475.0333333333331</v>
      </c>
      <c r="K19" s="31">
        <v>1444.2</v>
      </c>
      <c r="L19" s="31">
        <v>1404.6</v>
      </c>
      <c r="M19" s="31">
        <v>2.1794899999999999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611.95000000000005</v>
      </c>
      <c r="D20" s="36">
        <v>611.43333333333339</v>
      </c>
      <c r="E20" s="36">
        <v>607.41666666666674</v>
      </c>
      <c r="F20" s="36">
        <v>602.88333333333333</v>
      </c>
      <c r="G20" s="36">
        <v>598.86666666666667</v>
      </c>
      <c r="H20" s="36">
        <v>615.96666666666681</v>
      </c>
      <c r="I20" s="36">
        <v>619.98333333333346</v>
      </c>
      <c r="J20" s="36">
        <v>624.51666666666688</v>
      </c>
      <c r="K20" s="31">
        <v>615.45000000000005</v>
      </c>
      <c r="L20" s="31">
        <v>606.9</v>
      </c>
      <c r="M20" s="31">
        <v>23.26446</v>
      </c>
      <c r="N20" s="1"/>
      <c r="O20" s="1"/>
    </row>
    <row r="21" spans="1:15" ht="12.75" customHeight="1">
      <c r="A21" s="51">
        <v>12</v>
      </c>
      <c r="B21" s="53" t="s">
        <v>822</v>
      </c>
      <c r="C21" s="31">
        <v>1071.25</v>
      </c>
      <c r="D21" s="36">
        <v>1088.75</v>
      </c>
      <c r="E21" s="36">
        <v>1047.5999999999999</v>
      </c>
      <c r="F21" s="36">
        <v>1023.9499999999998</v>
      </c>
      <c r="G21" s="36">
        <v>982.79999999999973</v>
      </c>
      <c r="H21" s="36">
        <v>1112.4000000000001</v>
      </c>
      <c r="I21" s="36">
        <v>1153.5500000000002</v>
      </c>
      <c r="J21" s="36">
        <v>1177.2000000000003</v>
      </c>
      <c r="K21" s="31">
        <v>1129.9000000000001</v>
      </c>
      <c r="L21" s="31">
        <v>1065.0999999999999</v>
      </c>
      <c r="M21" s="31">
        <v>58.081910000000001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3092.2</v>
      </c>
      <c r="D22" s="36">
        <v>3117.35</v>
      </c>
      <c r="E22" s="36">
        <v>3056.6</v>
      </c>
      <c r="F22" s="36">
        <v>3021</v>
      </c>
      <c r="G22" s="36">
        <v>2960.25</v>
      </c>
      <c r="H22" s="36">
        <v>3152.95</v>
      </c>
      <c r="I22" s="36">
        <v>3213.7</v>
      </c>
      <c r="J22" s="36">
        <v>3249.2999999999997</v>
      </c>
      <c r="K22" s="31">
        <v>3178.1</v>
      </c>
      <c r="L22" s="31">
        <v>3081.75</v>
      </c>
      <c r="M22" s="31">
        <v>21.925879999999999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1825.65</v>
      </c>
      <c r="D23" s="36">
        <v>1827.4000000000003</v>
      </c>
      <c r="E23" s="36">
        <v>1807.4000000000005</v>
      </c>
      <c r="F23" s="36">
        <v>1789.1500000000003</v>
      </c>
      <c r="G23" s="36">
        <v>1769.1500000000005</v>
      </c>
      <c r="H23" s="36">
        <v>1845.6500000000005</v>
      </c>
      <c r="I23" s="36">
        <v>1865.65</v>
      </c>
      <c r="J23" s="36">
        <v>1883.9000000000005</v>
      </c>
      <c r="K23" s="31">
        <v>1847.4</v>
      </c>
      <c r="L23" s="31">
        <v>1809.15</v>
      </c>
      <c r="M23" s="31">
        <v>13.031319999999999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1483.45</v>
      </c>
      <c r="D24" s="36">
        <v>1493.4666666666665</v>
      </c>
      <c r="E24" s="36">
        <v>1469.4833333333329</v>
      </c>
      <c r="F24" s="36">
        <v>1455.5166666666664</v>
      </c>
      <c r="G24" s="36">
        <v>1431.5333333333328</v>
      </c>
      <c r="H24" s="36">
        <v>1507.4333333333329</v>
      </c>
      <c r="I24" s="36">
        <v>1531.4166666666665</v>
      </c>
      <c r="J24" s="36">
        <v>1545.383333333333</v>
      </c>
      <c r="K24" s="31">
        <v>1517.45</v>
      </c>
      <c r="L24" s="31">
        <v>1479.5</v>
      </c>
      <c r="M24" s="31">
        <v>24.85446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689.5</v>
      </c>
      <c r="D25" s="36">
        <v>692.66666666666663</v>
      </c>
      <c r="E25" s="36">
        <v>682.83333333333326</v>
      </c>
      <c r="F25" s="36">
        <v>676.16666666666663</v>
      </c>
      <c r="G25" s="36">
        <v>666.33333333333326</v>
      </c>
      <c r="H25" s="36">
        <v>699.33333333333326</v>
      </c>
      <c r="I25" s="36">
        <v>709.16666666666652</v>
      </c>
      <c r="J25" s="36">
        <v>715.83333333333326</v>
      </c>
      <c r="K25" s="31">
        <v>702.5</v>
      </c>
      <c r="L25" s="31">
        <v>686</v>
      </c>
      <c r="M25" s="31">
        <v>147.72731999999999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851.35</v>
      </c>
      <c r="D26" s="36">
        <v>854.68333333333339</v>
      </c>
      <c r="E26" s="36">
        <v>841.61666666666679</v>
      </c>
      <c r="F26" s="36">
        <v>831.88333333333344</v>
      </c>
      <c r="G26" s="36">
        <v>818.81666666666683</v>
      </c>
      <c r="H26" s="36">
        <v>864.41666666666674</v>
      </c>
      <c r="I26" s="36">
        <v>877.48333333333335</v>
      </c>
      <c r="J26" s="36">
        <v>887.2166666666667</v>
      </c>
      <c r="K26" s="31">
        <v>867.75</v>
      </c>
      <c r="L26" s="31">
        <v>844.95</v>
      </c>
      <c r="M26" s="31">
        <v>50.985399999999998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360.4</v>
      </c>
      <c r="D27" s="36">
        <v>365.16666666666669</v>
      </c>
      <c r="E27" s="36">
        <v>353.43333333333339</v>
      </c>
      <c r="F27" s="36">
        <v>346.4666666666667</v>
      </c>
      <c r="G27" s="36">
        <v>334.73333333333341</v>
      </c>
      <c r="H27" s="36">
        <v>372.13333333333338</v>
      </c>
      <c r="I27" s="36">
        <v>383.86666666666662</v>
      </c>
      <c r="J27" s="36">
        <v>390.83333333333337</v>
      </c>
      <c r="K27" s="31">
        <v>376.9</v>
      </c>
      <c r="L27" s="31">
        <v>358.2</v>
      </c>
      <c r="M27" s="31">
        <v>45.968389999999999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207.69</v>
      </c>
      <c r="D28" s="36">
        <v>209.53666666666666</v>
      </c>
      <c r="E28" s="36">
        <v>204.55333333333331</v>
      </c>
      <c r="F28" s="36">
        <v>201.41666666666666</v>
      </c>
      <c r="G28" s="36">
        <v>196.43333333333331</v>
      </c>
      <c r="H28" s="36">
        <v>212.67333333333332</v>
      </c>
      <c r="I28" s="36">
        <v>217.65666666666667</v>
      </c>
      <c r="J28" s="36">
        <v>220.79333333333332</v>
      </c>
      <c r="K28" s="31">
        <v>214.52</v>
      </c>
      <c r="L28" s="31">
        <v>206.4</v>
      </c>
      <c r="M28" s="31">
        <v>40.095840000000003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312.7</v>
      </c>
      <c r="D29" s="36">
        <v>315.7</v>
      </c>
      <c r="E29" s="36">
        <v>306.39999999999998</v>
      </c>
      <c r="F29" s="36">
        <v>300.09999999999997</v>
      </c>
      <c r="G29" s="36">
        <v>290.79999999999995</v>
      </c>
      <c r="H29" s="36">
        <v>322</v>
      </c>
      <c r="I29" s="36">
        <v>331.30000000000007</v>
      </c>
      <c r="J29" s="36">
        <v>337.6</v>
      </c>
      <c r="K29" s="31">
        <v>325</v>
      </c>
      <c r="L29" s="31">
        <v>309.39999999999998</v>
      </c>
      <c r="M29" s="31">
        <v>22.529140000000002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5709.4</v>
      </c>
      <c r="D30" s="36">
        <v>5725.5333333333328</v>
      </c>
      <c r="E30" s="36">
        <v>5655.8666666666659</v>
      </c>
      <c r="F30" s="36">
        <v>5602.333333333333</v>
      </c>
      <c r="G30" s="36">
        <v>5532.6666666666661</v>
      </c>
      <c r="H30" s="36">
        <v>5779.0666666666657</v>
      </c>
      <c r="I30" s="36">
        <v>5848.7333333333336</v>
      </c>
      <c r="J30" s="36">
        <v>5902.2666666666655</v>
      </c>
      <c r="K30" s="31">
        <v>5795.2</v>
      </c>
      <c r="L30" s="31">
        <v>5672</v>
      </c>
      <c r="M30" s="31">
        <v>3.05322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624.4</v>
      </c>
      <c r="D31" s="36">
        <v>628.48333333333323</v>
      </c>
      <c r="E31" s="36">
        <v>618.01666666666642</v>
      </c>
      <c r="F31" s="36">
        <v>611.63333333333321</v>
      </c>
      <c r="G31" s="36">
        <v>601.1666666666664</v>
      </c>
      <c r="H31" s="36">
        <v>634.86666666666645</v>
      </c>
      <c r="I31" s="36">
        <v>645.33333333333337</v>
      </c>
      <c r="J31" s="36">
        <v>651.71666666666647</v>
      </c>
      <c r="K31" s="31">
        <v>638.95000000000005</v>
      </c>
      <c r="L31" s="31">
        <v>622.1</v>
      </c>
      <c r="M31" s="31">
        <v>13.790990000000001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6589.4</v>
      </c>
      <c r="D32" s="36">
        <v>6580.5666666666666</v>
      </c>
      <c r="E32" s="36">
        <v>6519.1333333333332</v>
      </c>
      <c r="F32" s="36">
        <v>6448.8666666666668</v>
      </c>
      <c r="G32" s="36">
        <v>6387.4333333333334</v>
      </c>
      <c r="H32" s="36">
        <v>6650.833333333333</v>
      </c>
      <c r="I32" s="36">
        <v>6712.2666666666655</v>
      </c>
      <c r="J32" s="36">
        <v>6782.5333333333328</v>
      </c>
      <c r="K32" s="31">
        <v>6642</v>
      </c>
      <c r="L32" s="31">
        <v>6510.3</v>
      </c>
      <c r="M32" s="31">
        <v>4.0012600000000003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485.4</v>
      </c>
      <c r="D33" s="36">
        <v>487.98333333333335</v>
      </c>
      <c r="E33" s="36">
        <v>480.2166666666667</v>
      </c>
      <c r="F33" s="36">
        <v>475.03333333333336</v>
      </c>
      <c r="G33" s="36">
        <v>467.26666666666671</v>
      </c>
      <c r="H33" s="36">
        <v>493.16666666666669</v>
      </c>
      <c r="I33" s="36">
        <v>500.93333333333334</v>
      </c>
      <c r="J33" s="36">
        <v>506.11666666666667</v>
      </c>
      <c r="K33" s="31">
        <v>495.75</v>
      </c>
      <c r="L33" s="31">
        <v>482.8</v>
      </c>
      <c r="M33" s="31">
        <v>14.431760000000001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251.7</v>
      </c>
      <c r="D34" s="36">
        <v>252.66666666666666</v>
      </c>
      <c r="E34" s="36">
        <v>250.08333333333331</v>
      </c>
      <c r="F34" s="36">
        <v>248.46666666666667</v>
      </c>
      <c r="G34" s="36">
        <v>245.88333333333333</v>
      </c>
      <c r="H34" s="36">
        <v>254.2833333333333</v>
      </c>
      <c r="I34" s="36">
        <v>256.86666666666662</v>
      </c>
      <c r="J34" s="36">
        <v>258.48333333333329</v>
      </c>
      <c r="K34" s="31">
        <v>255.25</v>
      </c>
      <c r="L34" s="31">
        <v>251.05</v>
      </c>
      <c r="M34" s="31">
        <v>81.158540000000002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3023.55</v>
      </c>
      <c r="D35" s="36">
        <v>3032.1166666666668</v>
      </c>
      <c r="E35" s="36">
        <v>3004.4333333333334</v>
      </c>
      <c r="F35" s="36">
        <v>2985.3166666666666</v>
      </c>
      <c r="G35" s="36">
        <v>2957.6333333333332</v>
      </c>
      <c r="H35" s="36">
        <v>3051.2333333333336</v>
      </c>
      <c r="I35" s="36">
        <v>3078.916666666667</v>
      </c>
      <c r="J35" s="36">
        <v>3098.0333333333338</v>
      </c>
      <c r="K35" s="31">
        <v>3059.8</v>
      </c>
      <c r="L35" s="31">
        <v>3013</v>
      </c>
      <c r="M35" s="31">
        <v>5.0225999999999997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1910.35</v>
      </c>
      <c r="D36" s="36">
        <v>1924.2833333333335</v>
      </c>
      <c r="E36" s="36">
        <v>1889.5666666666671</v>
      </c>
      <c r="F36" s="36">
        <v>1868.7833333333335</v>
      </c>
      <c r="G36" s="36">
        <v>1834.0666666666671</v>
      </c>
      <c r="H36" s="36">
        <v>1945.0666666666671</v>
      </c>
      <c r="I36" s="36">
        <v>1979.7833333333338</v>
      </c>
      <c r="J36" s="36">
        <v>2000.5666666666671</v>
      </c>
      <c r="K36" s="31">
        <v>1959</v>
      </c>
      <c r="L36" s="31">
        <v>1903.5</v>
      </c>
      <c r="M36" s="31">
        <v>6.0176999999999996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1505.8</v>
      </c>
      <c r="D37" s="36">
        <v>1500.2666666666667</v>
      </c>
      <c r="E37" s="36">
        <v>1467.3333333333333</v>
      </c>
      <c r="F37" s="36">
        <v>1428.8666666666666</v>
      </c>
      <c r="G37" s="36">
        <v>1395.9333333333332</v>
      </c>
      <c r="H37" s="36">
        <v>1538.7333333333333</v>
      </c>
      <c r="I37" s="36">
        <v>1571.6666666666667</v>
      </c>
      <c r="J37" s="36">
        <v>1610.1333333333334</v>
      </c>
      <c r="K37" s="31">
        <v>1533.2</v>
      </c>
      <c r="L37" s="31">
        <v>1461.8</v>
      </c>
      <c r="M37" s="31">
        <v>38.671340000000001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4929.5</v>
      </c>
      <c r="D38" s="36">
        <v>4961</v>
      </c>
      <c r="E38" s="36">
        <v>4874</v>
      </c>
      <c r="F38" s="36">
        <v>4818.5</v>
      </c>
      <c r="G38" s="36">
        <v>4731.5</v>
      </c>
      <c r="H38" s="36">
        <v>5016.5</v>
      </c>
      <c r="I38" s="36">
        <v>5103.5</v>
      </c>
      <c r="J38" s="36">
        <v>5159</v>
      </c>
      <c r="K38" s="31">
        <v>5048</v>
      </c>
      <c r="L38" s="31">
        <v>4905.5</v>
      </c>
      <c r="M38" s="31">
        <v>1.3843799999999999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1159.5999999999999</v>
      </c>
      <c r="D39" s="36">
        <v>1164.8666666666666</v>
      </c>
      <c r="E39" s="36">
        <v>1150.1333333333332</v>
      </c>
      <c r="F39" s="36">
        <v>1140.6666666666667</v>
      </c>
      <c r="G39" s="36">
        <v>1125.9333333333334</v>
      </c>
      <c r="H39" s="36">
        <v>1174.333333333333</v>
      </c>
      <c r="I39" s="36">
        <v>1189.0666666666662</v>
      </c>
      <c r="J39" s="36">
        <v>1198.5333333333328</v>
      </c>
      <c r="K39" s="31">
        <v>1179.5999999999999</v>
      </c>
      <c r="L39" s="31">
        <v>1155.4000000000001</v>
      </c>
      <c r="M39" s="31">
        <v>61.804630000000003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9671.6</v>
      </c>
      <c r="D40" s="36">
        <v>9703.8166666666675</v>
      </c>
      <c r="E40" s="36">
        <v>9617.7833333333347</v>
      </c>
      <c r="F40" s="36">
        <v>9563.9666666666672</v>
      </c>
      <c r="G40" s="36">
        <v>9477.9333333333343</v>
      </c>
      <c r="H40" s="36">
        <v>9757.633333333335</v>
      </c>
      <c r="I40" s="36">
        <v>9843.6666666666679</v>
      </c>
      <c r="J40" s="36">
        <v>9897.4833333333354</v>
      </c>
      <c r="K40" s="31">
        <v>9789.85</v>
      </c>
      <c r="L40" s="31">
        <v>9650</v>
      </c>
      <c r="M40" s="31">
        <v>1.6170599999999999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6465.05</v>
      </c>
      <c r="D41" s="36">
        <v>6520.7333333333336</v>
      </c>
      <c r="E41" s="36">
        <v>6396.5166666666673</v>
      </c>
      <c r="F41" s="36">
        <v>6327.9833333333336</v>
      </c>
      <c r="G41" s="36">
        <v>6203.7666666666673</v>
      </c>
      <c r="H41" s="36">
        <v>6589.2666666666673</v>
      </c>
      <c r="I41" s="36">
        <v>6713.4833333333345</v>
      </c>
      <c r="J41" s="36">
        <v>6782.0166666666673</v>
      </c>
      <c r="K41" s="31">
        <v>6644.95</v>
      </c>
      <c r="L41" s="31">
        <v>6452.2</v>
      </c>
      <c r="M41" s="31">
        <v>10.723269999999999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1543.35</v>
      </c>
      <c r="D42" s="36">
        <v>1549.8</v>
      </c>
      <c r="E42" s="36">
        <v>1530.6</v>
      </c>
      <c r="F42" s="36">
        <v>1517.85</v>
      </c>
      <c r="G42" s="36">
        <v>1498.6499999999999</v>
      </c>
      <c r="H42" s="36">
        <v>1562.55</v>
      </c>
      <c r="I42" s="36">
        <v>1581.7500000000002</v>
      </c>
      <c r="J42" s="36">
        <v>1594.5</v>
      </c>
      <c r="K42" s="31">
        <v>1569</v>
      </c>
      <c r="L42" s="31">
        <v>1537.05</v>
      </c>
      <c r="M42" s="31">
        <v>18.170660000000002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9148.9</v>
      </c>
      <c r="D43" s="36">
        <v>9239.3000000000011</v>
      </c>
      <c r="E43" s="36">
        <v>9030.6000000000022</v>
      </c>
      <c r="F43" s="36">
        <v>8912.3000000000011</v>
      </c>
      <c r="G43" s="36">
        <v>8703.6000000000022</v>
      </c>
      <c r="H43" s="36">
        <v>9357.6000000000022</v>
      </c>
      <c r="I43" s="36">
        <v>9566.3000000000029</v>
      </c>
      <c r="J43" s="36">
        <v>9684.6000000000022</v>
      </c>
      <c r="K43" s="31">
        <v>9448</v>
      </c>
      <c r="L43" s="31">
        <v>9121</v>
      </c>
      <c r="M43" s="31">
        <v>0.38083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2780.8</v>
      </c>
      <c r="D44" s="36">
        <v>2802.8666666666668</v>
      </c>
      <c r="E44" s="36">
        <v>2738.9333333333334</v>
      </c>
      <c r="F44" s="36">
        <v>2697.0666666666666</v>
      </c>
      <c r="G44" s="36">
        <v>2633.1333333333332</v>
      </c>
      <c r="H44" s="36">
        <v>2844.7333333333336</v>
      </c>
      <c r="I44" s="36">
        <v>2908.666666666667</v>
      </c>
      <c r="J44" s="36">
        <v>2950.5333333333338</v>
      </c>
      <c r="K44" s="31">
        <v>2866.8</v>
      </c>
      <c r="L44" s="31">
        <v>2761</v>
      </c>
      <c r="M44" s="31">
        <v>3.89574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192.6</v>
      </c>
      <c r="D45" s="36">
        <v>193.91333333333333</v>
      </c>
      <c r="E45" s="36">
        <v>190.00666666666666</v>
      </c>
      <c r="F45" s="36">
        <v>187.41333333333333</v>
      </c>
      <c r="G45" s="36">
        <v>183.50666666666666</v>
      </c>
      <c r="H45" s="36">
        <v>196.50666666666666</v>
      </c>
      <c r="I45" s="36">
        <v>200.41333333333336</v>
      </c>
      <c r="J45" s="36">
        <v>203.00666666666666</v>
      </c>
      <c r="K45" s="31">
        <v>197.82</v>
      </c>
      <c r="L45" s="31">
        <v>191.32</v>
      </c>
      <c r="M45" s="31">
        <v>149.75254000000001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241.75</v>
      </c>
      <c r="D46" s="36">
        <v>243.1</v>
      </c>
      <c r="E46" s="36">
        <v>239.64999999999998</v>
      </c>
      <c r="F46" s="36">
        <v>237.54999999999998</v>
      </c>
      <c r="G46" s="36">
        <v>234.09999999999997</v>
      </c>
      <c r="H46" s="36">
        <v>245.2</v>
      </c>
      <c r="I46" s="36">
        <v>248.64999999999998</v>
      </c>
      <c r="J46" s="36">
        <v>250.75</v>
      </c>
      <c r="K46" s="31">
        <v>246.55</v>
      </c>
      <c r="L46" s="31">
        <v>241</v>
      </c>
      <c r="M46" s="31">
        <v>105.27254000000001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115.73</v>
      </c>
      <c r="D47" s="36">
        <v>116.49666666666667</v>
      </c>
      <c r="E47" s="36">
        <v>114.24333333333334</v>
      </c>
      <c r="F47" s="36">
        <v>112.75666666666667</v>
      </c>
      <c r="G47" s="36">
        <v>110.50333333333334</v>
      </c>
      <c r="H47" s="36">
        <v>117.98333333333333</v>
      </c>
      <c r="I47" s="36">
        <v>120.23666666666666</v>
      </c>
      <c r="J47" s="36">
        <v>121.72333333333333</v>
      </c>
      <c r="K47" s="31">
        <v>118.75</v>
      </c>
      <c r="L47" s="31">
        <v>115.01</v>
      </c>
      <c r="M47" s="31">
        <v>89.497640000000004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1402.8</v>
      </c>
      <c r="D48" s="36">
        <v>1409.25</v>
      </c>
      <c r="E48" s="36">
        <v>1393.55</v>
      </c>
      <c r="F48" s="36">
        <v>1384.3</v>
      </c>
      <c r="G48" s="36">
        <v>1368.6</v>
      </c>
      <c r="H48" s="36">
        <v>1418.5</v>
      </c>
      <c r="I48" s="36">
        <v>1434.1999999999998</v>
      </c>
      <c r="J48" s="36">
        <v>1443.45</v>
      </c>
      <c r="K48" s="31">
        <v>1424.95</v>
      </c>
      <c r="L48" s="31">
        <v>1400</v>
      </c>
      <c r="M48" s="31">
        <v>3.54487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534.85</v>
      </c>
      <c r="D49" s="36">
        <v>530.85</v>
      </c>
      <c r="E49" s="36">
        <v>525</v>
      </c>
      <c r="F49" s="36">
        <v>515.15</v>
      </c>
      <c r="G49" s="36">
        <v>509.29999999999995</v>
      </c>
      <c r="H49" s="36">
        <v>540.70000000000005</v>
      </c>
      <c r="I49" s="36">
        <v>546.55000000000018</v>
      </c>
      <c r="J49" s="36">
        <v>556.40000000000009</v>
      </c>
      <c r="K49" s="31">
        <v>536.70000000000005</v>
      </c>
      <c r="L49" s="31">
        <v>521</v>
      </c>
      <c r="M49" s="31">
        <v>18.063929999999999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1335.65</v>
      </c>
      <c r="D50" s="36">
        <v>1338.6166666666668</v>
      </c>
      <c r="E50" s="36">
        <v>1319.2833333333335</v>
      </c>
      <c r="F50" s="36">
        <v>1302.9166666666667</v>
      </c>
      <c r="G50" s="36">
        <v>1283.5833333333335</v>
      </c>
      <c r="H50" s="36">
        <v>1354.9833333333336</v>
      </c>
      <c r="I50" s="36">
        <v>1374.3166666666666</v>
      </c>
      <c r="J50" s="36">
        <v>1390.6833333333336</v>
      </c>
      <c r="K50" s="31">
        <v>1357.95</v>
      </c>
      <c r="L50" s="31">
        <v>1322.25</v>
      </c>
      <c r="M50" s="31">
        <v>12.158440000000001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296.14999999999998</v>
      </c>
      <c r="D51" s="36">
        <v>298.06666666666666</v>
      </c>
      <c r="E51" s="36">
        <v>293.48333333333335</v>
      </c>
      <c r="F51" s="36">
        <v>290.81666666666666</v>
      </c>
      <c r="G51" s="36">
        <v>286.23333333333335</v>
      </c>
      <c r="H51" s="36">
        <v>300.73333333333335</v>
      </c>
      <c r="I51" s="36">
        <v>305.31666666666672</v>
      </c>
      <c r="J51" s="36">
        <v>307.98333333333335</v>
      </c>
      <c r="K51" s="31">
        <v>302.64999999999998</v>
      </c>
      <c r="L51" s="31">
        <v>295.39999999999998</v>
      </c>
      <c r="M51" s="31">
        <v>147.46084999999999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1581.05</v>
      </c>
      <c r="D52" s="36">
        <v>1587.4333333333334</v>
      </c>
      <c r="E52" s="36">
        <v>1569.8666666666668</v>
      </c>
      <c r="F52" s="36">
        <v>1558.6833333333334</v>
      </c>
      <c r="G52" s="36">
        <v>1541.1166666666668</v>
      </c>
      <c r="H52" s="36">
        <v>1598.6166666666668</v>
      </c>
      <c r="I52" s="36">
        <v>1616.1833333333334</v>
      </c>
      <c r="J52" s="36">
        <v>1627.3666666666668</v>
      </c>
      <c r="K52" s="31">
        <v>1605</v>
      </c>
      <c r="L52" s="31">
        <v>1576.25</v>
      </c>
      <c r="M52" s="31">
        <v>4.7915599999999996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289.95</v>
      </c>
      <c r="D53" s="36">
        <v>293.43333333333334</v>
      </c>
      <c r="E53" s="36">
        <v>285.51666666666665</v>
      </c>
      <c r="F53" s="36">
        <v>281.08333333333331</v>
      </c>
      <c r="G53" s="36">
        <v>273.16666666666663</v>
      </c>
      <c r="H53" s="36">
        <v>297.86666666666667</v>
      </c>
      <c r="I53" s="36">
        <v>305.7833333333333</v>
      </c>
      <c r="J53" s="36">
        <v>310.2166666666667</v>
      </c>
      <c r="K53" s="31">
        <v>301.35000000000002</v>
      </c>
      <c r="L53" s="31">
        <v>289</v>
      </c>
      <c r="M53" s="31">
        <v>114.61814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321.7</v>
      </c>
      <c r="D54" s="36">
        <v>325.15000000000003</v>
      </c>
      <c r="E54" s="36">
        <v>317.55000000000007</v>
      </c>
      <c r="F54" s="36">
        <v>313.40000000000003</v>
      </c>
      <c r="G54" s="36">
        <v>305.80000000000007</v>
      </c>
      <c r="H54" s="36">
        <v>329.30000000000007</v>
      </c>
      <c r="I54" s="36">
        <v>336.90000000000009</v>
      </c>
      <c r="J54" s="36">
        <v>341.05000000000007</v>
      </c>
      <c r="K54" s="31">
        <v>332.75</v>
      </c>
      <c r="L54" s="31">
        <v>321</v>
      </c>
      <c r="M54" s="31">
        <v>97.574290000000005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1459.7</v>
      </c>
      <c r="D55" s="36">
        <v>1462.8166666666668</v>
      </c>
      <c r="E55" s="36">
        <v>1447.2333333333336</v>
      </c>
      <c r="F55" s="36">
        <v>1434.7666666666667</v>
      </c>
      <c r="G55" s="36">
        <v>1419.1833333333334</v>
      </c>
      <c r="H55" s="36">
        <v>1475.2833333333338</v>
      </c>
      <c r="I55" s="36">
        <v>1490.8666666666672</v>
      </c>
      <c r="J55" s="36">
        <v>1503.3333333333339</v>
      </c>
      <c r="K55" s="31">
        <v>1478.4</v>
      </c>
      <c r="L55" s="31">
        <v>1450.35</v>
      </c>
      <c r="M55" s="31">
        <v>44.952080000000002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337.1</v>
      </c>
      <c r="D56" s="36">
        <v>337.7166666666667</v>
      </c>
      <c r="E56" s="36">
        <v>333.43333333333339</v>
      </c>
      <c r="F56" s="36">
        <v>329.76666666666671</v>
      </c>
      <c r="G56" s="36">
        <v>325.48333333333341</v>
      </c>
      <c r="H56" s="36">
        <v>341.38333333333338</v>
      </c>
      <c r="I56" s="36">
        <v>345.66666666666669</v>
      </c>
      <c r="J56" s="36">
        <v>349.33333333333337</v>
      </c>
      <c r="K56" s="31">
        <v>342</v>
      </c>
      <c r="L56" s="31">
        <v>334.05</v>
      </c>
      <c r="M56" s="31">
        <v>33.6038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31593.85</v>
      </c>
      <c r="D57" s="36">
        <v>31614.483333333334</v>
      </c>
      <c r="E57" s="36">
        <v>31348.966666666667</v>
      </c>
      <c r="F57" s="36">
        <v>31104.083333333332</v>
      </c>
      <c r="G57" s="36">
        <v>30838.566666666666</v>
      </c>
      <c r="H57" s="36">
        <v>31859.366666666669</v>
      </c>
      <c r="I57" s="36">
        <v>32124.883333333339</v>
      </c>
      <c r="J57" s="36">
        <v>32369.76666666667</v>
      </c>
      <c r="K57" s="31">
        <v>31880</v>
      </c>
      <c r="L57" s="31">
        <v>31369.599999999999</v>
      </c>
      <c r="M57" s="31">
        <v>0.1681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5666.5</v>
      </c>
      <c r="D58" s="36">
        <v>5666.166666666667</v>
      </c>
      <c r="E58" s="36">
        <v>5617.3833333333341</v>
      </c>
      <c r="F58" s="36">
        <v>5568.2666666666673</v>
      </c>
      <c r="G58" s="36">
        <v>5519.4833333333345</v>
      </c>
      <c r="H58" s="36">
        <v>5715.2833333333338</v>
      </c>
      <c r="I58" s="36">
        <v>5764.0666666666666</v>
      </c>
      <c r="J58" s="36">
        <v>5813.1833333333334</v>
      </c>
      <c r="K58" s="31">
        <v>5714.95</v>
      </c>
      <c r="L58" s="31">
        <v>5617.05</v>
      </c>
      <c r="M58" s="31">
        <v>2.3650500000000001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692.9</v>
      </c>
      <c r="D59" s="36">
        <v>697.18333333333339</v>
      </c>
      <c r="E59" s="36">
        <v>681.46666666666681</v>
      </c>
      <c r="F59" s="36">
        <v>670.03333333333342</v>
      </c>
      <c r="G59" s="36">
        <v>654.31666666666683</v>
      </c>
      <c r="H59" s="36">
        <v>708.61666666666679</v>
      </c>
      <c r="I59" s="36">
        <v>724.33333333333348</v>
      </c>
      <c r="J59" s="36">
        <v>735.76666666666677</v>
      </c>
      <c r="K59" s="31">
        <v>712.9</v>
      </c>
      <c r="L59" s="31">
        <v>685.75</v>
      </c>
      <c r="M59" s="31">
        <v>11.241429999999999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106.69</v>
      </c>
      <c r="D60" s="36">
        <v>107.69333333333333</v>
      </c>
      <c r="E60" s="36">
        <v>105.24666666666666</v>
      </c>
      <c r="F60" s="36">
        <v>103.80333333333333</v>
      </c>
      <c r="G60" s="36">
        <v>101.35666666666665</v>
      </c>
      <c r="H60" s="36">
        <v>109.13666666666666</v>
      </c>
      <c r="I60" s="36">
        <v>111.58333333333331</v>
      </c>
      <c r="J60" s="36">
        <v>113.02666666666666</v>
      </c>
      <c r="K60" s="31">
        <v>110.14</v>
      </c>
      <c r="L60" s="31">
        <v>106.25</v>
      </c>
      <c r="M60" s="31">
        <v>199.54825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1314.9</v>
      </c>
      <c r="D61" s="36">
        <v>1327.7833333333335</v>
      </c>
      <c r="E61" s="36">
        <v>1289.616666666667</v>
      </c>
      <c r="F61" s="36">
        <v>1264.3333333333335</v>
      </c>
      <c r="G61" s="36">
        <v>1226.166666666667</v>
      </c>
      <c r="H61" s="36">
        <v>1353.0666666666671</v>
      </c>
      <c r="I61" s="36">
        <v>1391.2333333333336</v>
      </c>
      <c r="J61" s="36">
        <v>1416.5166666666671</v>
      </c>
      <c r="K61" s="31">
        <v>1365.95</v>
      </c>
      <c r="L61" s="31">
        <v>1302.5</v>
      </c>
      <c r="M61" s="31">
        <v>31.86664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1583.45</v>
      </c>
      <c r="D62" s="36">
        <v>1590.05</v>
      </c>
      <c r="E62" s="36">
        <v>1573.3999999999999</v>
      </c>
      <c r="F62" s="36">
        <v>1563.35</v>
      </c>
      <c r="G62" s="36">
        <v>1546.6999999999998</v>
      </c>
      <c r="H62" s="36">
        <v>1600.1</v>
      </c>
      <c r="I62" s="36">
        <v>1616.75</v>
      </c>
      <c r="J62" s="36">
        <v>1626.8</v>
      </c>
      <c r="K62" s="31">
        <v>1606.7</v>
      </c>
      <c r="L62" s="31">
        <v>1580</v>
      </c>
      <c r="M62" s="31">
        <v>22.814630000000001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521.75</v>
      </c>
      <c r="D63" s="36">
        <v>523.88333333333333</v>
      </c>
      <c r="E63" s="36">
        <v>517.86666666666667</v>
      </c>
      <c r="F63" s="36">
        <v>513.98333333333335</v>
      </c>
      <c r="G63" s="36">
        <v>507.9666666666667</v>
      </c>
      <c r="H63" s="36">
        <v>527.76666666666665</v>
      </c>
      <c r="I63" s="36">
        <v>533.7833333333333</v>
      </c>
      <c r="J63" s="36">
        <v>537.66666666666663</v>
      </c>
      <c r="K63" s="31">
        <v>529.9</v>
      </c>
      <c r="L63" s="31">
        <v>520</v>
      </c>
      <c r="M63" s="31">
        <v>52.01294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5847.75</v>
      </c>
      <c r="D64" s="36">
        <v>5870.0333333333328</v>
      </c>
      <c r="E64" s="36">
        <v>5792.2666666666655</v>
      </c>
      <c r="F64" s="36">
        <v>5736.7833333333328</v>
      </c>
      <c r="G64" s="36">
        <v>5659.0166666666655</v>
      </c>
      <c r="H64" s="36">
        <v>5925.5166666666655</v>
      </c>
      <c r="I64" s="36">
        <v>6003.2833333333319</v>
      </c>
      <c r="J64" s="36">
        <v>6058.7666666666655</v>
      </c>
      <c r="K64" s="31">
        <v>5947.8</v>
      </c>
      <c r="L64" s="31">
        <v>5814.55</v>
      </c>
      <c r="M64" s="31">
        <v>1.6909700000000001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3457.35</v>
      </c>
      <c r="D65" s="36">
        <v>3464.15</v>
      </c>
      <c r="E65" s="36">
        <v>3438.9</v>
      </c>
      <c r="F65" s="36">
        <v>3420.45</v>
      </c>
      <c r="G65" s="36">
        <v>3395.2</v>
      </c>
      <c r="H65" s="36">
        <v>3482.6000000000004</v>
      </c>
      <c r="I65" s="36">
        <v>3507.8500000000004</v>
      </c>
      <c r="J65" s="36">
        <v>3526.3000000000006</v>
      </c>
      <c r="K65" s="31">
        <v>3489.4</v>
      </c>
      <c r="L65" s="31">
        <v>3445.7</v>
      </c>
      <c r="M65" s="31">
        <v>2.5775199999999998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956.75</v>
      </c>
      <c r="D66" s="36">
        <v>965.56666666666661</v>
      </c>
      <c r="E66" s="36">
        <v>945.18333333333317</v>
      </c>
      <c r="F66" s="36">
        <v>933.61666666666656</v>
      </c>
      <c r="G66" s="36">
        <v>913.23333333333312</v>
      </c>
      <c r="H66" s="36">
        <v>977.13333333333321</v>
      </c>
      <c r="I66" s="36">
        <v>997.51666666666665</v>
      </c>
      <c r="J66" s="36">
        <v>1009.0833333333333</v>
      </c>
      <c r="K66" s="31">
        <v>985.95</v>
      </c>
      <c r="L66" s="31">
        <v>954</v>
      </c>
      <c r="M66" s="31">
        <v>17.670249999999999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1716.9</v>
      </c>
      <c r="D67" s="36">
        <v>1720.5666666666668</v>
      </c>
      <c r="E67" s="36">
        <v>1701.6833333333336</v>
      </c>
      <c r="F67" s="36">
        <v>1686.4666666666667</v>
      </c>
      <c r="G67" s="36">
        <v>1667.5833333333335</v>
      </c>
      <c r="H67" s="36">
        <v>1735.7833333333338</v>
      </c>
      <c r="I67" s="36">
        <v>1754.666666666667</v>
      </c>
      <c r="J67" s="36">
        <v>1769.8833333333339</v>
      </c>
      <c r="K67" s="31">
        <v>1739.45</v>
      </c>
      <c r="L67" s="31">
        <v>1705.35</v>
      </c>
      <c r="M67" s="31">
        <v>2.8460100000000002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436.25</v>
      </c>
      <c r="D68" s="36">
        <v>435.8</v>
      </c>
      <c r="E68" s="36">
        <v>428.45000000000005</v>
      </c>
      <c r="F68" s="36">
        <v>420.65000000000003</v>
      </c>
      <c r="G68" s="36">
        <v>413.30000000000007</v>
      </c>
      <c r="H68" s="36">
        <v>443.6</v>
      </c>
      <c r="I68" s="36">
        <v>450.95000000000005</v>
      </c>
      <c r="J68" s="36">
        <v>458.75</v>
      </c>
      <c r="K68" s="31">
        <v>443.15</v>
      </c>
      <c r="L68" s="31">
        <v>428</v>
      </c>
      <c r="M68" s="31">
        <v>27.551069999999999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3705.2</v>
      </c>
      <c r="D69" s="36">
        <v>3706.7000000000003</v>
      </c>
      <c r="E69" s="36">
        <v>3658.8500000000004</v>
      </c>
      <c r="F69" s="36">
        <v>3612.5</v>
      </c>
      <c r="G69" s="36">
        <v>3564.65</v>
      </c>
      <c r="H69" s="36">
        <v>3753.0500000000006</v>
      </c>
      <c r="I69" s="36">
        <v>3800.9</v>
      </c>
      <c r="J69" s="36">
        <v>3847.2500000000009</v>
      </c>
      <c r="K69" s="31">
        <v>3754.55</v>
      </c>
      <c r="L69" s="31">
        <v>3660.35</v>
      </c>
      <c r="M69" s="31">
        <v>4.1770100000000001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813.85</v>
      </c>
      <c r="D70" s="36">
        <v>820.46666666666658</v>
      </c>
      <c r="E70" s="36">
        <v>803.43333333333317</v>
      </c>
      <c r="F70" s="36">
        <v>793.01666666666654</v>
      </c>
      <c r="G70" s="36">
        <v>775.98333333333312</v>
      </c>
      <c r="H70" s="36">
        <v>830.88333333333321</v>
      </c>
      <c r="I70" s="36">
        <v>847.91666666666674</v>
      </c>
      <c r="J70" s="36">
        <v>858.33333333333326</v>
      </c>
      <c r="K70" s="31">
        <v>837.5</v>
      </c>
      <c r="L70" s="31">
        <v>810.05</v>
      </c>
      <c r="M70" s="31">
        <v>14.331250000000001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605.85</v>
      </c>
      <c r="D71" s="36">
        <v>610.93333333333328</v>
      </c>
      <c r="E71" s="36">
        <v>597.61666666666656</v>
      </c>
      <c r="F71" s="36">
        <v>589.38333333333333</v>
      </c>
      <c r="G71" s="36">
        <v>576.06666666666661</v>
      </c>
      <c r="H71" s="36">
        <v>619.16666666666652</v>
      </c>
      <c r="I71" s="36">
        <v>632.48333333333335</v>
      </c>
      <c r="J71" s="36">
        <v>640.71666666666647</v>
      </c>
      <c r="K71" s="31">
        <v>624.25</v>
      </c>
      <c r="L71" s="31">
        <v>602.70000000000005</v>
      </c>
      <c r="M71" s="31">
        <v>26.91122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1735.25</v>
      </c>
      <c r="D72" s="36">
        <v>1733.8</v>
      </c>
      <c r="E72" s="36">
        <v>1720.6499999999999</v>
      </c>
      <c r="F72" s="36">
        <v>1706.05</v>
      </c>
      <c r="G72" s="36">
        <v>1692.8999999999999</v>
      </c>
      <c r="H72" s="36">
        <v>1748.3999999999999</v>
      </c>
      <c r="I72" s="36">
        <v>1761.55</v>
      </c>
      <c r="J72" s="36">
        <v>1776.1499999999999</v>
      </c>
      <c r="K72" s="31">
        <v>1746.95</v>
      </c>
      <c r="L72" s="31">
        <v>1719.2</v>
      </c>
      <c r="M72" s="31">
        <v>3.2680799999999999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2847.8</v>
      </c>
      <c r="D73" s="36">
        <v>2901.1333333333332</v>
      </c>
      <c r="E73" s="36">
        <v>2786.6666666666665</v>
      </c>
      <c r="F73" s="36">
        <v>2725.5333333333333</v>
      </c>
      <c r="G73" s="36">
        <v>2611.0666666666666</v>
      </c>
      <c r="H73" s="36">
        <v>2962.2666666666664</v>
      </c>
      <c r="I73" s="36">
        <v>3076.7333333333336</v>
      </c>
      <c r="J73" s="36">
        <v>3137.8666666666663</v>
      </c>
      <c r="K73" s="31">
        <v>3015.6</v>
      </c>
      <c r="L73" s="31">
        <v>2840</v>
      </c>
      <c r="M73" s="31">
        <v>6.8229300000000004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408.1</v>
      </c>
      <c r="D74" s="36">
        <v>407.2</v>
      </c>
      <c r="E74" s="36">
        <v>403</v>
      </c>
      <c r="F74" s="36">
        <v>397.90000000000003</v>
      </c>
      <c r="G74" s="36">
        <v>393.70000000000005</v>
      </c>
      <c r="H74" s="36">
        <v>412.29999999999995</v>
      </c>
      <c r="I74" s="36">
        <v>416.49999999999989</v>
      </c>
      <c r="J74" s="36">
        <v>421.59999999999991</v>
      </c>
      <c r="K74" s="31">
        <v>411.4</v>
      </c>
      <c r="L74" s="31">
        <v>402.1</v>
      </c>
      <c r="M74" s="31">
        <v>19.16788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167.68</v>
      </c>
      <c r="D75" s="36">
        <v>169.23333333333335</v>
      </c>
      <c r="E75" s="36">
        <v>165.4666666666667</v>
      </c>
      <c r="F75" s="36">
        <v>163.25333333333336</v>
      </c>
      <c r="G75" s="36">
        <v>159.48666666666671</v>
      </c>
      <c r="H75" s="36">
        <v>171.44666666666669</v>
      </c>
      <c r="I75" s="36">
        <v>175.21333333333334</v>
      </c>
      <c r="J75" s="36">
        <v>177.42666666666668</v>
      </c>
      <c r="K75" s="31">
        <v>173</v>
      </c>
      <c r="L75" s="31">
        <v>167.02</v>
      </c>
      <c r="M75" s="31">
        <v>6.5147300000000001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4861.8</v>
      </c>
      <c r="D76" s="36">
        <v>4861.5999999999995</v>
      </c>
      <c r="E76" s="36">
        <v>4803.2499999999991</v>
      </c>
      <c r="F76" s="36">
        <v>4744.7</v>
      </c>
      <c r="G76" s="36">
        <v>4686.3499999999995</v>
      </c>
      <c r="H76" s="36">
        <v>4920.1499999999987</v>
      </c>
      <c r="I76" s="36">
        <v>4978.4999999999991</v>
      </c>
      <c r="J76" s="36">
        <v>5037.0499999999984</v>
      </c>
      <c r="K76" s="31">
        <v>4919.95</v>
      </c>
      <c r="L76" s="31">
        <v>4803.05</v>
      </c>
      <c r="M76" s="31">
        <v>2.0333399999999999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11986.15</v>
      </c>
      <c r="D77" s="36">
        <v>11938.65</v>
      </c>
      <c r="E77" s="36">
        <v>11785.3</v>
      </c>
      <c r="F77" s="36">
        <v>11584.449999999999</v>
      </c>
      <c r="G77" s="36">
        <v>11431.099999999999</v>
      </c>
      <c r="H77" s="36">
        <v>12139.5</v>
      </c>
      <c r="I77" s="36">
        <v>12292.850000000002</v>
      </c>
      <c r="J77" s="36">
        <v>12493.7</v>
      </c>
      <c r="K77" s="31">
        <v>12092</v>
      </c>
      <c r="L77" s="31">
        <v>11737.8</v>
      </c>
      <c r="M77" s="31">
        <v>7.3289299999999997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3256.6</v>
      </c>
      <c r="D78" s="36">
        <v>3252.4</v>
      </c>
      <c r="E78" s="36">
        <v>3198.4</v>
      </c>
      <c r="F78" s="36">
        <v>3140.2</v>
      </c>
      <c r="G78" s="36">
        <v>3086.2</v>
      </c>
      <c r="H78" s="36">
        <v>3310.6000000000004</v>
      </c>
      <c r="I78" s="36">
        <v>3364.6000000000004</v>
      </c>
      <c r="J78" s="36">
        <v>3422.8000000000006</v>
      </c>
      <c r="K78" s="31">
        <v>3306.4</v>
      </c>
      <c r="L78" s="31">
        <v>3194.2</v>
      </c>
      <c r="M78" s="31">
        <v>2.1520100000000002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6948.4</v>
      </c>
      <c r="D79" s="36">
        <v>6920.6333333333341</v>
      </c>
      <c r="E79" s="36">
        <v>6879.0166666666682</v>
      </c>
      <c r="F79" s="36">
        <v>6809.6333333333341</v>
      </c>
      <c r="G79" s="36">
        <v>6768.0166666666682</v>
      </c>
      <c r="H79" s="36">
        <v>6990.0166666666682</v>
      </c>
      <c r="I79" s="36">
        <v>7031.633333333335</v>
      </c>
      <c r="J79" s="36">
        <v>7101.0166666666682</v>
      </c>
      <c r="K79" s="31">
        <v>6962.25</v>
      </c>
      <c r="L79" s="31">
        <v>6851.25</v>
      </c>
      <c r="M79" s="31">
        <v>2.43465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4802.25</v>
      </c>
      <c r="D80" s="36">
        <v>4809.083333333333</v>
      </c>
      <c r="E80" s="36">
        <v>4783.2666666666664</v>
      </c>
      <c r="F80" s="36">
        <v>4764.2833333333338</v>
      </c>
      <c r="G80" s="36">
        <v>4738.4666666666672</v>
      </c>
      <c r="H80" s="36">
        <v>4828.0666666666657</v>
      </c>
      <c r="I80" s="36">
        <v>4853.8833333333332</v>
      </c>
      <c r="J80" s="36">
        <v>4872.866666666665</v>
      </c>
      <c r="K80" s="31">
        <v>4834.8999999999996</v>
      </c>
      <c r="L80" s="31">
        <v>4790.1000000000004</v>
      </c>
      <c r="M80" s="31">
        <v>1.9484900000000001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3704.1</v>
      </c>
      <c r="D81" s="36">
        <v>3722.0833333333335</v>
      </c>
      <c r="E81" s="36">
        <v>3675.666666666667</v>
      </c>
      <c r="F81" s="36">
        <v>3647.2333333333336</v>
      </c>
      <c r="G81" s="36">
        <v>3600.8166666666671</v>
      </c>
      <c r="H81" s="36">
        <v>3750.5166666666669</v>
      </c>
      <c r="I81" s="36">
        <v>3796.9333333333338</v>
      </c>
      <c r="J81" s="36">
        <v>3825.3666666666668</v>
      </c>
      <c r="K81" s="31">
        <v>3768.5</v>
      </c>
      <c r="L81" s="31">
        <v>3693.65</v>
      </c>
      <c r="M81" s="31">
        <v>1.7947500000000001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187.26</v>
      </c>
      <c r="D82" s="36">
        <v>187.61</v>
      </c>
      <c r="E82" s="36">
        <v>182.42000000000002</v>
      </c>
      <c r="F82" s="36">
        <v>177.58</v>
      </c>
      <c r="G82" s="36">
        <v>172.39000000000001</v>
      </c>
      <c r="H82" s="36">
        <v>192.45000000000002</v>
      </c>
      <c r="I82" s="36">
        <v>197.64000000000001</v>
      </c>
      <c r="J82" s="36">
        <v>202.48000000000002</v>
      </c>
      <c r="K82" s="31">
        <v>192.8</v>
      </c>
      <c r="L82" s="31">
        <v>182.77</v>
      </c>
      <c r="M82" s="31">
        <v>85.580060000000003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202.2</v>
      </c>
      <c r="D83" s="36">
        <v>203.45333333333329</v>
      </c>
      <c r="E83" s="36">
        <v>200.31666666666658</v>
      </c>
      <c r="F83" s="36">
        <v>198.43333333333328</v>
      </c>
      <c r="G83" s="36">
        <v>195.29666666666657</v>
      </c>
      <c r="H83" s="36">
        <v>205.33666666666659</v>
      </c>
      <c r="I83" s="36">
        <v>208.4733333333333</v>
      </c>
      <c r="J83" s="36">
        <v>210.3566666666666</v>
      </c>
      <c r="K83" s="31">
        <v>206.59</v>
      </c>
      <c r="L83" s="31">
        <v>201.57</v>
      </c>
      <c r="M83" s="31">
        <v>126.10912999999999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960.95</v>
      </c>
      <c r="D84" s="36">
        <v>961.75</v>
      </c>
      <c r="E84" s="36">
        <v>919.5</v>
      </c>
      <c r="F84" s="36">
        <v>878.05</v>
      </c>
      <c r="G84" s="36">
        <v>835.8</v>
      </c>
      <c r="H84" s="36">
        <v>1003.2</v>
      </c>
      <c r="I84" s="36">
        <v>1045.45</v>
      </c>
      <c r="J84" s="36">
        <v>1086.9000000000001</v>
      </c>
      <c r="K84" s="31">
        <v>1004</v>
      </c>
      <c r="L84" s="31">
        <v>920.3</v>
      </c>
      <c r="M84" s="31">
        <v>10.612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517.1</v>
      </c>
      <c r="D85" s="36">
        <v>517.30000000000007</v>
      </c>
      <c r="E85" s="36">
        <v>499.80000000000018</v>
      </c>
      <c r="F85" s="36">
        <v>482.50000000000011</v>
      </c>
      <c r="G85" s="36">
        <v>465.00000000000023</v>
      </c>
      <c r="H85" s="36">
        <v>534.60000000000014</v>
      </c>
      <c r="I85" s="36">
        <v>552.09999999999991</v>
      </c>
      <c r="J85" s="36">
        <v>569.40000000000009</v>
      </c>
      <c r="K85" s="31">
        <v>534.79999999999995</v>
      </c>
      <c r="L85" s="31">
        <v>500</v>
      </c>
      <c r="M85" s="31">
        <v>50.744750000000003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227.16</v>
      </c>
      <c r="D86" s="36">
        <v>229.12</v>
      </c>
      <c r="E86" s="36">
        <v>224.14000000000001</v>
      </c>
      <c r="F86" s="36">
        <v>221.12</v>
      </c>
      <c r="G86" s="36">
        <v>216.14000000000001</v>
      </c>
      <c r="H86" s="36">
        <v>232.14000000000001</v>
      </c>
      <c r="I86" s="36">
        <v>237.12000000000003</v>
      </c>
      <c r="J86" s="36">
        <v>240.14000000000001</v>
      </c>
      <c r="K86" s="31">
        <v>234.1</v>
      </c>
      <c r="L86" s="31">
        <v>226.1</v>
      </c>
      <c r="M86" s="31">
        <v>125.65170999999999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1969.4</v>
      </c>
      <c r="D87" s="36">
        <v>2000.6333333333332</v>
      </c>
      <c r="E87" s="36">
        <v>1931.2666666666664</v>
      </c>
      <c r="F87" s="36">
        <v>1893.1333333333332</v>
      </c>
      <c r="G87" s="36">
        <v>1823.7666666666664</v>
      </c>
      <c r="H87" s="36">
        <v>2038.7666666666664</v>
      </c>
      <c r="I87" s="36">
        <v>2108.1333333333332</v>
      </c>
      <c r="J87" s="36">
        <v>2146.2666666666664</v>
      </c>
      <c r="K87" s="31">
        <v>2070</v>
      </c>
      <c r="L87" s="31">
        <v>1962.5</v>
      </c>
      <c r="M87" s="31">
        <v>1.95503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1388.5</v>
      </c>
      <c r="D88" s="36">
        <v>1390.9833333333333</v>
      </c>
      <c r="E88" s="36">
        <v>1380.0166666666667</v>
      </c>
      <c r="F88" s="36">
        <v>1371.5333333333333</v>
      </c>
      <c r="G88" s="36">
        <v>1360.5666666666666</v>
      </c>
      <c r="H88" s="36">
        <v>1399.4666666666667</v>
      </c>
      <c r="I88" s="36">
        <v>1410.4333333333334</v>
      </c>
      <c r="J88" s="36">
        <v>1418.9166666666667</v>
      </c>
      <c r="K88" s="31">
        <v>1401.95</v>
      </c>
      <c r="L88" s="31">
        <v>1382.5</v>
      </c>
      <c r="M88" s="31">
        <v>6.1204299999999998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2900</v>
      </c>
      <c r="D89" s="36">
        <v>2917.2333333333336</v>
      </c>
      <c r="E89" s="36">
        <v>2874.4666666666672</v>
      </c>
      <c r="F89" s="36">
        <v>2848.9333333333334</v>
      </c>
      <c r="G89" s="36">
        <v>2806.166666666667</v>
      </c>
      <c r="H89" s="36">
        <v>2942.7666666666673</v>
      </c>
      <c r="I89" s="36">
        <v>2985.5333333333338</v>
      </c>
      <c r="J89" s="36">
        <v>3011.0666666666675</v>
      </c>
      <c r="K89" s="31">
        <v>2960</v>
      </c>
      <c r="L89" s="31">
        <v>2891.7</v>
      </c>
      <c r="M89" s="31">
        <v>2.79671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2519.25</v>
      </c>
      <c r="D90" s="36">
        <v>2536.9333333333329</v>
      </c>
      <c r="E90" s="36">
        <v>2494.4666666666658</v>
      </c>
      <c r="F90" s="36">
        <v>2469.6833333333329</v>
      </c>
      <c r="G90" s="36">
        <v>2427.2166666666658</v>
      </c>
      <c r="H90" s="36">
        <v>2561.7166666666658</v>
      </c>
      <c r="I90" s="36">
        <v>2604.1833333333329</v>
      </c>
      <c r="J90" s="36">
        <v>2628.9666666666658</v>
      </c>
      <c r="K90" s="31">
        <v>2579.4</v>
      </c>
      <c r="L90" s="31">
        <v>2512.15</v>
      </c>
      <c r="M90" s="31">
        <v>7.8484800000000003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3330.4</v>
      </c>
      <c r="D91" s="36">
        <v>3365.8333333333335</v>
      </c>
      <c r="E91" s="36">
        <v>3275.666666666667</v>
      </c>
      <c r="F91" s="36">
        <v>3220.9333333333334</v>
      </c>
      <c r="G91" s="36">
        <v>3130.7666666666669</v>
      </c>
      <c r="H91" s="36">
        <v>3420.5666666666671</v>
      </c>
      <c r="I91" s="36">
        <v>3510.733333333334</v>
      </c>
      <c r="J91" s="36">
        <v>3565.4666666666672</v>
      </c>
      <c r="K91" s="31">
        <v>3456</v>
      </c>
      <c r="L91" s="31">
        <v>3311.1</v>
      </c>
      <c r="M91" s="31">
        <v>2.4205100000000002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595.75</v>
      </c>
      <c r="D92" s="36">
        <v>604.7833333333333</v>
      </c>
      <c r="E92" s="36">
        <v>584.61666666666656</v>
      </c>
      <c r="F92" s="36">
        <v>573.48333333333323</v>
      </c>
      <c r="G92" s="36">
        <v>553.31666666666649</v>
      </c>
      <c r="H92" s="36">
        <v>615.91666666666663</v>
      </c>
      <c r="I92" s="36">
        <v>636.08333333333337</v>
      </c>
      <c r="J92" s="36">
        <v>647.2166666666667</v>
      </c>
      <c r="K92" s="31">
        <v>624.95000000000005</v>
      </c>
      <c r="L92" s="31">
        <v>593.65</v>
      </c>
      <c r="M92" s="31">
        <v>6.6043900000000004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1592.65</v>
      </c>
      <c r="D93" s="36">
        <v>1592.9000000000003</v>
      </c>
      <c r="E93" s="36">
        <v>1577.4000000000005</v>
      </c>
      <c r="F93" s="36">
        <v>1562.1500000000003</v>
      </c>
      <c r="G93" s="36">
        <v>1546.6500000000005</v>
      </c>
      <c r="H93" s="36">
        <v>1608.1500000000005</v>
      </c>
      <c r="I93" s="36">
        <v>1623.65</v>
      </c>
      <c r="J93" s="36">
        <v>1638.9000000000005</v>
      </c>
      <c r="K93" s="31">
        <v>1608.4</v>
      </c>
      <c r="L93" s="31">
        <v>1577.65</v>
      </c>
      <c r="M93" s="31">
        <v>19.738250000000001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4142.05</v>
      </c>
      <c r="D94" s="36">
        <v>4174.4666666666662</v>
      </c>
      <c r="E94" s="36">
        <v>4093.7333333333327</v>
      </c>
      <c r="F94" s="36">
        <v>4045.4166666666661</v>
      </c>
      <c r="G94" s="36">
        <v>3964.6833333333325</v>
      </c>
      <c r="H94" s="36">
        <v>4222.7833333333328</v>
      </c>
      <c r="I94" s="36">
        <v>4303.5166666666664</v>
      </c>
      <c r="J94" s="36">
        <v>4351.833333333333</v>
      </c>
      <c r="K94" s="31">
        <v>4255.2</v>
      </c>
      <c r="L94" s="31">
        <v>4126.1499999999996</v>
      </c>
      <c r="M94" s="31">
        <v>5.25596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1603.2</v>
      </c>
      <c r="D95" s="36">
        <v>1612.25</v>
      </c>
      <c r="E95" s="36">
        <v>1592.1</v>
      </c>
      <c r="F95" s="36">
        <v>1581</v>
      </c>
      <c r="G95" s="36">
        <v>1560.85</v>
      </c>
      <c r="H95" s="36">
        <v>1623.35</v>
      </c>
      <c r="I95" s="36">
        <v>1643.5</v>
      </c>
      <c r="J95" s="36">
        <v>1654.6</v>
      </c>
      <c r="K95" s="31">
        <v>1632.4</v>
      </c>
      <c r="L95" s="31">
        <v>1601.15</v>
      </c>
      <c r="M95" s="31">
        <v>270.27521000000002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685</v>
      </c>
      <c r="D96" s="36">
        <v>689.93333333333339</v>
      </c>
      <c r="E96" s="36">
        <v>672.56666666666683</v>
      </c>
      <c r="F96" s="36">
        <v>660.13333333333344</v>
      </c>
      <c r="G96" s="36">
        <v>642.76666666666688</v>
      </c>
      <c r="H96" s="36">
        <v>702.36666666666679</v>
      </c>
      <c r="I96" s="36">
        <v>719.73333333333335</v>
      </c>
      <c r="J96" s="36">
        <v>732.16666666666674</v>
      </c>
      <c r="K96" s="31">
        <v>707.3</v>
      </c>
      <c r="L96" s="31">
        <v>677.5</v>
      </c>
      <c r="M96" s="31">
        <v>57.413910000000001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1825.55</v>
      </c>
      <c r="D97" s="36">
        <v>1824.7666666666667</v>
      </c>
      <c r="E97" s="36">
        <v>1804.5833333333333</v>
      </c>
      <c r="F97" s="36">
        <v>1783.6166666666666</v>
      </c>
      <c r="G97" s="36">
        <v>1763.4333333333332</v>
      </c>
      <c r="H97" s="36">
        <v>1845.7333333333333</v>
      </c>
      <c r="I97" s="36">
        <v>1865.9166666666667</v>
      </c>
      <c r="J97" s="36">
        <v>1886.8833333333334</v>
      </c>
      <c r="K97" s="31">
        <v>1844.95</v>
      </c>
      <c r="L97" s="31">
        <v>1803.8</v>
      </c>
      <c r="M97" s="31">
        <v>8.1097800000000007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5245.5</v>
      </c>
      <c r="D98" s="36">
        <v>5289.5999999999995</v>
      </c>
      <c r="E98" s="36">
        <v>5171.8999999999987</v>
      </c>
      <c r="F98" s="36">
        <v>5098.2999999999993</v>
      </c>
      <c r="G98" s="36">
        <v>4980.5999999999985</v>
      </c>
      <c r="H98" s="36">
        <v>5363.1999999999989</v>
      </c>
      <c r="I98" s="36">
        <v>5480.9</v>
      </c>
      <c r="J98" s="36">
        <v>5554.4999999999991</v>
      </c>
      <c r="K98" s="31">
        <v>5407.3</v>
      </c>
      <c r="L98" s="31">
        <v>5216</v>
      </c>
      <c r="M98" s="31">
        <v>10.42924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621.4</v>
      </c>
      <c r="D99" s="36">
        <v>625</v>
      </c>
      <c r="E99" s="36">
        <v>615.6</v>
      </c>
      <c r="F99" s="36">
        <v>609.80000000000007</v>
      </c>
      <c r="G99" s="36">
        <v>600.40000000000009</v>
      </c>
      <c r="H99" s="36">
        <v>630.79999999999995</v>
      </c>
      <c r="I99" s="36">
        <v>640.20000000000005</v>
      </c>
      <c r="J99" s="36">
        <v>645.99999999999989</v>
      </c>
      <c r="K99" s="31">
        <v>634.4</v>
      </c>
      <c r="L99" s="31">
        <v>619.20000000000005</v>
      </c>
      <c r="M99" s="31">
        <v>67.937669999999997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4701.3500000000004</v>
      </c>
      <c r="D100" s="36">
        <v>4720.1500000000005</v>
      </c>
      <c r="E100" s="36">
        <v>4666.2000000000007</v>
      </c>
      <c r="F100" s="36">
        <v>4631.05</v>
      </c>
      <c r="G100" s="36">
        <v>4577.1000000000004</v>
      </c>
      <c r="H100" s="36">
        <v>4755.3000000000011</v>
      </c>
      <c r="I100" s="36">
        <v>4809.25</v>
      </c>
      <c r="J100" s="36">
        <v>4844.4000000000015</v>
      </c>
      <c r="K100" s="31">
        <v>4774.1000000000004</v>
      </c>
      <c r="L100" s="31">
        <v>4685</v>
      </c>
      <c r="M100" s="31">
        <v>14.653269999999999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371.35</v>
      </c>
      <c r="D101" s="36">
        <v>370.9666666666667</v>
      </c>
      <c r="E101" s="36">
        <v>364.33333333333337</v>
      </c>
      <c r="F101" s="36">
        <v>357.31666666666666</v>
      </c>
      <c r="G101" s="36">
        <v>350.68333333333334</v>
      </c>
      <c r="H101" s="36">
        <v>377.98333333333341</v>
      </c>
      <c r="I101" s="36">
        <v>384.61666666666673</v>
      </c>
      <c r="J101" s="36">
        <v>391.63333333333344</v>
      </c>
      <c r="K101" s="31">
        <v>377.6</v>
      </c>
      <c r="L101" s="31">
        <v>363.95</v>
      </c>
      <c r="M101" s="31">
        <v>144.26819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2741.4</v>
      </c>
      <c r="D102" s="36">
        <v>2743.0499999999997</v>
      </c>
      <c r="E102" s="36">
        <v>2728.4499999999994</v>
      </c>
      <c r="F102" s="36">
        <v>2715.4999999999995</v>
      </c>
      <c r="G102" s="36">
        <v>2700.8999999999992</v>
      </c>
      <c r="H102" s="36">
        <v>2755.9999999999995</v>
      </c>
      <c r="I102" s="36">
        <v>2770.6</v>
      </c>
      <c r="J102" s="36">
        <v>2783.5499999999997</v>
      </c>
      <c r="K102" s="31">
        <v>2757.65</v>
      </c>
      <c r="L102" s="31">
        <v>2730.1</v>
      </c>
      <c r="M102" s="31">
        <v>10.512370000000001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1168.3499999999999</v>
      </c>
      <c r="D103" s="36">
        <v>1173.7333333333333</v>
      </c>
      <c r="E103" s="36">
        <v>1158.2166666666667</v>
      </c>
      <c r="F103" s="36">
        <v>1148.0833333333333</v>
      </c>
      <c r="G103" s="36">
        <v>1132.5666666666666</v>
      </c>
      <c r="H103" s="36">
        <v>1183.8666666666668</v>
      </c>
      <c r="I103" s="36">
        <v>1199.3833333333337</v>
      </c>
      <c r="J103" s="36">
        <v>1209.5166666666669</v>
      </c>
      <c r="K103" s="31">
        <v>1189.25</v>
      </c>
      <c r="L103" s="31">
        <v>1163.5999999999999</v>
      </c>
      <c r="M103" s="31">
        <v>131.17927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1947.25</v>
      </c>
      <c r="D104" s="36">
        <v>1956.2</v>
      </c>
      <c r="E104" s="36">
        <v>1921.0500000000002</v>
      </c>
      <c r="F104" s="36">
        <v>1894.8500000000001</v>
      </c>
      <c r="G104" s="36">
        <v>1859.7000000000003</v>
      </c>
      <c r="H104" s="36">
        <v>1982.4</v>
      </c>
      <c r="I104" s="36">
        <v>2017.5500000000002</v>
      </c>
      <c r="J104" s="36">
        <v>2043.75</v>
      </c>
      <c r="K104" s="31">
        <v>1991.35</v>
      </c>
      <c r="L104" s="31">
        <v>1930</v>
      </c>
      <c r="M104" s="31">
        <v>9.7423900000000003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724.3</v>
      </c>
      <c r="D105" s="36">
        <v>727.96666666666658</v>
      </c>
      <c r="E105" s="36">
        <v>716.63333333333321</v>
      </c>
      <c r="F105" s="36">
        <v>708.96666666666658</v>
      </c>
      <c r="G105" s="36">
        <v>697.63333333333321</v>
      </c>
      <c r="H105" s="36">
        <v>735.63333333333321</v>
      </c>
      <c r="I105" s="36">
        <v>746.96666666666647</v>
      </c>
      <c r="J105" s="36">
        <v>754.63333333333321</v>
      </c>
      <c r="K105" s="31">
        <v>739.3</v>
      </c>
      <c r="L105" s="31">
        <v>720.3</v>
      </c>
      <c r="M105" s="31">
        <v>11.66273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71.37</v>
      </c>
      <c r="D106" s="36">
        <v>71.63666666666667</v>
      </c>
      <c r="E106" s="36">
        <v>70.833333333333343</v>
      </c>
      <c r="F106" s="36">
        <v>70.296666666666667</v>
      </c>
      <c r="G106" s="36">
        <v>69.493333333333339</v>
      </c>
      <c r="H106" s="36">
        <v>72.173333333333346</v>
      </c>
      <c r="I106" s="36">
        <v>72.976666666666659</v>
      </c>
      <c r="J106" s="36">
        <v>73.51333333333335</v>
      </c>
      <c r="K106" s="31">
        <v>72.44</v>
      </c>
      <c r="L106" s="31">
        <v>71.099999999999994</v>
      </c>
      <c r="M106" s="31">
        <v>192.18547000000001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490</v>
      </c>
      <c r="D107" s="36">
        <v>492.0333333333333</v>
      </c>
      <c r="E107" s="36">
        <v>486.21666666666658</v>
      </c>
      <c r="F107" s="36">
        <v>482.43333333333328</v>
      </c>
      <c r="G107" s="36">
        <v>476.61666666666656</v>
      </c>
      <c r="H107" s="36">
        <v>495.81666666666661</v>
      </c>
      <c r="I107" s="36">
        <v>501.63333333333333</v>
      </c>
      <c r="J107" s="36">
        <v>505.41666666666663</v>
      </c>
      <c r="K107" s="31">
        <v>497.85</v>
      </c>
      <c r="L107" s="31">
        <v>488.25</v>
      </c>
      <c r="M107" s="31">
        <v>77.577060000000003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550.29999999999995</v>
      </c>
      <c r="D108" s="36">
        <v>554.5333333333333</v>
      </c>
      <c r="E108" s="36">
        <v>543.06666666666661</v>
      </c>
      <c r="F108" s="36">
        <v>535.83333333333326</v>
      </c>
      <c r="G108" s="36">
        <v>524.36666666666656</v>
      </c>
      <c r="H108" s="36">
        <v>561.76666666666665</v>
      </c>
      <c r="I108" s="36">
        <v>573.23333333333335</v>
      </c>
      <c r="J108" s="36">
        <v>580.4666666666667</v>
      </c>
      <c r="K108" s="31">
        <v>566</v>
      </c>
      <c r="L108" s="31">
        <v>547.29999999999995</v>
      </c>
      <c r="M108" s="31">
        <v>10.52887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610.75</v>
      </c>
      <c r="D109" s="36">
        <v>613.69999999999993</v>
      </c>
      <c r="E109" s="36">
        <v>606.14999999999986</v>
      </c>
      <c r="F109" s="36">
        <v>601.54999999999995</v>
      </c>
      <c r="G109" s="36">
        <v>593.99999999999989</v>
      </c>
      <c r="H109" s="36">
        <v>618.29999999999984</v>
      </c>
      <c r="I109" s="36">
        <v>625.8499999999998</v>
      </c>
      <c r="J109" s="36">
        <v>630.44999999999982</v>
      </c>
      <c r="K109" s="31">
        <v>621.25</v>
      </c>
      <c r="L109" s="31">
        <v>609.1</v>
      </c>
      <c r="M109" s="31">
        <v>17.411670000000001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164.12</v>
      </c>
      <c r="D110" s="36">
        <v>165.27333333333334</v>
      </c>
      <c r="E110" s="36">
        <v>161.85666666666668</v>
      </c>
      <c r="F110" s="36">
        <v>159.59333333333333</v>
      </c>
      <c r="G110" s="36">
        <v>156.17666666666668</v>
      </c>
      <c r="H110" s="36">
        <v>167.53666666666669</v>
      </c>
      <c r="I110" s="36">
        <v>170.95333333333338</v>
      </c>
      <c r="J110" s="36">
        <v>173.2166666666667</v>
      </c>
      <c r="K110" s="31">
        <v>168.69</v>
      </c>
      <c r="L110" s="31">
        <v>163.01</v>
      </c>
      <c r="M110" s="31">
        <v>166.20160000000001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918.45</v>
      </c>
      <c r="D111" s="36">
        <v>920.4</v>
      </c>
      <c r="E111" s="36">
        <v>909.34999999999991</v>
      </c>
      <c r="F111" s="36">
        <v>900.24999999999989</v>
      </c>
      <c r="G111" s="36">
        <v>889.19999999999982</v>
      </c>
      <c r="H111" s="36">
        <v>929.5</v>
      </c>
      <c r="I111" s="36">
        <v>940.55</v>
      </c>
      <c r="J111" s="36">
        <v>949.65000000000009</v>
      </c>
      <c r="K111" s="31">
        <v>931.45</v>
      </c>
      <c r="L111" s="31">
        <v>911.3</v>
      </c>
      <c r="M111" s="31">
        <v>19.735130000000002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181.65</v>
      </c>
      <c r="D112" s="36">
        <v>183.70000000000002</v>
      </c>
      <c r="E112" s="36">
        <v>177.95000000000005</v>
      </c>
      <c r="F112" s="36">
        <v>174.25000000000003</v>
      </c>
      <c r="G112" s="36">
        <v>168.50000000000006</v>
      </c>
      <c r="H112" s="36">
        <v>187.40000000000003</v>
      </c>
      <c r="I112" s="36">
        <v>193.14999999999998</v>
      </c>
      <c r="J112" s="36">
        <v>196.85000000000002</v>
      </c>
      <c r="K112" s="31">
        <v>189.45</v>
      </c>
      <c r="L112" s="31">
        <v>180</v>
      </c>
      <c r="M112" s="31">
        <v>458.99363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540.65</v>
      </c>
      <c r="D113" s="36">
        <v>543.56666666666672</v>
      </c>
      <c r="E113" s="36">
        <v>536.13333333333344</v>
      </c>
      <c r="F113" s="36">
        <v>531.61666666666667</v>
      </c>
      <c r="G113" s="36">
        <v>524.18333333333339</v>
      </c>
      <c r="H113" s="36">
        <v>548.08333333333348</v>
      </c>
      <c r="I113" s="36">
        <v>555.51666666666665</v>
      </c>
      <c r="J113" s="36">
        <v>560.03333333333353</v>
      </c>
      <c r="K113" s="31">
        <v>551</v>
      </c>
      <c r="L113" s="31">
        <v>539.04999999999995</v>
      </c>
      <c r="M113" s="31">
        <v>11.47785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405.3</v>
      </c>
      <c r="D114" s="36">
        <v>408.83333333333331</v>
      </c>
      <c r="E114" s="36">
        <v>399.66666666666663</v>
      </c>
      <c r="F114" s="36">
        <v>394.0333333333333</v>
      </c>
      <c r="G114" s="36">
        <v>384.86666666666662</v>
      </c>
      <c r="H114" s="36">
        <v>414.46666666666664</v>
      </c>
      <c r="I114" s="36">
        <v>423.63333333333327</v>
      </c>
      <c r="J114" s="36">
        <v>429.26666666666665</v>
      </c>
      <c r="K114" s="31">
        <v>418</v>
      </c>
      <c r="L114" s="31">
        <v>403.2</v>
      </c>
      <c r="M114" s="31">
        <v>70.847009999999997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1350.6</v>
      </c>
      <c r="D115" s="36">
        <v>1355.25</v>
      </c>
      <c r="E115" s="36">
        <v>1338.85</v>
      </c>
      <c r="F115" s="36">
        <v>1327.1</v>
      </c>
      <c r="G115" s="36">
        <v>1310.6999999999998</v>
      </c>
      <c r="H115" s="36">
        <v>1367</v>
      </c>
      <c r="I115" s="36">
        <v>1383.4</v>
      </c>
      <c r="J115" s="36">
        <v>1395.15</v>
      </c>
      <c r="K115" s="31">
        <v>1371.65</v>
      </c>
      <c r="L115" s="31">
        <v>1343.5</v>
      </c>
      <c r="M115" s="31">
        <v>39.058169999999997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7098.35</v>
      </c>
      <c r="D116" s="36">
        <v>7144.1333333333341</v>
      </c>
      <c r="E116" s="36">
        <v>6993.2666666666682</v>
      </c>
      <c r="F116" s="36">
        <v>6888.1833333333343</v>
      </c>
      <c r="G116" s="36">
        <v>6737.3166666666684</v>
      </c>
      <c r="H116" s="36">
        <v>7249.2166666666681</v>
      </c>
      <c r="I116" s="36">
        <v>7400.0833333333348</v>
      </c>
      <c r="J116" s="36">
        <v>7505.1666666666679</v>
      </c>
      <c r="K116" s="31">
        <v>7295</v>
      </c>
      <c r="L116" s="31">
        <v>7039.05</v>
      </c>
      <c r="M116" s="31">
        <v>2.3115700000000001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1797.45</v>
      </c>
      <c r="D117" s="36">
        <v>1798.8333333333333</v>
      </c>
      <c r="E117" s="36">
        <v>1787.6666666666665</v>
      </c>
      <c r="F117" s="36">
        <v>1777.8833333333332</v>
      </c>
      <c r="G117" s="36">
        <v>1766.7166666666665</v>
      </c>
      <c r="H117" s="36">
        <v>1808.6166666666666</v>
      </c>
      <c r="I117" s="36">
        <v>1819.7833333333331</v>
      </c>
      <c r="J117" s="36">
        <v>1829.5666666666666</v>
      </c>
      <c r="K117" s="31">
        <v>1810</v>
      </c>
      <c r="L117" s="31">
        <v>1789.05</v>
      </c>
      <c r="M117" s="31">
        <v>41.769179999999999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4227.3999999999996</v>
      </c>
      <c r="D118" s="36">
        <v>4255.5666666666666</v>
      </c>
      <c r="E118" s="36">
        <v>4191.2833333333328</v>
      </c>
      <c r="F118" s="36">
        <v>4155.1666666666661</v>
      </c>
      <c r="G118" s="36">
        <v>4090.8833333333323</v>
      </c>
      <c r="H118" s="36">
        <v>4291.6833333333334</v>
      </c>
      <c r="I118" s="36">
        <v>4355.9666666666681</v>
      </c>
      <c r="J118" s="36">
        <v>4392.0833333333339</v>
      </c>
      <c r="K118" s="31">
        <v>4319.8500000000004</v>
      </c>
      <c r="L118" s="31">
        <v>4219.45</v>
      </c>
      <c r="M118" s="31">
        <v>5.0834200000000003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1396.85</v>
      </c>
      <c r="D119" s="36">
        <v>1389.3833333333332</v>
      </c>
      <c r="E119" s="36">
        <v>1365.0666666666664</v>
      </c>
      <c r="F119" s="36">
        <v>1333.2833333333331</v>
      </c>
      <c r="G119" s="36">
        <v>1308.9666666666662</v>
      </c>
      <c r="H119" s="36">
        <v>1421.1666666666665</v>
      </c>
      <c r="I119" s="36">
        <v>1445.4833333333331</v>
      </c>
      <c r="J119" s="36">
        <v>1477.2666666666667</v>
      </c>
      <c r="K119" s="31">
        <v>1413.7</v>
      </c>
      <c r="L119" s="31">
        <v>1357.6</v>
      </c>
      <c r="M119" s="31">
        <v>14.19861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672.55</v>
      </c>
      <c r="D120" s="36">
        <v>678.25</v>
      </c>
      <c r="E120" s="36">
        <v>664.3</v>
      </c>
      <c r="F120" s="36">
        <v>656.05</v>
      </c>
      <c r="G120" s="36">
        <v>642.09999999999991</v>
      </c>
      <c r="H120" s="36">
        <v>686.5</v>
      </c>
      <c r="I120" s="36">
        <v>700.45</v>
      </c>
      <c r="J120" s="36">
        <v>708.7</v>
      </c>
      <c r="K120" s="31">
        <v>692.2</v>
      </c>
      <c r="L120" s="31">
        <v>670</v>
      </c>
      <c r="M120" s="31">
        <v>17.688770000000002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907.85</v>
      </c>
      <c r="D121" s="36">
        <v>913.44999999999993</v>
      </c>
      <c r="E121" s="36">
        <v>899.39999999999986</v>
      </c>
      <c r="F121" s="36">
        <v>890.94999999999993</v>
      </c>
      <c r="G121" s="36">
        <v>876.89999999999986</v>
      </c>
      <c r="H121" s="36">
        <v>921.89999999999986</v>
      </c>
      <c r="I121" s="36">
        <v>935.94999999999982</v>
      </c>
      <c r="J121" s="36">
        <v>944.39999999999986</v>
      </c>
      <c r="K121" s="31">
        <v>927.5</v>
      </c>
      <c r="L121" s="31">
        <v>905</v>
      </c>
      <c r="M121" s="31">
        <v>13.296290000000001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908.95</v>
      </c>
      <c r="D122" s="36">
        <v>913.93333333333339</v>
      </c>
      <c r="E122" s="36">
        <v>900.01666666666677</v>
      </c>
      <c r="F122" s="36">
        <v>891.08333333333337</v>
      </c>
      <c r="G122" s="36">
        <v>877.16666666666674</v>
      </c>
      <c r="H122" s="36">
        <v>922.86666666666679</v>
      </c>
      <c r="I122" s="36">
        <v>936.7833333333333</v>
      </c>
      <c r="J122" s="36">
        <v>945.71666666666681</v>
      </c>
      <c r="K122" s="31">
        <v>927.85</v>
      </c>
      <c r="L122" s="31">
        <v>905</v>
      </c>
      <c r="M122" s="31">
        <v>14.49141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644.20000000000005</v>
      </c>
      <c r="D123" s="36">
        <v>645.70000000000005</v>
      </c>
      <c r="E123" s="36">
        <v>638.30000000000007</v>
      </c>
      <c r="F123" s="36">
        <v>632.4</v>
      </c>
      <c r="G123" s="36">
        <v>625</v>
      </c>
      <c r="H123" s="36">
        <v>651.60000000000014</v>
      </c>
      <c r="I123" s="36">
        <v>659.00000000000023</v>
      </c>
      <c r="J123" s="36">
        <v>664.9000000000002</v>
      </c>
      <c r="K123" s="31">
        <v>653.1</v>
      </c>
      <c r="L123" s="31">
        <v>639.79999999999995</v>
      </c>
      <c r="M123" s="31">
        <v>35.108420000000002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1748.65</v>
      </c>
      <c r="D124" s="36">
        <v>1770.2166666666665</v>
      </c>
      <c r="E124" s="36">
        <v>1718.9333333333329</v>
      </c>
      <c r="F124" s="36">
        <v>1689.2166666666665</v>
      </c>
      <c r="G124" s="36">
        <v>1637.9333333333329</v>
      </c>
      <c r="H124" s="36">
        <v>1799.9333333333329</v>
      </c>
      <c r="I124" s="36">
        <v>1851.2166666666662</v>
      </c>
      <c r="J124" s="36">
        <v>1880.9333333333329</v>
      </c>
      <c r="K124" s="31">
        <v>1821.5</v>
      </c>
      <c r="L124" s="31">
        <v>1740.5</v>
      </c>
      <c r="M124" s="31">
        <v>5.3772000000000002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1752.05</v>
      </c>
      <c r="D125" s="36">
        <v>1763.2166666666665</v>
      </c>
      <c r="E125" s="36">
        <v>1734.9333333333329</v>
      </c>
      <c r="F125" s="36">
        <v>1717.8166666666664</v>
      </c>
      <c r="G125" s="36">
        <v>1689.5333333333328</v>
      </c>
      <c r="H125" s="36">
        <v>1780.333333333333</v>
      </c>
      <c r="I125" s="36">
        <v>1808.6166666666663</v>
      </c>
      <c r="J125" s="36">
        <v>1825.7333333333331</v>
      </c>
      <c r="K125" s="31">
        <v>1791.5</v>
      </c>
      <c r="L125" s="31">
        <v>1746.1</v>
      </c>
      <c r="M125" s="31">
        <v>35.303190000000001</v>
      </c>
      <c r="N125" s="1"/>
      <c r="O125" s="1"/>
    </row>
    <row r="126" spans="1:15" ht="12.75" customHeight="1">
      <c r="A126" s="51">
        <v>117</v>
      </c>
      <c r="B126" s="53" t="s">
        <v>840</v>
      </c>
      <c r="C126" s="31">
        <v>162.34</v>
      </c>
      <c r="D126" s="36">
        <v>164.15333333333334</v>
      </c>
      <c r="E126" s="36">
        <v>160.20666666666668</v>
      </c>
      <c r="F126" s="36">
        <v>158.07333333333335</v>
      </c>
      <c r="G126" s="36">
        <v>154.12666666666669</v>
      </c>
      <c r="H126" s="36">
        <v>166.28666666666666</v>
      </c>
      <c r="I126" s="36">
        <v>170.23333333333332</v>
      </c>
      <c r="J126" s="36">
        <v>172.36666666666665</v>
      </c>
      <c r="K126" s="31">
        <v>168.1</v>
      </c>
      <c r="L126" s="31">
        <v>162.02000000000001</v>
      </c>
      <c r="M126" s="31">
        <v>41.980559999999997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4823.45</v>
      </c>
      <c r="D127" s="36">
        <v>4835.1500000000005</v>
      </c>
      <c r="E127" s="36">
        <v>4791.3000000000011</v>
      </c>
      <c r="F127" s="36">
        <v>4759.1500000000005</v>
      </c>
      <c r="G127" s="36">
        <v>4715.3000000000011</v>
      </c>
      <c r="H127" s="36">
        <v>4867.3000000000011</v>
      </c>
      <c r="I127" s="36">
        <v>4911.1500000000015</v>
      </c>
      <c r="J127" s="36">
        <v>4943.3000000000011</v>
      </c>
      <c r="K127" s="31">
        <v>4879</v>
      </c>
      <c r="L127" s="31">
        <v>4803</v>
      </c>
      <c r="M127" s="31">
        <v>0.49820999999999999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641.70000000000005</v>
      </c>
      <c r="D128" s="36">
        <v>644.9666666666667</v>
      </c>
      <c r="E128" s="36">
        <v>635.38333333333344</v>
      </c>
      <c r="F128" s="36">
        <v>629.06666666666672</v>
      </c>
      <c r="G128" s="36">
        <v>619.48333333333346</v>
      </c>
      <c r="H128" s="36">
        <v>651.28333333333342</v>
      </c>
      <c r="I128" s="36">
        <v>660.86666666666667</v>
      </c>
      <c r="J128" s="36">
        <v>667.18333333333339</v>
      </c>
      <c r="K128" s="31">
        <v>654.54999999999995</v>
      </c>
      <c r="L128" s="31">
        <v>638.65</v>
      </c>
      <c r="M128" s="31">
        <v>38.57891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5384.9</v>
      </c>
      <c r="D129" s="36">
        <v>5364.5333333333328</v>
      </c>
      <c r="E129" s="36">
        <v>5323.1666666666661</v>
      </c>
      <c r="F129" s="36">
        <v>5261.4333333333334</v>
      </c>
      <c r="G129" s="36">
        <v>5220.0666666666666</v>
      </c>
      <c r="H129" s="36">
        <v>5426.2666666666655</v>
      </c>
      <c r="I129" s="36">
        <v>5467.6333333333323</v>
      </c>
      <c r="J129" s="36">
        <v>5529.366666666665</v>
      </c>
      <c r="K129" s="31">
        <v>5405.9</v>
      </c>
      <c r="L129" s="31">
        <v>5302.8</v>
      </c>
      <c r="M129" s="31">
        <v>2.23672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3551.8</v>
      </c>
      <c r="D130" s="36">
        <v>3568</v>
      </c>
      <c r="E130" s="36">
        <v>3529</v>
      </c>
      <c r="F130" s="36">
        <v>3506.2</v>
      </c>
      <c r="G130" s="36">
        <v>3467.2</v>
      </c>
      <c r="H130" s="36">
        <v>3590.8</v>
      </c>
      <c r="I130" s="36">
        <v>3629.8</v>
      </c>
      <c r="J130" s="36">
        <v>3652.6000000000004</v>
      </c>
      <c r="K130" s="31">
        <v>3607</v>
      </c>
      <c r="L130" s="31">
        <v>3545.2</v>
      </c>
      <c r="M130" s="31">
        <v>13.162179999999999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419.85</v>
      </c>
      <c r="D131" s="36">
        <v>424.11666666666662</v>
      </c>
      <c r="E131" s="36">
        <v>414.23333333333323</v>
      </c>
      <c r="F131" s="36">
        <v>408.61666666666662</v>
      </c>
      <c r="G131" s="36">
        <v>398.73333333333323</v>
      </c>
      <c r="H131" s="36">
        <v>429.73333333333323</v>
      </c>
      <c r="I131" s="36">
        <v>439.61666666666656</v>
      </c>
      <c r="J131" s="36">
        <v>445.23333333333323</v>
      </c>
      <c r="K131" s="31">
        <v>434</v>
      </c>
      <c r="L131" s="31">
        <v>418.5</v>
      </c>
      <c r="M131" s="31">
        <v>9.85318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1028.5999999999999</v>
      </c>
      <c r="D132" s="36">
        <v>1046.2</v>
      </c>
      <c r="E132" s="36">
        <v>1002.5</v>
      </c>
      <c r="F132" s="36">
        <v>976.4</v>
      </c>
      <c r="G132" s="36">
        <v>932.69999999999993</v>
      </c>
      <c r="H132" s="36">
        <v>1072.3000000000002</v>
      </c>
      <c r="I132" s="36">
        <v>1116.0000000000005</v>
      </c>
      <c r="J132" s="36">
        <v>1142.1000000000001</v>
      </c>
      <c r="K132" s="31">
        <v>1089.9000000000001</v>
      </c>
      <c r="L132" s="31">
        <v>1020.1</v>
      </c>
      <c r="M132" s="31">
        <v>37.762120000000003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2097.65</v>
      </c>
      <c r="D133" s="36">
        <v>2105.5833333333335</v>
      </c>
      <c r="E133" s="36">
        <v>2079.6166666666668</v>
      </c>
      <c r="F133" s="36">
        <v>2061.5833333333335</v>
      </c>
      <c r="G133" s="36">
        <v>2035.6166666666668</v>
      </c>
      <c r="H133" s="36">
        <v>2123.6166666666668</v>
      </c>
      <c r="I133" s="36">
        <v>2149.583333333333</v>
      </c>
      <c r="J133" s="36">
        <v>2167.6166666666668</v>
      </c>
      <c r="K133" s="31">
        <v>2131.5500000000002</v>
      </c>
      <c r="L133" s="31">
        <v>2087.5500000000002</v>
      </c>
      <c r="M133" s="31">
        <v>15.513949999999999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137487.95000000001</v>
      </c>
      <c r="D134" s="36">
        <v>137669.31666666668</v>
      </c>
      <c r="E134" s="36">
        <v>136838.63333333336</v>
      </c>
      <c r="F134" s="36">
        <v>136189.31666666668</v>
      </c>
      <c r="G134" s="36">
        <v>135358.63333333336</v>
      </c>
      <c r="H134" s="36">
        <v>138318.63333333336</v>
      </c>
      <c r="I134" s="36">
        <v>139149.31666666665</v>
      </c>
      <c r="J134" s="36">
        <v>139798.63333333336</v>
      </c>
      <c r="K134" s="31">
        <v>138500</v>
      </c>
      <c r="L134" s="31">
        <v>137020</v>
      </c>
      <c r="M134" s="31">
        <v>4.734E-2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1309.8</v>
      </c>
      <c r="D135" s="36">
        <v>1314.6000000000001</v>
      </c>
      <c r="E135" s="36">
        <v>1293.2000000000003</v>
      </c>
      <c r="F135" s="36">
        <v>1276.6000000000001</v>
      </c>
      <c r="G135" s="36">
        <v>1255.2000000000003</v>
      </c>
      <c r="H135" s="36">
        <v>1331.2000000000003</v>
      </c>
      <c r="I135" s="36">
        <v>1352.6000000000004</v>
      </c>
      <c r="J135" s="36">
        <v>1369.2000000000003</v>
      </c>
      <c r="K135" s="31">
        <v>1336</v>
      </c>
      <c r="L135" s="31">
        <v>1298</v>
      </c>
      <c r="M135" s="31">
        <v>12.567920000000001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290</v>
      </c>
      <c r="D136" s="36">
        <v>292.89999999999998</v>
      </c>
      <c r="E136" s="36">
        <v>285.99999999999994</v>
      </c>
      <c r="F136" s="36">
        <v>281.99999999999994</v>
      </c>
      <c r="G136" s="36">
        <v>275.09999999999991</v>
      </c>
      <c r="H136" s="36">
        <v>296.89999999999998</v>
      </c>
      <c r="I136" s="36">
        <v>303.80000000000007</v>
      </c>
      <c r="J136" s="36">
        <v>307.8</v>
      </c>
      <c r="K136" s="31">
        <v>299.8</v>
      </c>
      <c r="L136" s="31">
        <v>288.89999999999998</v>
      </c>
      <c r="M136" s="31">
        <v>9.4146099999999997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2718.05</v>
      </c>
      <c r="D137" s="36">
        <v>2720.2666666666669</v>
      </c>
      <c r="E137" s="36">
        <v>2701.8833333333337</v>
      </c>
      <c r="F137" s="36">
        <v>2685.7166666666667</v>
      </c>
      <c r="G137" s="36">
        <v>2667.3333333333335</v>
      </c>
      <c r="H137" s="36">
        <v>2736.4333333333338</v>
      </c>
      <c r="I137" s="36">
        <v>2754.8166666666671</v>
      </c>
      <c r="J137" s="36">
        <v>2770.983333333334</v>
      </c>
      <c r="K137" s="31">
        <v>2738.65</v>
      </c>
      <c r="L137" s="31">
        <v>2704.1</v>
      </c>
      <c r="M137" s="31">
        <v>12.92521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2175.65</v>
      </c>
      <c r="D138" s="36">
        <v>2158.7166666666667</v>
      </c>
      <c r="E138" s="36">
        <v>2137.4833333333336</v>
      </c>
      <c r="F138" s="36">
        <v>2099.3166666666671</v>
      </c>
      <c r="G138" s="36">
        <v>2078.0833333333339</v>
      </c>
      <c r="H138" s="36">
        <v>2196.8833333333332</v>
      </c>
      <c r="I138" s="36">
        <v>2218.1166666666659</v>
      </c>
      <c r="J138" s="36">
        <v>2256.2833333333328</v>
      </c>
      <c r="K138" s="31">
        <v>2179.9499999999998</v>
      </c>
      <c r="L138" s="31">
        <v>2120.5500000000002</v>
      </c>
      <c r="M138" s="31">
        <v>9.5142600000000002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660.55</v>
      </c>
      <c r="D139" s="36">
        <v>657.73333333333323</v>
      </c>
      <c r="E139" s="36">
        <v>649.71666666666647</v>
      </c>
      <c r="F139" s="36">
        <v>638.88333333333321</v>
      </c>
      <c r="G139" s="36">
        <v>630.86666666666645</v>
      </c>
      <c r="H139" s="36">
        <v>668.56666666666649</v>
      </c>
      <c r="I139" s="36">
        <v>676.58333333333314</v>
      </c>
      <c r="J139" s="36">
        <v>687.41666666666652</v>
      </c>
      <c r="K139" s="31">
        <v>665.75</v>
      </c>
      <c r="L139" s="31">
        <v>646.9</v>
      </c>
      <c r="M139" s="31">
        <v>45.311680000000003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12176.25</v>
      </c>
      <c r="D140" s="36">
        <v>12212.766666666668</v>
      </c>
      <c r="E140" s="36">
        <v>12085.483333333337</v>
      </c>
      <c r="F140" s="36">
        <v>11994.716666666669</v>
      </c>
      <c r="G140" s="36">
        <v>11867.433333333338</v>
      </c>
      <c r="H140" s="36">
        <v>12303.533333333336</v>
      </c>
      <c r="I140" s="36">
        <v>12430.816666666666</v>
      </c>
      <c r="J140" s="36">
        <v>12521.583333333336</v>
      </c>
      <c r="K140" s="31">
        <v>12340.05</v>
      </c>
      <c r="L140" s="31">
        <v>12122</v>
      </c>
      <c r="M140" s="31">
        <v>4.6448299999999998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1052.55</v>
      </c>
      <c r="D141" s="36">
        <v>1060.7666666666667</v>
      </c>
      <c r="E141" s="36">
        <v>1037.8833333333332</v>
      </c>
      <c r="F141" s="36">
        <v>1023.2166666666665</v>
      </c>
      <c r="G141" s="36">
        <v>1000.333333333333</v>
      </c>
      <c r="H141" s="36">
        <v>1075.4333333333334</v>
      </c>
      <c r="I141" s="36">
        <v>1098.3166666666671</v>
      </c>
      <c r="J141" s="36">
        <v>1112.9833333333336</v>
      </c>
      <c r="K141" s="31">
        <v>1083.6500000000001</v>
      </c>
      <c r="L141" s="31">
        <v>1046.0999999999999</v>
      </c>
      <c r="M141" s="31">
        <v>3.8356300000000001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868.3</v>
      </c>
      <c r="D142" s="36">
        <v>866.93333333333339</v>
      </c>
      <c r="E142" s="36">
        <v>861.86666666666679</v>
      </c>
      <c r="F142" s="36">
        <v>855.43333333333339</v>
      </c>
      <c r="G142" s="36">
        <v>850.36666666666679</v>
      </c>
      <c r="H142" s="36">
        <v>873.36666666666679</v>
      </c>
      <c r="I142" s="36">
        <v>878.43333333333339</v>
      </c>
      <c r="J142" s="36">
        <v>884.86666666666679</v>
      </c>
      <c r="K142" s="31">
        <v>872</v>
      </c>
      <c r="L142" s="31">
        <v>860.5</v>
      </c>
      <c r="M142" s="31">
        <v>8.8310200000000005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4833.6000000000004</v>
      </c>
      <c r="D143" s="36">
        <v>4883.2666666666664</v>
      </c>
      <c r="E143" s="36">
        <v>4766.5333333333328</v>
      </c>
      <c r="F143" s="36">
        <v>4699.4666666666662</v>
      </c>
      <c r="G143" s="36">
        <v>4582.7333333333327</v>
      </c>
      <c r="H143" s="36">
        <v>4950.333333333333</v>
      </c>
      <c r="I143" s="36">
        <v>5067.0666666666666</v>
      </c>
      <c r="J143" s="36">
        <v>5134.1333333333332</v>
      </c>
      <c r="K143" s="31">
        <v>5000</v>
      </c>
      <c r="L143" s="31">
        <v>4816.2</v>
      </c>
      <c r="M143" s="31">
        <v>10.168469999999999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69.900000000000006</v>
      </c>
      <c r="D144" s="36">
        <v>70.436666666666667</v>
      </c>
      <c r="E144" s="36">
        <v>69.173333333333332</v>
      </c>
      <c r="F144" s="36">
        <v>68.446666666666658</v>
      </c>
      <c r="G144" s="36">
        <v>67.183333333333323</v>
      </c>
      <c r="H144" s="36">
        <v>71.163333333333341</v>
      </c>
      <c r="I144" s="36">
        <v>72.426666666666662</v>
      </c>
      <c r="J144" s="36">
        <v>73.15333333333335</v>
      </c>
      <c r="K144" s="31">
        <v>71.7</v>
      </c>
      <c r="L144" s="31">
        <v>69.709999999999994</v>
      </c>
      <c r="M144" s="31">
        <v>39.608440000000002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2696.55</v>
      </c>
      <c r="D145" s="36">
        <v>2701.15</v>
      </c>
      <c r="E145" s="36">
        <v>2674.7000000000003</v>
      </c>
      <c r="F145" s="36">
        <v>2652.8500000000004</v>
      </c>
      <c r="G145" s="36">
        <v>2626.4000000000005</v>
      </c>
      <c r="H145" s="36">
        <v>2723</v>
      </c>
      <c r="I145" s="36">
        <v>2749.45</v>
      </c>
      <c r="J145" s="36">
        <v>2771.2999999999997</v>
      </c>
      <c r="K145" s="31">
        <v>2727.6</v>
      </c>
      <c r="L145" s="31">
        <v>2679.3</v>
      </c>
      <c r="M145" s="31">
        <v>2.7217699999999998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1853.1</v>
      </c>
      <c r="D146" s="36">
        <v>1866.9333333333334</v>
      </c>
      <c r="E146" s="36">
        <v>1828.9166666666667</v>
      </c>
      <c r="F146" s="36">
        <v>1804.7333333333333</v>
      </c>
      <c r="G146" s="36">
        <v>1766.7166666666667</v>
      </c>
      <c r="H146" s="36">
        <v>1891.1166666666668</v>
      </c>
      <c r="I146" s="36">
        <v>1929.1333333333332</v>
      </c>
      <c r="J146" s="36">
        <v>1953.3166666666668</v>
      </c>
      <c r="K146" s="31">
        <v>1904.95</v>
      </c>
      <c r="L146" s="31">
        <v>1842.75</v>
      </c>
      <c r="M146" s="31">
        <v>9.5034600000000005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95.12</v>
      </c>
      <c r="D147" s="36">
        <v>95.850000000000009</v>
      </c>
      <c r="E147" s="36">
        <v>93.910000000000011</v>
      </c>
      <c r="F147" s="36">
        <v>92.7</v>
      </c>
      <c r="G147" s="36">
        <v>90.76</v>
      </c>
      <c r="H147" s="36">
        <v>97.060000000000016</v>
      </c>
      <c r="I147" s="36">
        <v>99.000000000000014</v>
      </c>
      <c r="J147" s="36">
        <v>100.21000000000002</v>
      </c>
      <c r="K147" s="31">
        <v>97.79</v>
      </c>
      <c r="L147" s="31">
        <v>94.64</v>
      </c>
      <c r="M147" s="31">
        <v>255.38708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224.46</v>
      </c>
      <c r="D148" s="36">
        <v>227.50666666666666</v>
      </c>
      <c r="E148" s="36">
        <v>220.06333333333333</v>
      </c>
      <c r="F148" s="36">
        <v>215.66666666666669</v>
      </c>
      <c r="G148" s="36">
        <v>208.22333333333336</v>
      </c>
      <c r="H148" s="36">
        <v>231.90333333333331</v>
      </c>
      <c r="I148" s="36">
        <v>239.34666666666664</v>
      </c>
      <c r="J148" s="36">
        <v>243.74333333333328</v>
      </c>
      <c r="K148" s="31">
        <v>234.95</v>
      </c>
      <c r="L148" s="31">
        <v>223.11</v>
      </c>
      <c r="M148" s="31">
        <v>142.57715999999999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396.2</v>
      </c>
      <c r="D149" s="36">
        <v>398.56666666666666</v>
      </c>
      <c r="E149" s="36">
        <v>392.63333333333333</v>
      </c>
      <c r="F149" s="36">
        <v>389.06666666666666</v>
      </c>
      <c r="G149" s="36">
        <v>383.13333333333333</v>
      </c>
      <c r="H149" s="36">
        <v>402.13333333333333</v>
      </c>
      <c r="I149" s="36">
        <v>408.06666666666661</v>
      </c>
      <c r="J149" s="36">
        <v>411.63333333333333</v>
      </c>
      <c r="K149" s="31">
        <v>404.5</v>
      </c>
      <c r="L149" s="31">
        <v>395</v>
      </c>
      <c r="M149" s="31">
        <v>113.55664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3277.05</v>
      </c>
      <c r="D150" s="36">
        <v>3335.3666666666668</v>
      </c>
      <c r="E150" s="36">
        <v>3203.8333333333335</v>
      </c>
      <c r="F150" s="36">
        <v>3130.6166666666668</v>
      </c>
      <c r="G150" s="36">
        <v>2999.0833333333335</v>
      </c>
      <c r="H150" s="36">
        <v>3408.5833333333335</v>
      </c>
      <c r="I150" s="36">
        <v>3540.1166666666663</v>
      </c>
      <c r="J150" s="36">
        <v>3613.3333333333335</v>
      </c>
      <c r="K150" s="31">
        <v>3466.9</v>
      </c>
      <c r="L150" s="31">
        <v>3262.15</v>
      </c>
      <c r="M150" s="31">
        <v>4.4980000000000002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2484.6999999999998</v>
      </c>
      <c r="D151" s="36">
        <v>2483.4</v>
      </c>
      <c r="E151" s="36">
        <v>2474.8000000000002</v>
      </c>
      <c r="F151" s="36">
        <v>2464.9</v>
      </c>
      <c r="G151" s="36">
        <v>2456.3000000000002</v>
      </c>
      <c r="H151" s="36">
        <v>2493.3000000000002</v>
      </c>
      <c r="I151" s="36">
        <v>2501.8999999999996</v>
      </c>
      <c r="J151" s="36">
        <v>2511.8000000000002</v>
      </c>
      <c r="K151" s="31">
        <v>2492</v>
      </c>
      <c r="L151" s="31">
        <v>2473.5</v>
      </c>
      <c r="M151" s="31">
        <v>3.1184599999999998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1745.2</v>
      </c>
      <c r="D152" s="36">
        <v>1758.0333333333335</v>
      </c>
      <c r="E152" s="36">
        <v>1722.2166666666672</v>
      </c>
      <c r="F152" s="36">
        <v>1699.2333333333336</v>
      </c>
      <c r="G152" s="36">
        <v>1663.4166666666672</v>
      </c>
      <c r="H152" s="36">
        <v>1781.0166666666671</v>
      </c>
      <c r="I152" s="36">
        <v>1816.8333333333333</v>
      </c>
      <c r="J152" s="36">
        <v>1839.8166666666671</v>
      </c>
      <c r="K152" s="31">
        <v>1793.85</v>
      </c>
      <c r="L152" s="31">
        <v>1735.05</v>
      </c>
      <c r="M152" s="31">
        <v>7.3806799999999999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335.9</v>
      </c>
      <c r="D153" s="36">
        <v>337.95</v>
      </c>
      <c r="E153" s="36">
        <v>330.9</v>
      </c>
      <c r="F153" s="36">
        <v>325.89999999999998</v>
      </c>
      <c r="G153" s="36">
        <v>318.84999999999997</v>
      </c>
      <c r="H153" s="36">
        <v>342.95</v>
      </c>
      <c r="I153" s="36">
        <v>350.00000000000006</v>
      </c>
      <c r="J153" s="36">
        <v>355</v>
      </c>
      <c r="K153" s="31">
        <v>345</v>
      </c>
      <c r="L153" s="31">
        <v>332.95</v>
      </c>
      <c r="M153" s="31">
        <v>289.43385000000001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687.35</v>
      </c>
      <c r="D154" s="36">
        <v>684.44999999999993</v>
      </c>
      <c r="E154" s="36">
        <v>676.89999999999986</v>
      </c>
      <c r="F154" s="36">
        <v>666.44999999999993</v>
      </c>
      <c r="G154" s="36">
        <v>658.89999999999986</v>
      </c>
      <c r="H154" s="36">
        <v>694.89999999999986</v>
      </c>
      <c r="I154" s="36">
        <v>702.44999999999982</v>
      </c>
      <c r="J154" s="36">
        <v>712.89999999999986</v>
      </c>
      <c r="K154" s="31">
        <v>692</v>
      </c>
      <c r="L154" s="31">
        <v>674</v>
      </c>
      <c r="M154" s="31">
        <v>145.5094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506.15</v>
      </c>
      <c r="D155" s="36">
        <v>511.55</v>
      </c>
      <c r="E155" s="36">
        <v>498.35</v>
      </c>
      <c r="F155" s="36">
        <v>490.55</v>
      </c>
      <c r="G155" s="36">
        <v>477.35</v>
      </c>
      <c r="H155" s="36">
        <v>519.35</v>
      </c>
      <c r="I155" s="36">
        <v>532.54999999999995</v>
      </c>
      <c r="J155" s="36">
        <v>540.35</v>
      </c>
      <c r="K155" s="31">
        <v>524.75</v>
      </c>
      <c r="L155" s="31">
        <v>503.75</v>
      </c>
      <c r="M155" s="31">
        <v>45.456130000000002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1482.65</v>
      </c>
      <c r="D156" s="36">
        <v>1470.1833333333334</v>
      </c>
      <c r="E156" s="36">
        <v>1450.3666666666668</v>
      </c>
      <c r="F156" s="36">
        <v>1418.0833333333335</v>
      </c>
      <c r="G156" s="36">
        <v>1398.2666666666669</v>
      </c>
      <c r="H156" s="36">
        <v>1502.4666666666667</v>
      </c>
      <c r="I156" s="36">
        <v>1522.2833333333333</v>
      </c>
      <c r="J156" s="36">
        <v>1554.5666666666666</v>
      </c>
      <c r="K156" s="31">
        <v>1490</v>
      </c>
      <c r="L156" s="31">
        <v>1437.9</v>
      </c>
      <c r="M156" s="31">
        <v>9.1131200000000003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4373.25</v>
      </c>
      <c r="D157" s="36">
        <v>4399.1166666666668</v>
      </c>
      <c r="E157" s="36">
        <v>4334.2333333333336</v>
      </c>
      <c r="F157" s="36">
        <v>4295.2166666666672</v>
      </c>
      <c r="G157" s="36">
        <v>4230.3333333333339</v>
      </c>
      <c r="H157" s="36">
        <v>4438.1333333333332</v>
      </c>
      <c r="I157" s="36">
        <v>4503.0166666666664</v>
      </c>
      <c r="J157" s="36">
        <v>4542.0333333333328</v>
      </c>
      <c r="K157" s="31">
        <v>4464</v>
      </c>
      <c r="L157" s="31">
        <v>4360.1000000000004</v>
      </c>
      <c r="M157" s="31">
        <v>2.6245699999999998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41083.050000000003</v>
      </c>
      <c r="D158" s="36">
        <v>41053</v>
      </c>
      <c r="E158" s="36">
        <v>40578.050000000003</v>
      </c>
      <c r="F158" s="36">
        <v>40073.050000000003</v>
      </c>
      <c r="G158" s="36">
        <v>39598.100000000006</v>
      </c>
      <c r="H158" s="36">
        <v>41558</v>
      </c>
      <c r="I158" s="36">
        <v>42032.95</v>
      </c>
      <c r="J158" s="36">
        <v>42537.95</v>
      </c>
      <c r="K158" s="31">
        <v>41527.949999999997</v>
      </c>
      <c r="L158" s="31">
        <v>40548</v>
      </c>
      <c r="M158" s="31">
        <v>8.5750000000000007E-2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1788.85</v>
      </c>
      <c r="D159" s="36">
        <v>1788.5833333333333</v>
      </c>
      <c r="E159" s="36">
        <v>1752.2666666666664</v>
      </c>
      <c r="F159" s="36">
        <v>1715.6833333333332</v>
      </c>
      <c r="G159" s="36">
        <v>1679.3666666666663</v>
      </c>
      <c r="H159" s="36">
        <v>1825.1666666666665</v>
      </c>
      <c r="I159" s="36">
        <v>1861.4833333333336</v>
      </c>
      <c r="J159" s="36">
        <v>1898.0666666666666</v>
      </c>
      <c r="K159" s="31">
        <v>1824.9</v>
      </c>
      <c r="L159" s="31">
        <v>1752</v>
      </c>
      <c r="M159" s="31">
        <v>7.4782599999999997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4712.55</v>
      </c>
      <c r="D160" s="36">
        <v>4721.0166666666664</v>
      </c>
      <c r="E160" s="36">
        <v>4662.0333333333328</v>
      </c>
      <c r="F160" s="36">
        <v>4611.5166666666664</v>
      </c>
      <c r="G160" s="36">
        <v>4552.5333333333328</v>
      </c>
      <c r="H160" s="36">
        <v>4771.5333333333328</v>
      </c>
      <c r="I160" s="36">
        <v>4830.5166666666664</v>
      </c>
      <c r="J160" s="36">
        <v>4881.0333333333328</v>
      </c>
      <c r="K160" s="31">
        <v>4780</v>
      </c>
      <c r="L160" s="31">
        <v>4670.5</v>
      </c>
      <c r="M160" s="31">
        <v>3.03146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368.1</v>
      </c>
      <c r="D161" s="36">
        <v>370.15000000000003</v>
      </c>
      <c r="E161" s="36">
        <v>365.00000000000006</v>
      </c>
      <c r="F161" s="36">
        <v>361.90000000000003</v>
      </c>
      <c r="G161" s="36">
        <v>356.75000000000006</v>
      </c>
      <c r="H161" s="36">
        <v>373.25000000000006</v>
      </c>
      <c r="I161" s="36">
        <v>378.40000000000003</v>
      </c>
      <c r="J161" s="36">
        <v>381.50000000000006</v>
      </c>
      <c r="K161" s="31">
        <v>375.3</v>
      </c>
      <c r="L161" s="31">
        <v>367.05</v>
      </c>
      <c r="M161" s="31">
        <v>27.003430000000002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3047.1</v>
      </c>
      <c r="D162" s="36">
        <v>3045.8333333333335</v>
      </c>
      <c r="E162" s="36">
        <v>3023.3166666666671</v>
      </c>
      <c r="F162" s="36">
        <v>2999.5333333333338</v>
      </c>
      <c r="G162" s="36">
        <v>2977.0166666666673</v>
      </c>
      <c r="H162" s="36">
        <v>3069.6166666666668</v>
      </c>
      <c r="I162" s="36">
        <v>3092.1333333333332</v>
      </c>
      <c r="J162" s="36">
        <v>3115.9166666666665</v>
      </c>
      <c r="K162" s="31">
        <v>3068.35</v>
      </c>
      <c r="L162" s="31">
        <v>3022.05</v>
      </c>
      <c r="M162" s="31">
        <v>1.81637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985.4</v>
      </c>
      <c r="D163" s="36">
        <v>989.0333333333333</v>
      </c>
      <c r="E163" s="36">
        <v>968.01666666666665</v>
      </c>
      <c r="F163" s="36">
        <v>950.63333333333333</v>
      </c>
      <c r="G163" s="36">
        <v>929.61666666666667</v>
      </c>
      <c r="H163" s="36">
        <v>1006.4166666666666</v>
      </c>
      <c r="I163" s="36">
        <v>1027.4333333333334</v>
      </c>
      <c r="J163" s="36">
        <v>1044.8166666666666</v>
      </c>
      <c r="K163" s="31">
        <v>1010.05</v>
      </c>
      <c r="L163" s="31">
        <v>971.65</v>
      </c>
      <c r="M163" s="31">
        <v>19.995950000000001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6413.8</v>
      </c>
      <c r="D164" s="36">
        <v>6467.7166666666672</v>
      </c>
      <c r="E164" s="36">
        <v>6327.5833333333339</v>
      </c>
      <c r="F164" s="36">
        <v>6241.3666666666668</v>
      </c>
      <c r="G164" s="36">
        <v>6101.2333333333336</v>
      </c>
      <c r="H164" s="36">
        <v>6553.9333333333343</v>
      </c>
      <c r="I164" s="36">
        <v>6694.0666666666675</v>
      </c>
      <c r="J164" s="36">
        <v>6780.2833333333347</v>
      </c>
      <c r="K164" s="31">
        <v>6607.85</v>
      </c>
      <c r="L164" s="31">
        <v>6381.5</v>
      </c>
      <c r="M164" s="31">
        <v>1.9832799999999999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356.15</v>
      </c>
      <c r="D165" s="36">
        <v>358.5333333333333</v>
      </c>
      <c r="E165" s="36">
        <v>352.31666666666661</v>
      </c>
      <c r="F165" s="36">
        <v>348.48333333333329</v>
      </c>
      <c r="G165" s="36">
        <v>342.26666666666659</v>
      </c>
      <c r="H165" s="36">
        <v>362.36666666666662</v>
      </c>
      <c r="I165" s="36">
        <v>368.58333333333331</v>
      </c>
      <c r="J165" s="36">
        <v>372.41666666666663</v>
      </c>
      <c r="K165" s="31">
        <v>364.75</v>
      </c>
      <c r="L165" s="31">
        <v>354.7</v>
      </c>
      <c r="M165" s="31">
        <v>11.97247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482.65</v>
      </c>
      <c r="D166" s="36">
        <v>487.18333333333334</v>
      </c>
      <c r="E166" s="36">
        <v>476.4666666666667</v>
      </c>
      <c r="F166" s="36">
        <v>470.28333333333336</v>
      </c>
      <c r="G166" s="36">
        <v>459.56666666666672</v>
      </c>
      <c r="H166" s="36">
        <v>493.36666666666667</v>
      </c>
      <c r="I166" s="36">
        <v>504.08333333333326</v>
      </c>
      <c r="J166" s="36">
        <v>510.26666666666665</v>
      </c>
      <c r="K166" s="31">
        <v>497.9</v>
      </c>
      <c r="L166" s="31">
        <v>481</v>
      </c>
      <c r="M166" s="31">
        <v>106.69859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336.95</v>
      </c>
      <c r="D167" s="36">
        <v>338.18333333333334</v>
      </c>
      <c r="E167" s="36">
        <v>333.91666666666669</v>
      </c>
      <c r="F167" s="36">
        <v>330.88333333333333</v>
      </c>
      <c r="G167" s="36">
        <v>326.61666666666667</v>
      </c>
      <c r="H167" s="36">
        <v>341.2166666666667</v>
      </c>
      <c r="I167" s="36">
        <v>345.48333333333335</v>
      </c>
      <c r="J167" s="36">
        <v>348.51666666666671</v>
      </c>
      <c r="K167" s="31">
        <v>342.45</v>
      </c>
      <c r="L167" s="31">
        <v>335.15</v>
      </c>
      <c r="M167" s="31">
        <v>104.35954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1778.05</v>
      </c>
      <c r="D168" s="36">
        <v>1765.7666666666667</v>
      </c>
      <c r="E168" s="36">
        <v>1738.5833333333333</v>
      </c>
      <c r="F168" s="36">
        <v>1699.1166666666666</v>
      </c>
      <c r="G168" s="36">
        <v>1671.9333333333332</v>
      </c>
      <c r="H168" s="36">
        <v>1805.2333333333333</v>
      </c>
      <c r="I168" s="36">
        <v>1832.4166666666667</v>
      </c>
      <c r="J168" s="36">
        <v>1871.8833333333334</v>
      </c>
      <c r="K168" s="31">
        <v>1792.95</v>
      </c>
      <c r="L168" s="31">
        <v>1726.3</v>
      </c>
      <c r="M168" s="31">
        <v>12.277990000000001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16999.7</v>
      </c>
      <c r="D169" s="36">
        <v>17052</v>
      </c>
      <c r="E169" s="36">
        <v>16904</v>
      </c>
      <c r="F169" s="36">
        <v>16808.3</v>
      </c>
      <c r="G169" s="36">
        <v>16660.3</v>
      </c>
      <c r="H169" s="36">
        <v>17147.7</v>
      </c>
      <c r="I169" s="36">
        <v>17295.7</v>
      </c>
      <c r="J169" s="36">
        <v>17391.400000000001</v>
      </c>
      <c r="K169" s="31">
        <v>17200</v>
      </c>
      <c r="L169" s="31">
        <v>16956.3</v>
      </c>
      <c r="M169" s="31">
        <v>3.8899999999999997E-2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114.3</v>
      </c>
      <c r="D170" s="36">
        <v>114.63</v>
      </c>
      <c r="E170" s="36">
        <v>113.27</v>
      </c>
      <c r="F170" s="36">
        <v>112.24</v>
      </c>
      <c r="G170" s="36">
        <v>110.88</v>
      </c>
      <c r="H170" s="36">
        <v>115.66</v>
      </c>
      <c r="I170" s="36">
        <v>117.02000000000001</v>
      </c>
      <c r="J170" s="36">
        <v>118.05</v>
      </c>
      <c r="K170" s="31">
        <v>115.99</v>
      </c>
      <c r="L170" s="31">
        <v>113.6</v>
      </c>
      <c r="M170" s="31">
        <v>179.3854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568.95000000000005</v>
      </c>
      <c r="D171" s="36">
        <v>573.01666666666677</v>
      </c>
      <c r="E171" s="36">
        <v>563.33333333333348</v>
      </c>
      <c r="F171" s="36">
        <v>557.7166666666667</v>
      </c>
      <c r="G171" s="36">
        <v>548.03333333333342</v>
      </c>
      <c r="H171" s="36">
        <v>578.63333333333355</v>
      </c>
      <c r="I171" s="36">
        <v>588.31666666666672</v>
      </c>
      <c r="J171" s="36">
        <v>593.93333333333362</v>
      </c>
      <c r="K171" s="31">
        <v>582.70000000000005</v>
      </c>
      <c r="L171" s="31">
        <v>567.4</v>
      </c>
      <c r="M171" s="31">
        <v>76.354060000000004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569.45000000000005</v>
      </c>
      <c r="D172" s="36">
        <v>578.7833333333333</v>
      </c>
      <c r="E172" s="36">
        <v>555.66666666666663</v>
      </c>
      <c r="F172" s="36">
        <v>541.88333333333333</v>
      </c>
      <c r="G172" s="36">
        <v>518.76666666666665</v>
      </c>
      <c r="H172" s="36">
        <v>592.56666666666661</v>
      </c>
      <c r="I172" s="36">
        <v>615.68333333333339</v>
      </c>
      <c r="J172" s="36">
        <v>629.46666666666658</v>
      </c>
      <c r="K172" s="31">
        <v>601.9</v>
      </c>
      <c r="L172" s="31">
        <v>565</v>
      </c>
      <c r="M172" s="31">
        <v>420.07553999999999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2927.25</v>
      </c>
      <c r="D173" s="36">
        <v>2927.7999999999997</v>
      </c>
      <c r="E173" s="36">
        <v>2915.4499999999994</v>
      </c>
      <c r="F173" s="36">
        <v>2903.6499999999996</v>
      </c>
      <c r="G173" s="36">
        <v>2891.2999999999993</v>
      </c>
      <c r="H173" s="36">
        <v>2939.5999999999995</v>
      </c>
      <c r="I173" s="36">
        <v>2951.95</v>
      </c>
      <c r="J173" s="36">
        <v>2963.7499999999995</v>
      </c>
      <c r="K173" s="31">
        <v>2940.15</v>
      </c>
      <c r="L173" s="31">
        <v>2916</v>
      </c>
      <c r="M173" s="31">
        <v>31.325320000000001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691.9</v>
      </c>
      <c r="D174" s="36">
        <v>696.2166666666667</v>
      </c>
      <c r="E174" s="36">
        <v>684.83333333333337</v>
      </c>
      <c r="F174" s="36">
        <v>677.76666666666665</v>
      </c>
      <c r="G174" s="36">
        <v>666.38333333333333</v>
      </c>
      <c r="H174" s="36">
        <v>703.28333333333342</v>
      </c>
      <c r="I174" s="36">
        <v>714.66666666666663</v>
      </c>
      <c r="J174" s="36">
        <v>721.73333333333346</v>
      </c>
      <c r="K174" s="31">
        <v>707.6</v>
      </c>
      <c r="L174" s="31">
        <v>689.15</v>
      </c>
      <c r="M174" s="31">
        <v>12.90799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1682.4</v>
      </c>
      <c r="D175" s="36">
        <v>1691.9166666666667</v>
      </c>
      <c r="E175" s="36">
        <v>1662.5333333333335</v>
      </c>
      <c r="F175" s="36">
        <v>1642.6666666666667</v>
      </c>
      <c r="G175" s="36">
        <v>1613.2833333333335</v>
      </c>
      <c r="H175" s="36">
        <v>1711.7833333333335</v>
      </c>
      <c r="I175" s="36">
        <v>1741.1666666666667</v>
      </c>
      <c r="J175" s="36">
        <v>1761.0333333333335</v>
      </c>
      <c r="K175" s="31">
        <v>1721.3</v>
      </c>
      <c r="L175" s="31">
        <v>1672.05</v>
      </c>
      <c r="M175" s="31">
        <v>10.64268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2521.0500000000002</v>
      </c>
      <c r="D176" s="36">
        <v>2541.8166666666666</v>
      </c>
      <c r="E176" s="36">
        <v>2491.4333333333334</v>
      </c>
      <c r="F176" s="36">
        <v>2461.8166666666666</v>
      </c>
      <c r="G176" s="36">
        <v>2411.4333333333334</v>
      </c>
      <c r="H176" s="36">
        <v>2571.4333333333334</v>
      </c>
      <c r="I176" s="36">
        <v>2621.8166666666666</v>
      </c>
      <c r="J176" s="36">
        <v>2651.4333333333334</v>
      </c>
      <c r="K176" s="31">
        <v>2592.1999999999998</v>
      </c>
      <c r="L176" s="31">
        <v>2512.1999999999998</v>
      </c>
      <c r="M176" s="31">
        <v>3.3733599999999999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180.7</v>
      </c>
      <c r="D177" s="36">
        <v>182.71666666666667</v>
      </c>
      <c r="E177" s="36">
        <v>175.68333333333334</v>
      </c>
      <c r="F177" s="36">
        <v>170.66666666666666</v>
      </c>
      <c r="G177" s="36">
        <v>163.63333333333333</v>
      </c>
      <c r="H177" s="36">
        <v>187.73333333333335</v>
      </c>
      <c r="I177" s="36">
        <v>194.76666666666671</v>
      </c>
      <c r="J177" s="36">
        <v>199.78333333333336</v>
      </c>
      <c r="K177" s="31">
        <v>189.75</v>
      </c>
      <c r="L177" s="31">
        <v>177.7</v>
      </c>
      <c r="M177" s="31">
        <v>316.16437999999999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24205.95</v>
      </c>
      <c r="D178" s="36">
        <v>24285.083333333332</v>
      </c>
      <c r="E178" s="36">
        <v>24060.916666666664</v>
      </c>
      <c r="F178" s="36">
        <v>23915.883333333331</v>
      </c>
      <c r="G178" s="36">
        <v>23691.716666666664</v>
      </c>
      <c r="H178" s="36">
        <v>24430.116666666665</v>
      </c>
      <c r="I178" s="36">
        <v>24654.283333333329</v>
      </c>
      <c r="J178" s="36">
        <v>24799.316666666666</v>
      </c>
      <c r="K178" s="31">
        <v>24509.25</v>
      </c>
      <c r="L178" s="31">
        <v>24140.05</v>
      </c>
      <c r="M178" s="31">
        <v>0.41826000000000002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2891.35</v>
      </c>
      <c r="D179" s="36">
        <v>2915.7666666666664</v>
      </c>
      <c r="E179" s="36">
        <v>2836.083333333333</v>
      </c>
      <c r="F179" s="36">
        <v>2780.8166666666666</v>
      </c>
      <c r="G179" s="36">
        <v>2701.1333333333332</v>
      </c>
      <c r="H179" s="36">
        <v>2971.0333333333328</v>
      </c>
      <c r="I179" s="36">
        <v>3050.7166666666662</v>
      </c>
      <c r="J179" s="36">
        <v>3105.9833333333327</v>
      </c>
      <c r="K179" s="31">
        <v>2995.45</v>
      </c>
      <c r="L179" s="31">
        <v>2860.5</v>
      </c>
      <c r="M179" s="31">
        <v>14.49963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6969.1</v>
      </c>
      <c r="D180" s="36">
        <v>6954.3833333333341</v>
      </c>
      <c r="E180" s="36">
        <v>6864.7666666666682</v>
      </c>
      <c r="F180" s="36">
        <v>6760.4333333333343</v>
      </c>
      <c r="G180" s="36">
        <v>6670.8166666666684</v>
      </c>
      <c r="H180" s="36">
        <v>7058.7166666666681</v>
      </c>
      <c r="I180" s="36">
        <v>7148.3333333333348</v>
      </c>
      <c r="J180" s="36">
        <v>7252.6666666666679</v>
      </c>
      <c r="K180" s="31">
        <v>7044</v>
      </c>
      <c r="L180" s="31">
        <v>6850.05</v>
      </c>
      <c r="M180" s="31">
        <v>5.2359499999999999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659.5</v>
      </c>
      <c r="D181" s="36">
        <v>663.93333333333339</v>
      </c>
      <c r="E181" s="36">
        <v>652.66666666666674</v>
      </c>
      <c r="F181" s="36">
        <v>645.83333333333337</v>
      </c>
      <c r="G181" s="36">
        <v>634.56666666666672</v>
      </c>
      <c r="H181" s="36">
        <v>670.76666666666677</v>
      </c>
      <c r="I181" s="36">
        <v>682.03333333333342</v>
      </c>
      <c r="J181" s="36">
        <v>688.86666666666679</v>
      </c>
      <c r="K181" s="31">
        <v>675.2</v>
      </c>
      <c r="L181" s="31">
        <v>657.1</v>
      </c>
      <c r="M181" s="31">
        <v>7.2179099999999998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797.55</v>
      </c>
      <c r="D182" s="36">
        <v>804.19999999999993</v>
      </c>
      <c r="E182" s="36">
        <v>788.39999999999986</v>
      </c>
      <c r="F182" s="36">
        <v>779.24999999999989</v>
      </c>
      <c r="G182" s="36">
        <v>763.44999999999982</v>
      </c>
      <c r="H182" s="36">
        <v>813.34999999999991</v>
      </c>
      <c r="I182" s="36">
        <v>829.14999999999986</v>
      </c>
      <c r="J182" s="36">
        <v>838.3</v>
      </c>
      <c r="K182" s="31">
        <v>820</v>
      </c>
      <c r="L182" s="31">
        <v>795.05</v>
      </c>
      <c r="M182" s="31">
        <v>175.85172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128.13999999999999</v>
      </c>
      <c r="D183" s="36">
        <v>129.45333333333335</v>
      </c>
      <c r="E183" s="36">
        <v>126.40666666666669</v>
      </c>
      <c r="F183" s="36">
        <v>124.67333333333335</v>
      </c>
      <c r="G183" s="36">
        <v>121.62666666666669</v>
      </c>
      <c r="H183" s="36">
        <v>131.1866666666667</v>
      </c>
      <c r="I183" s="36">
        <v>134.23333333333338</v>
      </c>
      <c r="J183" s="36">
        <v>135.9666666666667</v>
      </c>
      <c r="K183" s="31">
        <v>132.5</v>
      </c>
      <c r="L183" s="31">
        <v>127.72</v>
      </c>
      <c r="M183" s="31">
        <v>163.76718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1740.1</v>
      </c>
      <c r="D184" s="36">
        <v>1739.1833333333332</v>
      </c>
      <c r="E184" s="36">
        <v>1726.5166666666664</v>
      </c>
      <c r="F184" s="36">
        <v>1712.9333333333332</v>
      </c>
      <c r="G184" s="36">
        <v>1700.2666666666664</v>
      </c>
      <c r="H184" s="36">
        <v>1752.7666666666664</v>
      </c>
      <c r="I184" s="36">
        <v>1765.4333333333329</v>
      </c>
      <c r="J184" s="36">
        <v>1779.0166666666664</v>
      </c>
      <c r="K184" s="31">
        <v>1751.85</v>
      </c>
      <c r="L184" s="31">
        <v>1725.6</v>
      </c>
      <c r="M184" s="31">
        <v>20.769629999999999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819.7</v>
      </c>
      <c r="D185" s="36">
        <v>808.36666666666667</v>
      </c>
      <c r="E185" s="36">
        <v>789.93333333333339</v>
      </c>
      <c r="F185" s="36">
        <v>760.16666666666674</v>
      </c>
      <c r="G185" s="36">
        <v>741.73333333333346</v>
      </c>
      <c r="H185" s="36">
        <v>838.13333333333333</v>
      </c>
      <c r="I185" s="36">
        <v>856.56666666666649</v>
      </c>
      <c r="J185" s="36">
        <v>886.33333333333326</v>
      </c>
      <c r="K185" s="31">
        <v>826.8</v>
      </c>
      <c r="L185" s="31">
        <v>778.6</v>
      </c>
      <c r="M185" s="31">
        <v>41.698630000000001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825.25</v>
      </c>
      <c r="D186" s="36">
        <v>826.2833333333333</v>
      </c>
      <c r="E186" s="36">
        <v>820.56666666666661</v>
      </c>
      <c r="F186" s="36">
        <v>815.88333333333333</v>
      </c>
      <c r="G186" s="36">
        <v>810.16666666666663</v>
      </c>
      <c r="H186" s="36">
        <v>830.96666666666658</v>
      </c>
      <c r="I186" s="36">
        <v>836.68333333333328</v>
      </c>
      <c r="J186" s="36">
        <v>841.36666666666656</v>
      </c>
      <c r="K186" s="31">
        <v>832</v>
      </c>
      <c r="L186" s="31">
        <v>821.6</v>
      </c>
      <c r="M186" s="31">
        <v>4.3911300000000004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2635.8</v>
      </c>
      <c r="D187" s="36">
        <v>2615.4333333333334</v>
      </c>
      <c r="E187" s="36">
        <v>2575.8666666666668</v>
      </c>
      <c r="F187" s="36">
        <v>2515.9333333333334</v>
      </c>
      <c r="G187" s="36">
        <v>2476.3666666666668</v>
      </c>
      <c r="H187" s="36">
        <v>2675.3666666666668</v>
      </c>
      <c r="I187" s="36">
        <v>2714.9333333333334</v>
      </c>
      <c r="J187" s="36">
        <v>2774.8666666666668</v>
      </c>
      <c r="K187" s="31">
        <v>2655</v>
      </c>
      <c r="L187" s="31">
        <v>2555.5</v>
      </c>
      <c r="M187" s="31">
        <v>20.054300000000001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1027.75</v>
      </c>
      <c r="D188" s="36">
        <v>1034.2666666666667</v>
      </c>
      <c r="E188" s="36">
        <v>1018.5333333333333</v>
      </c>
      <c r="F188" s="36">
        <v>1009.3166666666666</v>
      </c>
      <c r="G188" s="36">
        <v>993.58333333333326</v>
      </c>
      <c r="H188" s="36">
        <v>1043.4833333333333</v>
      </c>
      <c r="I188" s="36">
        <v>1059.2166666666665</v>
      </c>
      <c r="J188" s="36">
        <v>1068.4333333333334</v>
      </c>
      <c r="K188" s="31">
        <v>1050</v>
      </c>
      <c r="L188" s="31">
        <v>1025.05</v>
      </c>
      <c r="M188" s="31">
        <v>6.6239499999999998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1849.45</v>
      </c>
      <c r="D189" s="36">
        <v>1858.9333333333334</v>
      </c>
      <c r="E189" s="36">
        <v>1828.4166666666667</v>
      </c>
      <c r="F189" s="36">
        <v>1807.3833333333334</v>
      </c>
      <c r="G189" s="36">
        <v>1776.8666666666668</v>
      </c>
      <c r="H189" s="36">
        <v>1879.9666666666667</v>
      </c>
      <c r="I189" s="36">
        <v>1910.4833333333331</v>
      </c>
      <c r="J189" s="36">
        <v>1931.5166666666667</v>
      </c>
      <c r="K189" s="31">
        <v>1889.45</v>
      </c>
      <c r="L189" s="31">
        <v>1837.9</v>
      </c>
      <c r="M189" s="31">
        <v>1.79437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4196.95</v>
      </c>
      <c r="D190" s="36">
        <v>4204.6500000000005</v>
      </c>
      <c r="E190" s="36">
        <v>4175.3000000000011</v>
      </c>
      <c r="F190" s="36">
        <v>4153.6500000000005</v>
      </c>
      <c r="G190" s="36">
        <v>4124.3000000000011</v>
      </c>
      <c r="H190" s="36">
        <v>4226.3000000000011</v>
      </c>
      <c r="I190" s="36">
        <v>4255.6500000000015</v>
      </c>
      <c r="J190" s="36">
        <v>4277.3000000000011</v>
      </c>
      <c r="K190" s="31">
        <v>4234</v>
      </c>
      <c r="L190" s="31">
        <v>4183</v>
      </c>
      <c r="M190" s="31">
        <v>14.95593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1178.8</v>
      </c>
      <c r="D191" s="36">
        <v>1176.3833333333334</v>
      </c>
      <c r="E191" s="36">
        <v>1170.0166666666669</v>
      </c>
      <c r="F191" s="36">
        <v>1161.2333333333333</v>
      </c>
      <c r="G191" s="36">
        <v>1154.8666666666668</v>
      </c>
      <c r="H191" s="36">
        <v>1185.166666666667</v>
      </c>
      <c r="I191" s="36">
        <v>1191.5333333333333</v>
      </c>
      <c r="J191" s="36">
        <v>1200.3166666666671</v>
      </c>
      <c r="K191" s="31">
        <v>1182.75</v>
      </c>
      <c r="L191" s="31">
        <v>1167.5999999999999</v>
      </c>
      <c r="M191" s="31">
        <v>7.8537100000000004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6791</v>
      </c>
      <c r="D192" s="36">
        <v>6783.3499999999995</v>
      </c>
      <c r="E192" s="36">
        <v>6732.2999999999993</v>
      </c>
      <c r="F192" s="36">
        <v>6673.5999999999995</v>
      </c>
      <c r="G192" s="36">
        <v>6622.5499999999993</v>
      </c>
      <c r="H192" s="36">
        <v>6842.0499999999993</v>
      </c>
      <c r="I192" s="36">
        <v>6893.1</v>
      </c>
      <c r="J192" s="36">
        <v>6951.7999999999993</v>
      </c>
      <c r="K192" s="31">
        <v>6834.4</v>
      </c>
      <c r="L192" s="31">
        <v>6724.65</v>
      </c>
      <c r="M192" s="31">
        <v>0.60348999999999997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723.05</v>
      </c>
      <c r="D193" s="36">
        <v>727.44999999999993</v>
      </c>
      <c r="E193" s="36">
        <v>717.09999999999991</v>
      </c>
      <c r="F193" s="36">
        <v>711.15</v>
      </c>
      <c r="G193" s="36">
        <v>700.8</v>
      </c>
      <c r="H193" s="36">
        <v>733.39999999999986</v>
      </c>
      <c r="I193" s="36">
        <v>743.75</v>
      </c>
      <c r="J193" s="36">
        <v>749.69999999999982</v>
      </c>
      <c r="K193" s="31">
        <v>737.8</v>
      </c>
      <c r="L193" s="31">
        <v>721.5</v>
      </c>
      <c r="M193" s="31">
        <v>32.952930000000002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1053.45</v>
      </c>
      <c r="D194" s="36">
        <v>1059.05</v>
      </c>
      <c r="E194" s="36">
        <v>1042.5999999999999</v>
      </c>
      <c r="F194" s="36">
        <v>1031.75</v>
      </c>
      <c r="G194" s="36">
        <v>1015.3</v>
      </c>
      <c r="H194" s="36">
        <v>1069.8999999999999</v>
      </c>
      <c r="I194" s="36">
        <v>1086.3500000000001</v>
      </c>
      <c r="J194" s="36">
        <v>1097.1999999999998</v>
      </c>
      <c r="K194" s="31">
        <v>1075.5</v>
      </c>
      <c r="L194" s="31">
        <v>1048.2</v>
      </c>
      <c r="M194" s="31">
        <v>75.082310000000007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408.25</v>
      </c>
      <c r="D195" s="36">
        <v>411.55</v>
      </c>
      <c r="E195" s="36">
        <v>403.1</v>
      </c>
      <c r="F195" s="36">
        <v>397.95</v>
      </c>
      <c r="G195" s="36">
        <v>389.5</v>
      </c>
      <c r="H195" s="36">
        <v>416.70000000000005</v>
      </c>
      <c r="I195" s="36">
        <v>425.15</v>
      </c>
      <c r="J195" s="36">
        <v>430.30000000000007</v>
      </c>
      <c r="K195" s="31">
        <v>420</v>
      </c>
      <c r="L195" s="31">
        <v>406.4</v>
      </c>
      <c r="M195" s="31">
        <v>136.50935000000001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148.88</v>
      </c>
      <c r="D196" s="36">
        <v>150.10999999999999</v>
      </c>
      <c r="E196" s="36">
        <v>147.26999999999998</v>
      </c>
      <c r="F196" s="36">
        <v>145.66</v>
      </c>
      <c r="G196" s="36">
        <v>142.82</v>
      </c>
      <c r="H196" s="36">
        <v>151.71999999999997</v>
      </c>
      <c r="I196" s="36">
        <v>154.55999999999995</v>
      </c>
      <c r="J196" s="36">
        <v>156.16999999999996</v>
      </c>
      <c r="K196" s="31">
        <v>152.94999999999999</v>
      </c>
      <c r="L196" s="31">
        <v>148.5</v>
      </c>
      <c r="M196" s="31">
        <v>293.96492999999998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1503.4</v>
      </c>
      <c r="D197" s="36">
        <v>1507.4000000000003</v>
      </c>
      <c r="E197" s="36">
        <v>1491.1500000000005</v>
      </c>
      <c r="F197" s="36">
        <v>1478.9000000000003</v>
      </c>
      <c r="G197" s="36">
        <v>1462.6500000000005</v>
      </c>
      <c r="H197" s="36">
        <v>1519.6500000000005</v>
      </c>
      <c r="I197" s="36">
        <v>1535.9</v>
      </c>
      <c r="J197" s="36">
        <v>1548.1500000000005</v>
      </c>
      <c r="K197" s="31">
        <v>1523.65</v>
      </c>
      <c r="L197" s="31">
        <v>1495.15</v>
      </c>
      <c r="M197" s="31">
        <v>5.8090099999999998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789.25</v>
      </c>
      <c r="D198" s="36">
        <v>793.18333333333339</v>
      </c>
      <c r="E198" s="36">
        <v>782.51666666666677</v>
      </c>
      <c r="F198" s="36">
        <v>775.78333333333342</v>
      </c>
      <c r="G198" s="36">
        <v>765.11666666666679</v>
      </c>
      <c r="H198" s="36">
        <v>799.91666666666674</v>
      </c>
      <c r="I198" s="36">
        <v>810.58333333333326</v>
      </c>
      <c r="J198" s="36">
        <v>817.31666666666672</v>
      </c>
      <c r="K198" s="31">
        <v>803.85</v>
      </c>
      <c r="L198" s="31">
        <v>786.45</v>
      </c>
      <c r="M198" s="31">
        <v>3.2296299999999998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3383.55</v>
      </c>
      <c r="D199" s="36">
        <v>3364.5666666666671</v>
      </c>
      <c r="E199" s="36">
        <v>3324.3833333333341</v>
      </c>
      <c r="F199" s="36">
        <v>3265.2166666666672</v>
      </c>
      <c r="G199" s="36">
        <v>3225.0333333333342</v>
      </c>
      <c r="H199" s="36">
        <v>3423.733333333334</v>
      </c>
      <c r="I199" s="36">
        <v>3463.9166666666674</v>
      </c>
      <c r="J199" s="36">
        <v>3523.0833333333339</v>
      </c>
      <c r="K199" s="31">
        <v>3404.75</v>
      </c>
      <c r="L199" s="31">
        <v>3305.4</v>
      </c>
      <c r="M199" s="31">
        <v>13.14371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3363.4</v>
      </c>
      <c r="D200" s="36">
        <v>3352.4333333333329</v>
      </c>
      <c r="E200" s="36">
        <v>3320.9666666666658</v>
      </c>
      <c r="F200" s="36">
        <v>3278.5333333333328</v>
      </c>
      <c r="G200" s="36">
        <v>3247.0666666666657</v>
      </c>
      <c r="H200" s="36">
        <v>3394.8666666666659</v>
      </c>
      <c r="I200" s="36">
        <v>3426.333333333333</v>
      </c>
      <c r="J200" s="36">
        <v>3468.766666666666</v>
      </c>
      <c r="K200" s="31">
        <v>3383.9</v>
      </c>
      <c r="L200" s="31">
        <v>3310</v>
      </c>
      <c r="M200" s="31">
        <v>4.1307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1712.2</v>
      </c>
      <c r="D201" s="36">
        <v>1730.0833333333333</v>
      </c>
      <c r="E201" s="36">
        <v>1685.2666666666664</v>
      </c>
      <c r="F201" s="36">
        <v>1658.3333333333333</v>
      </c>
      <c r="G201" s="36">
        <v>1613.5166666666664</v>
      </c>
      <c r="H201" s="36">
        <v>1757.0166666666664</v>
      </c>
      <c r="I201" s="36">
        <v>1801.8333333333335</v>
      </c>
      <c r="J201" s="36">
        <v>1828.7666666666664</v>
      </c>
      <c r="K201" s="31">
        <v>1774.9</v>
      </c>
      <c r="L201" s="31">
        <v>1703.15</v>
      </c>
      <c r="M201" s="31">
        <v>4.0771199999999999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6381.7</v>
      </c>
      <c r="D202" s="36">
        <v>6384.9000000000005</v>
      </c>
      <c r="E202" s="36">
        <v>6326.8000000000011</v>
      </c>
      <c r="F202" s="36">
        <v>6271.9000000000005</v>
      </c>
      <c r="G202" s="36">
        <v>6213.8000000000011</v>
      </c>
      <c r="H202" s="36">
        <v>6439.8000000000011</v>
      </c>
      <c r="I202" s="36">
        <v>6497.9000000000015</v>
      </c>
      <c r="J202" s="36">
        <v>6552.8000000000011</v>
      </c>
      <c r="K202" s="31">
        <v>6443</v>
      </c>
      <c r="L202" s="31">
        <v>6330</v>
      </c>
      <c r="M202" s="31">
        <v>6.5159399999999996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3973.95</v>
      </c>
      <c r="D203" s="36">
        <v>3981.8666666666668</v>
      </c>
      <c r="E203" s="36">
        <v>3918.2333333333336</v>
      </c>
      <c r="F203" s="36">
        <v>3862.5166666666669</v>
      </c>
      <c r="G203" s="36">
        <v>3798.8833333333337</v>
      </c>
      <c r="H203" s="36">
        <v>4037.5833333333335</v>
      </c>
      <c r="I203" s="36">
        <v>4101.2166666666672</v>
      </c>
      <c r="J203" s="36">
        <v>4156.9333333333334</v>
      </c>
      <c r="K203" s="31">
        <v>4045.5</v>
      </c>
      <c r="L203" s="31">
        <v>3926.15</v>
      </c>
      <c r="M203" s="31">
        <v>1.14377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552.04999999999995</v>
      </c>
      <c r="D204" s="36">
        <v>556.31666666666672</v>
      </c>
      <c r="E204" s="36">
        <v>546.53333333333342</v>
      </c>
      <c r="F204" s="36">
        <v>541.01666666666665</v>
      </c>
      <c r="G204" s="36">
        <v>531.23333333333335</v>
      </c>
      <c r="H204" s="36">
        <v>561.83333333333348</v>
      </c>
      <c r="I204" s="36">
        <v>571.61666666666679</v>
      </c>
      <c r="J204" s="36">
        <v>577.13333333333355</v>
      </c>
      <c r="K204" s="31">
        <v>566.1</v>
      </c>
      <c r="L204" s="31">
        <v>550.79999999999995</v>
      </c>
      <c r="M204" s="31">
        <v>16.665990000000001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11271.2</v>
      </c>
      <c r="D205" s="36">
        <v>11289.949999999999</v>
      </c>
      <c r="E205" s="36">
        <v>11215.899999999998</v>
      </c>
      <c r="F205" s="36">
        <v>11160.599999999999</v>
      </c>
      <c r="G205" s="36">
        <v>11086.549999999997</v>
      </c>
      <c r="H205" s="36">
        <v>11345.249999999998</v>
      </c>
      <c r="I205" s="36">
        <v>11419.299999999997</v>
      </c>
      <c r="J205" s="36">
        <v>11474.599999999999</v>
      </c>
      <c r="K205" s="31">
        <v>11364</v>
      </c>
      <c r="L205" s="31">
        <v>11234.65</v>
      </c>
      <c r="M205" s="31">
        <v>1.8997200000000001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119.37</v>
      </c>
      <c r="D206" s="36">
        <v>120.24</v>
      </c>
      <c r="E206" s="36">
        <v>118.14999999999999</v>
      </c>
      <c r="F206" s="36">
        <v>116.92999999999999</v>
      </c>
      <c r="G206" s="36">
        <v>114.83999999999999</v>
      </c>
      <c r="H206" s="36">
        <v>121.46</v>
      </c>
      <c r="I206" s="36">
        <v>123.55</v>
      </c>
      <c r="J206" s="36">
        <v>124.77</v>
      </c>
      <c r="K206" s="31">
        <v>122.33</v>
      </c>
      <c r="L206" s="31">
        <v>119.02</v>
      </c>
      <c r="M206" s="31">
        <v>124.24536999999999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1904.75</v>
      </c>
      <c r="D207" s="36">
        <v>1912.6833333333334</v>
      </c>
      <c r="E207" s="36">
        <v>1893.0666666666668</v>
      </c>
      <c r="F207" s="36">
        <v>1881.3833333333334</v>
      </c>
      <c r="G207" s="36">
        <v>1861.7666666666669</v>
      </c>
      <c r="H207" s="36">
        <v>1924.3666666666668</v>
      </c>
      <c r="I207" s="36">
        <v>1943.9833333333336</v>
      </c>
      <c r="J207" s="36">
        <v>1955.6666666666667</v>
      </c>
      <c r="K207" s="31">
        <v>1932.3</v>
      </c>
      <c r="L207" s="31">
        <v>1901</v>
      </c>
      <c r="M207" s="31">
        <v>2.0771999999999999</v>
      </c>
      <c r="N207" s="1"/>
      <c r="O207" s="1"/>
    </row>
    <row r="208" spans="1:15" ht="12.75" customHeight="1">
      <c r="A208" s="51">
        <v>203</v>
      </c>
      <c r="B208" s="53" t="s">
        <v>883</v>
      </c>
      <c r="C208" s="31">
        <v>1403.2</v>
      </c>
      <c r="D208" s="36">
        <v>1410.8166666666666</v>
      </c>
      <c r="E208" s="36">
        <v>1392.3833333333332</v>
      </c>
      <c r="F208" s="36">
        <v>1381.5666666666666</v>
      </c>
      <c r="G208" s="36">
        <v>1363.1333333333332</v>
      </c>
      <c r="H208" s="36">
        <v>1421.6333333333332</v>
      </c>
      <c r="I208" s="36">
        <v>1440.0666666666666</v>
      </c>
      <c r="J208" s="36">
        <v>1450.8833333333332</v>
      </c>
      <c r="K208" s="31">
        <v>1429.25</v>
      </c>
      <c r="L208" s="31">
        <v>1400</v>
      </c>
      <c r="M208" s="31">
        <v>7.7830300000000001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1489.5</v>
      </c>
      <c r="D209" s="36">
        <v>1481.5333333333335</v>
      </c>
      <c r="E209" s="36">
        <v>1463.0666666666671</v>
      </c>
      <c r="F209" s="36">
        <v>1436.6333333333334</v>
      </c>
      <c r="G209" s="36">
        <v>1418.166666666667</v>
      </c>
      <c r="H209" s="36">
        <v>1507.9666666666672</v>
      </c>
      <c r="I209" s="36">
        <v>1526.4333333333338</v>
      </c>
      <c r="J209" s="36">
        <v>1552.8666666666672</v>
      </c>
      <c r="K209" s="31">
        <v>1500</v>
      </c>
      <c r="L209" s="31">
        <v>1455.1</v>
      </c>
      <c r="M209" s="31">
        <v>18.931740000000001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422.35</v>
      </c>
      <c r="D210" s="36">
        <v>425.86666666666662</v>
      </c>
      <c r="E210" s="36">
        <v>417.73333333333323</v>
      </c>
      <c r="F210" s="36">
        <v>413.11666666666662</v>
      </c>
      <c r="G210" s="36">
        <v>404.98333333333323</v>
      </c>
      <c r="H210" s="36">
        <v>430.48333333333323</v>
      </c>
      <c r="I210" s="36">
        <v>438.61666666666656</v>
      </c>
      <c r="J210" s="36">
        <v>443.23333333333323</v>
      </c>
      <c r="K210" s="31">
        <v>434</v>
      </c>
      <c r="L210" s="31">
        <v>421.25</v>
      </c>
      <c r="M210" s="31">
        <v>85.228059999999999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15.47</v>
      </c>
      <c r="D211" s="36">
        <v>15.693333333333335</v>
      </c>
      <c r="E211" s="36">
        <v>15.196666666666669</v>
      </c>
      <c r="F211" s="36">
        <v>14.923333333333334</v>
      </c>
      <c r="G211" s="36">
        <v>14.426666666666668</v>
      </c>
      <c r="H211" s="36">
        <v>15.96666666666667</v>
      </c>
      <c r="I211" s="36">
        <v>16.463333333333338</v>
      </c>
      <c r="J211" s="36">
        <v>16.736666666666672</v>
      </c>
      <c r="K211" s="31">
        <v>16.190000000000001</v>
      </c>
      <c r="L211" s="31">
        <v>15.42</v>
      </c>
      <c r="M211" s="31">
        <v>5383.8700699999999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1573.35</v>
      </c>
      <c r="D212" s="36">
        <v>1580.3500000000001</v>
      </c>
      <c r="E212" s="36">
        <v>1561.8000000000002</v>
      </c>
      <c r="F212" s="36">
        <v>1550.25</v>
      </c>
      <c r="G212" s="36">
        <v>1531.7</v>
      </c>
      <c r="H212" s="36">
        <v>1591.9000000000003</v>
      </c>
      <c r="I212" s="36">
        <v>1610.45</v>
      </c>
      <c r="J212" s="36">
        <v>1622.0000000000005</v>
      </c>
      <c r="K212" s="31">
        <v>1598.9</v>
      </c>
      <c r="L212" s="31">
        <v>1568.8</v>
      </c>
      <c r="M212" s="31">
        <v>20.013839999999998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490.5</v>
      </c>
      <c r="D213" s="36">
        <v>490.11666666666662</v>
      </c>
      <c r="E213" s="36">
        <v>487.53333333333325</v>
      </c>
      <c r="F213" s="36">
        <v>484.56666666666661</v>
      </c>
      <c r="G213" s="36">
        <v>481.98333333333323</v>
      </c>
      <c r="H213" s="36">
        <v>493.08333333333326</v>
      </c>
      <c r="I213" s="36">
        <v>495.66666666666663</v>
      </c>
      <c r="J213" s="36">
        <v>498.63333333333327</v>
      </c>
      <c r="K213" s="31">
        <v>492.7</v>
      </c>
      <c r="L213" s="31">
        <v>487.15</v>
      </c>
      <c r="M213" s="31">
        <v>31.447089999999999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24.11</v>
      </c>
      <c r="D214" s="36">
        <v>24.406666666666666</v>
      </c>
      <c r="E214" s="36">
        <v>23.713333333333331</v>
      </c>
      <c r="F214" s="36">
        <v>23.316666666666666</v>
      </c>
      <c r="G214" s="36">
        <v>22.623333333333331</v>
      </c>
      <c r="H214" s="36">
        <v>24.803333333333331</v>
      </c>
      <c r="I214" s="36">
        <v>25.496666666666666</v>
      </c>
      <c r="J214" s="36">
        <v>25.893333333333331</v>
      </c>
      <c r="K214" s="31">
        <v>25.1</v>
      </c>
      <c r="L214" s="31">
        <v>24.01</v>
      </c>
      <c r="M214" s="31">
        <v>1759.04099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135.66</v>
      </c>
      <c r="D215" s="36">
        <v>136.10333333333332</v>
      </c>
      <c r="E215" s="36">
        <v>134.60666666666665</v>
      </c>
      <c r="F215" s="36">
        <v>133.55333333333334</v>
      </c>
      <c r="G215" s="36">
        <v>132.05666666666667</v>
      </c>
      <c r="H215" s="36">
        <v>137.15666666666664</v>
      </c>
      <c r="I215" s="36">
        <v>138.65333333333331</v>
      </c>
      <c r="J215" s="36">
        <v>139.70666666666662</v>
      </c>
      <c r="K215" s="31">
        <v>137.6</v>
      </c>
      <c r="L215" s="31">
        <v>135.05000000000001</v>
      </c>
      <c r="M215" s="31">
        <v>52.876710000000003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257.08</v>
      </c>
      <c r="D216" s="36">
        <v>259.49333333333334</v>
      </c>
      <c r="E216" s="36">
        <v>253.5866666666667</v>
      </c>
      <c r="F216" s="36">
        <v>250.09333333333336</v>
      </c>
      <c r="G216" s="36">
        <v>244.18666666666672</v>
      </c>
      <c r="H216" s="36">
        <v>262.98666666666668</v>
      </c>
      <c r="I216" s="36">
        <v>268.89333333333332</v>
      </c>
      <c r="J216" s="36">
        <v>272.38666666666666</v>
      </c>
      <c r="K216" s="31">
        <v>265.39999999999998</v>
      </c>
      <c r="L216" s="31">
        <v>256</v>
      </c>
      <c r="M216" s="31">
        <v>261.27109000000002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1175.45</v>
      </c>
      <c r="D217" s="36">
        <v>1200.8166666666666</v>
      </c>
      <c r="E217" s="36">
        <v>1143.6333333333332</v>
      </c>
      <c r="F217" s="36">
        <v>1111.8166666666666</v>
      </c>
      <c r="G217" s="36">
        <v>1054.6333333333332</v>
      </c>
      <c r="H217" s="36">
        <v>1232.6333333333332</v>
      </c>
      <c r="I217" s="36">
        <v>1289.8166666666666</v>
      </c>
      <c r="J217" s="36">
        <v>1321.6333333333332</v>
      </c>
      <c r="K217" s="31">
        <v>1258</v>
      </c>
      <c r="L217" s="31">
        <v>1169</v>
      </c>
      <c r="M217" s="31">
        <v>58.288110000000003</v>
      </c>
      <c r="N217" s="1"/>
      <c r="O217" s="1"/>
    </row>
    <row r="218" spans="1:15" ht="12.75" customHeight="1">
      <c r="A218" s="54"/>
      <c r="B218" s="197"/>
      <c r="C218" s="280"/>
      <c r="D218" s="280"/>
      <c r="E218" s="280"/>
      <c r="F218" s="280"/>
      <c r="G218" s="280"/>
      <c r="H218" s="280"/>
      <c r="I218" s="280"/>
      <c r="J218" s="280"/>
      <c r="K218" s="280"/>
      <c r="L218" s="281"/>
      <c r="M218" s="197"/>
      <c r="N218" s="197"/>
      <c r="O218" s="197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30"/>
      <c r="B1" s="33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45518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4" t="s">
        <v>16</v>
      </c>
      <c r="B9" s="326" t="s">
        <v>18</v>
      </c>
      <c r="C9" s="329" t="s">
        <v>20</v>
      </c>
      <c r="D9" s="329" t="s">
        <v>21</v>
      </c>
      <c r="E9" s="321" t="s">
        <v>22</v>
      </c>
      <c r="F9" s="322"/>
      <c r="G9" s="323"/>
      <c r="H9" s="321" t="s">
        <v>23</v>
      </c>
      <c r="I9" s="322"/>
      <c r="J9" s="323"/>
      <c r="K9" s="26"/>
      <c r="L9" s="27"/>
      <c r="M9" s="48"/>
      <c r="N9" s="1"/>
      <c r="O9" s="1"/>
    </row>
    <row r="10" spans="1:15" ht="42.75" customHeight="1">
      <c r="A10" s="325"/>
      <c r="B10" s="328"/>
      <c r="C10" s="328"/>
      <c r="D10" s="3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1012.9</v>
      </c>
      <c r="D11" s="36">
        <v>1026.2166666666667</v>
      </c>
      <c r="E11" s="36">
        <v>992.43333333333339</v>
      </c>
      <c r="F11" s="36">
        <v>971.9666666666667</v>
      </c>
      <c r="G11" s="36">
        <v>938.18333333333339</v>
      </c>
      <c r="H11" s="36">
        <v>1046.6833333333334</v>
      </c>
      <c r="I11" s="36">
        <v>1080.4666666666667</v>
      </c>
      <c r="J11" s="36">
        <v>1100.9333333333334</v>
      </c>
      <c r="K11" s="31">
        <v>1060</v>
      </c>
      <c r="L11" s="31">
        <v>1005.75</v>
      </c>
      <c r="M11" s="31">
        <v>5.7566600000000001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37000.949999999997</v>
      </c>
      <c r="D12" s="36">
        <v>37240.216666666667</v>
      </c>
      <c r="E12" s="36">
        <v>36561.833333333336</v>
      </c>
      <c r="F12" s="36">
        <v>36122.716666666667</v>
      </c>
      <c r="G12" s="36">
        <v>35444.333333333336</v>
      </c>
      <c r="H12" s="36">
        <v>37679.333333333336</v>
      </c>
      <c r="I12" s="36">
        <v>38357.716666666667</v>
      </c>
      <c r="J12" s="36">
        <v>38796.833333333336</v>
      </c>
      <c r="K12" s="31">
        <v>37918.6</v>
      </c>
      <c r="L12" s="31">
        <v>36801.1</v>
      </c>
      <c r="M12" s="31">
        <v>2.605E-2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7544.8</v>
      </c>
      <c r="D13" s="36">
        <v>7619.5166666666664</v>
      </c>
      <c r="E13" s="36">
        <v>7450.2833333333328</v>
      </c>
      <c r="F13" s="36">
        <v>7355.7666666666664</v>
      </c>
      <c r="G13" s="36">
        <v>7186.5333333333328</v>
      </c>
      <c r="H13" s="36">
        <v>7714.0333333333328</v>
      </c>
      <c r="I13" s="36">
        <v>7883.2666666666664</v>
      </c>
      <c r="J13" s="36">
        <v>7977.7833333333328</v>
      </c>
      <c r="K13" s="31">
        <v>7788.75</v>
      </c>
      <c r="L13" s="31">
        <v>7525</v>
      </c>
      <c r="M13" s="31">
        <v>4.8509200000000003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2304.8000000000002</v>
      </c>
      <c r="D14" s="36">
        <v>2323.6833333333334</v>
      </c>
      <c r="E14" s="36">
        <v>2281.166666666667</v>
      </c>
      <c r="F14" s="36">
        <v>2257.5333333333338</v>
      </c>
      <c r="G14" s="36">
        <v>2215.0166666666673</v>
      </c>
      <c r="H14" s="36">
        <v>2347.3166666666666</v>
      </c>
      <c r="I14" s="36">
        <v>2389.833333333333</v>
      </c>
      <c r="J14" s="36">
        <v>2413.4666666666662</v>
      </c>
      <c r="K14" s="31">
        <v>2366.1999999999998</v>
      </c>
      <c r="L14" s="31">
        <v>2300.0500000000002</v>
      </c>
      <c r="M14" s="31">
        <v>3.4768400000000002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4547.2</v>
      </c>
      <c r="D15" s="36">
        <v>4589.6833333333334</v>
      </c>
      <c r="E15" s="36">
        <v>4399.3666666666668</v>
      </c>
      <c r="F15" s="36">
        <v>4251.5333333333338</v>
      </c>
      <c r="G15" s="36">
        <v>4061.2166666666672</v>
      </c>
      <c r="H15" s="36">
        <v>4737.5166666666664</v>
      </c>
      <c r="I15" s="36">
        <v>4927.8333333333339</v>
      </c>
      <c r="J15" s="36">
        <v>5075.6666666666661</v>
      </c>
      <c r="K15" s="31">
        <v>4780</v>
      </c>
      <c r="L15" s="31">
        <v>4441.8500000000004</v>
      </c>
      <c r="M15" s="31">
        <v>4.5249300000000003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1411.25</v>
      </c>
      <c r="D16" s="36">
        <v>1420.0166666666664</v>
      </c>
      <c r="E16" s="36">
        <v>1395.8333333333328</v>
      </c>
      <c r="F16" s="36">
        <v>1380.4166666666663</v>
      </c>
      <c r="G16" s="36">
        <v>1356.2333333333327</v>
      </c>
      <c r="H16" s="36">
        <v>1435.4333333333329</v>
      </c>
      <c r="I16" s="36">
        <v>1459.6166666666663</v>
      </c>
      <c r="J16" s="36">
        <v>1475.0333333333331</v>
      </c>
      <c r="K16" s="31">
        <v>1444.2</v>
      </c>
      <c r="L16" s="31">
        <v>1404.6</v>
      </c>
      <c r="M16" s="31">
        <v>2.1794899999999999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611.95000000000005</v>
      </c>
      <c r="D17" s="36">
        <v>611.43333333333339</v>
      </c>
      <c r="E17" s="36">
        <v>607.41666666666674</v>
      </c>
      <c r="F17" s="36">
        <v>602.88333333333333</v>
      </c>
      <c r="G17" s="36">
        <v>598.86666666666667</v>
      </c>
      <c r="H17" s="36">
        <v>615.96666666666681</v>
      </c>
      <c r="I17" s="36">
        <v>619.98333333333346</v>
      </c>
      <c r="J17" s="36">
        <v>624.51666666666688</v>
      </c>
      <c r="K17" s="31">
        <v>615.45000000000005</v>
      </c>
      <c r="L17" s="31">
        <v>606.9</v>
      </c>
      <c r="M17" s="31">
        <v>23.26446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621.15</v>
      </c>
      <c r="D18" s="36">
        <v>647.63333333333333</v>
      </c>
      <c r="E18" s="36">
        <v>579.26666666666665</v>
      </c>
      <c r="F18" s="36">
        <v>537.38333333333333</v>
      </c>
      <c r="G18" s="36">
        <v>469.01666666666665</v>
      </c>
      <c r="H18" s="36">
        <v>689.51666666666665</v>
      </c>
      <c r="I18" s="36">
        <v>757.88333333333321</v>
      </c>
      <c r="J18" s="36">
        <v>799.76666666666665</v>
      </c>
      <c r="K18" s="31">
        <v>716</v>
      </c>
      <c r="L18" s="31">
        <v>605.75</v>
      </c>
      <c r="M18" s="31">
        <v>208.52415999999999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1703.25</v>
      </c>
      <c r="D19" s="36">
        <v>1713.7166666666665</v>
      </c>
      <c r="E19" s="36">
        <v>1679.633333333333</v>
      </c>
      <c r="F19" s="36">
        <v>1656.0166666666664</v>
      </c>
      <c r="G19" s="36">
        <v>1621.9333333333329</v>
      </c>
      <c r="H19" s="36">
        <v>1737.333333333333</v>
      </c>
      <c r="I19" s="36">
        <v>1771.4166666666665</v>
      </c>
      <c r="J19" s="36">
        <v>1795.0333333333331</v>
      </c>
      <c r="K19" s="31">
        <v>1747.8</v>
      </c>
      <c r="L19" s="31">
        <v>1690.1</v>
      </c>
      <c r="M19" s="31">
        <v>1.8937999999999999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27309.85</v>
      </c>
      <c r="D20" s="36">
        <v>27224.3</v>
      </c>
      <c r="E20" s="36">
        <v>27004.399999999998</v>
      </c>
      <c r="F20" s="36">
        <v>26698.949999999997</v>
      </c>
      <c r="G20" s="36">
        <v>26479.049999999996</v>
      </c>
      <c r="H20" s="36">
        <v>27529.75</v>
      </c>
      <c r="I20" s="36">
        <v>27749.65</v>
      </c>
      <c r="J20" s="36">
        <v>28055.100000000002</v>
      </c>
      <c r="K20" s="31">
        <v>27444.2</v>
      </c>
      <c r="L20" s="31">
        <v>26918.85</v>
      </c>
      <c r="M20" s="31">
        <v>0.17460000000000001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1260.8499999999999</v>
      </c>
      <c r="D21" s="36">
        <v>1270.6333333333332</v>
      </c>
      <c r="E21" s="36">
        <v>1242.2666666666664</v>
      </c>
      <c r="F21" s="36">
        <v>1223.6833333333332</v>
      </c>
      <c r="G21" s="36">
        <v>1195.3166666666664</v>
      </c>
      <c r="H21" s="36">
        <v>1289.2166666666665</v>
      </c>
      <c r="I21" s="36">
        <v>1317.5833333333333</v>
      </c>
      <c r="J21" s="36">
        <v>1336.1666666666665</v>
      </c>
      <c r="K21" s="31">
        <v>1299</v>
      </c>
      <c r="L21" s="31">
        <v>1252.05</v>
      </c>
      <c r="M21" s="31">
        <v>2.3252600000000001</v>
      </c>
      <c r="N21" s="1"/>
      <c r="O21" s="1"/>
    </row>
    <row r="22" spans="1:15" ht="12" customHeight="1">
      <c r="A22" s="33">
        <v>12</v>
      </c>
      <c r="B22" s="53" t="s">
        <v>822</v>
      </c>
      <c r="C22" s="31">
        <v>1071.25</v>
      </c>
      <c r="D22" s="36">
        <v>1088.75</v>
      </c>
      <c r="E22" s="36">
        <v>1047.5999999999999</v>
      </c>
      <c r="F22" s="36">
        <v>1023.9499999999998</v>
      </c>
      <c r="G22" s="36">
        <v>982.79999999999973</v>
      </c>
      <c r="H22" s="36">
        <v>1112.4000000000001</v>
      </c>
      <c r="I22" s="36">
        <v>1153.5500000000002</v>
      </c>
      <c r="J22" s="36">
        <v>1177.2000000000003</v>
      </c>
      <c r="K22" s="31">
        <v>1129.9000000000001</v>
      </c>
      <c r="L22" s="31">
        <v>1065.0999999999999</v>
      </c>
      <c r="M22" s="31">
        <v>58.081910000000001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3092.2</v>
      </c>
      <c r="D23" s="36">
        <v>3117.35</v>
      </c>
      <c r="E23" s="36">
        <v>3056.6</v>
      </c>
      <c r="F23" s="36">
        <v>3021</v>
      </c>
      <c r="G23" s="36">
        <v>2960.25</v>
      </c>
      <c r="H23" s="36">
        <v>3152.95</v>
      </c>
      <c r="I23" s="36">
        <v>3213.7</v>
      </c>
      <c r="J23" s="36">
        <v>3249.2999999999997</v>
      </c>
      <c r="K23" s="31">
        <v>3178.1</v>
      </c>
      <c r="L23" s="31">
        <v>3081.75</v>
      </c>
      <c r="M23" s="31">
        <v>21.925879999999999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1825.65</v>
      </c>
      <c r="D24" s="36">
        <v>1827.4000000000003</v>
      </c>
      <c r="E24" s="36">
        <v>1807.4000000000005</v>
      </c>
      <c r="F24" s="36">
        <v>1789.1500000000003</v>
      </c>
      <c r="G24" s="36">
        <v>1769.1500000000005</v>
      </c>
      <c r="H24" s="36">
        <v>1845.6500000000005</v>
      </c>
      <c r="I24" s="36">
        <v>1865.65</v>
      </c>
      <c r="J24" s="36">
        <v>1883.9000000000005</v>
      </c>
      <c r="K24" s="31">
        <v>1847.4</v>
      </c>
      <c r="L24" s="31">
        <v>1809.15</v>
      </c>
      <c r="M24" s="31">
        <v>13.031319999999999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1483.45</v>
      </c>
      <c r="D25" s="36">
        <v>1493.4666666666665</v>
      </c>
      <c r="E25" s="36">
        <v>1469.4833333333329</v>
      </c>
      <c r="F25" s="36">
        <v>1455.5166666666664</v>
      </c>
      <c r="G25" s="36">
        <v>1431.5333333333328</v>
      </c>
      <c r="H25" s="36">
        <v>1507.4333333333329</v>
      </c>
      <c r="I25" s="36">
        <v>1531.4166666666665</v>
      </c>
      <c r="J25" s="36">
        <v>1545.383333333333</v>
      </c>
      <c r="K25" s="31">
        <v>1517.45</v>
      </c>
      <c r="L25" s="31">
        <v>1479.5</v>
      </c>
      <c r="M25" s="31">
        <v>24.85446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689.5</v>
      </c>
      <c r="D26" s="36">
        <v>692.66666666666663</v>
      </c>
      <c r="E26" s="36">
        <v>682.83333333333326</v>
      </c>
      <c r="F26" s="36">
        <v>676.16666666666663</v>
      </c>
      <c r="G26" s="36">
        <v>666.33333333333326</v>
      </c>
      <c r="H26" s="36">
        <v>699.33333333333326</v>
      </c>
      <c r="I26" s="36">
        <v>709.16666666666652</v>
      </c>
      <c r="J26" s="36">
        <v>715.83333333333326</v>
      </c>
      <c r="K26" s="31">
        <v>702.5</v>
      </c>
      <c r="L26" s="31">
        <v>686</v>
      </c>
      <c r="M26" s="31">
        <v>147.72731999999999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851.35</v>
      </c>
      <c r="D27" s="36">
        <v>854.68333333333339</v>
      </c>
      <c r="E27" s="36">
        <v>841.61666666666679</v>
      </c>
      <c r="F27" s="36">
        <v>831.88333333333344</v>
      </c>
      <c r="G27" s="36">
        <v>818.81666666666683</v>
      </c>
      <c r="H27" s="36">
        <v>864.41666666666674</v>
      </c>
      <c r="I27" s="36">
        <v>877.48333333333335</v>
      </c>
      <c r="J27" s="36">
        <v>887.2166666666667</v>
      </c>
      <c r="K27" s="31">
        <v>867.75</v>
      </c>
      <c r="L27" s="31">
        <v>844.95</v>
      </c>
      <c r="M27" s="31">
        <v>50.985399999999998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360.4</v>
      </c>
      <c r="D28" s="36">
        <v>365.16666666666669</v>
      </c>
      <c r="E28" s="36">
        <v>353.43333333333339</v>
      </c>
      <c r="F28" s="36">
        <v>346.4666666666667</v>
      </c>
      <c r="G28" s="36">
        <v>334.73333333333341</v>
      </c>
      <c r="H28" s="36">
        <v>372.13333333333338</v>
      </c>
      <c r="I28" s="36">
        <v>383.86666666666662</v>
      </c>
      <c r="J28" s="36">
        <v>390.83333333333337</v>
      </c>
      <c r="K28" s="31">
        <v>376.9</v>
      </c>
      <c r="L28" s="31">
        <v>358.2</v>
      </c>
      <c r="M28" s="31">
        <v>45.968389999999999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207.69</v>
      </c>
      <c r="D29" s="36">
        <v>209.53666666666666</v>
      </c>
      <c r="E29" s="36">
        <v>204.55333333333331</v>
      </c>
      <c r="F29" s="36">
        <v>201.41666666666666</v>
      </c>
      <c r="G29" s="36">
        <v>196.43333333333331</v>
      </c>
      <c r="H29" s="36">
        <v>212.67333333333332</v>
      </c>
      <c r="I29" s="36">
        <v>217.65666666666667</v>
      </c>
      <c r="J29" s="36">
        <v>220.79333333333332</v>
      </c>
      <c r="K29" s="31">
        <v>214.52</v>
      </c>
      <c r="L29" s="31">
        <v>206.4</v>
      </c>
      <c r="M29" s="31">
        <v>40.095840000000003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312.7</v>
      </c>
      <c r="D30" s="36">
        <v>315.7</v>
      </c>
      <c r="E30" s="36">
        <v>306.39999999999998</v>
      </c>
      <c r="F30" s="36">
        <v>300.09999999999997</v>
      </c>
      <c r="G30" s="36">
        <v>290.79999999999995</v>
      </c>
      <c r="H30" s="36">
        <v>322</v>
      </c>
      <c r="I30" s="36">
        <v>331.30000000000007</v>
      </c>
      <c r="J30" s="36">
        <v>337.6</v>
      </c>
      <c r="K30" s="31">
        <v>325</v>
      </c>
      <c r="L30" s="31">
        <v>309.39999999999998</v>
      </c>
      <c r="M30" s="31">
        <v>22.529140000000002</v>
      </c>
      <c r="N30" s="1"/>
      <c r="O30" s="1"/>
    </row>
    <row r="31" spans="1:15" ht="12.75" customHeight="1">
      <c r="A31" s="33">
        <v>21</v>
      </c>
      <c r="B31" s="53" t="s">
        <v>884</v>
      </c>
      <c r="C31" s="31">
        <v>749.95</v>
      </c>
      <c r="D31" s="36">
        <v>754.85</v>
      </c>
      <c r="E31" s="36">
        <v>735.7</v>
      </c>
      <c r="F31" s="36">
        <v>721.45</v>
      </c>
      <c r="G31" s="36">
        <v>702.30000000000007</v>
      </c>
      <c r="H31" s="36">
        <v>769.1</v>
      </c>
      <c r="I31" s="36">
        <v>788.24999999999989</v>
      </c>
      <c r="J31" s="36">
        <v>802.5</v>
      </c>
      <c r="K31" s="31">
        <v>774</v>
      </c>
      <c r="L31" s="31">
        <v>740.6</v>
      </c>
      <c r="M31" s="31">
        <v>1.6559900000000001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902.8</v>
      </c>
      <c r="D32" s="36">
        <v>904.88333333333321</v>
      </c>
      <c r="E32" s="36">
        <v>874.96666666666647</v>
      </c>
      <c r="F32" s="36">
        <v>847.13333333333321</v>
      </c>
      <c r="G32" s="36">
        <v>817.21666666666647</v>
      </c>
      <c r="H32" s="36">
        <v>932.71666666666647</v>
      </c>
      <c r="I32" s="36">
        <v>962.63333333333321</v>
      </c>
      <c r="J32" s="36">
        <v>990.46666666666647</v>
      </c>
      <c r="K32" s="31">
        <v>934.8</v>
      </c>
      <c r="L32" s="31">
        <v>877.05</v>
      </c>
      <c r="M32" s="31">
        <v>1.4373800000000001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1524.65</v>
      </c>
      <c r="D33" s="36">
        <v>1537.2166666666669</v>
      </c>
      <c r="E33" s="36">
        <v>1504.4833333333338</v>
      </c>
      <c r="F33" s="36">
        <v>1484.3166666666668</v>
      </c>
      <c r="G33" s="36">
        <v>1451.5833333333337</v>
      </c>
      <c r="H33" s="36">
        <v>1557.3833333333339</v>
      </c>
      <c r="I33" s="36">
        <v>1590.116666666667</v>
      </c>
      <c r="J33" s="36">
        <v>1610.283333333334</v>
      </c>
      <c r="K33" s="31">
        <v>1569.95</v>
      </c>
      <c r="L33" s="31">
        <v>1517.05</v>
      </c>
      <c r="M33" s="31">
        <v>6.0163599999999997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3175.35</v>
      </c>
      <c r="D34" s="36">
        <v>3143.9166666666665</v>
      </c>
      <c r="E34" s="36">
        <v>3098.833333333333</v>
      </c>
      <c r="F34" s="36">
        <v>3022.3166666666666</v>
      </c>
      <c r="G34" s="36">
        <v>2977.2333333333331</v>
      </c>
      <c r="H34" s="36">
        <v>3220.4333333333329</v>
      </c>
      <c r="I34" s="36">
        <v>3265.516666666666</v>
      </c>
      <c r="J34" s="36">
        <v>3342.0333333333328</v>
      </c>
      <c r="K34" s="31">
        <v>3189</v>
      </c>
      <c r="L34" s="31">
        <v>3067.4</v>
      </c>
      <c r="M34" s="31">
        <v>2.9238599999999999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1068.1500000000001</v>
      </c>
      <c r="D35" s="36">
        <v>1086.9000000000001</v>
      </c>
      <c r="E35" s="36">
        <v>1043.8500000000001</v>
      </c>
      <c r="F35" s="36">
        <v>1019.55</v>
      </c>
      <c r="G35" s="36">
        <v>976.5</v>
      </c>
      <c r="H35" s="36">
        <v>1111.2000000000003</v>
      </c>
      <c r="I35" s="36">
        <v>1154.2500000000005</v>
      </c>
      <c r="J35" s="36">
        <v>1178.5500000000004</v>
      </c>
      <c r="K35" s="31">
        <v>1129.95</v>
      </c>
      <c r="L35" s="31">
        <v>1062.5999999999999</v>
      </c>
      <c r="M35" s="31">
        <v>3.1267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5709.4</v>
      </c>
      <c r="D36" s="36">
        <v>5725.5333333333328</v>
      </c>
      <c r="E36" s="36">
        <v>5655.8666666666659</v>
      </c>
      <c r="F36" s="36">
        <v>5602.333333333333</v>
      </c>
      <c r="G36" s="36">
        <v>5532.6666666666661</v>
      </c>
      <c r="H36" s="36">
        <v>5779.0666666666657</v>
      </c>
      <c r="I36" s="36">
        <v>5848.7333333333336</v>
      </c>
      <c r="J36" s="36">
        <v>5902.2666666666655</v>
      </c>
      <c r="K36" s="31">
        <v>5795.2</v>
      </c>
      <c r="L36" s="31">
        <v>5672</v>
      </c>
      <c r="M36" s="31">
        <v>3.05322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2021.9</v>
      </c>
      <c r="D37" s="36">
        <v>2028.1666666666667</v>
      </c>
      <c r="E37" s="36">
        <v>1993.7333333333336</v>
      </c>
      <c r="F37" s="36">
        <v>1965.5666666666668</v>
      </c>
      <c r="G37" s="36">
        <v>1931.1333333333337</v>
      </c>
      <c r="H37" s="36">
        <v>2056.3333333333335</v>
      </c>
      <c r="I37" s="36">
        <v>2090.7666666666664</v>
      </c>
      <c r="J37" s="36">
        <v>2118.9333333333334</v>
      </c>
      <c r="K37" s="31">
        <v>2062.6</v>
      </c>
      <c r="L37" s="31">
        <v>2000</v>
      </c>
      <c r="M37" s="31">
        <v>0.33793000000000001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60.53</v>
      </c>
      <c r="D38" s="36">
        <v>60.846666666666671</v>
      </c>
      <c r="E38" s="36">
        <v>59.983333333333341</v>
      </c>
      <c r="F38" s="36">
        <v>59.436666666666667</v>
      </c>
      <c r="G38" s="36">
        <v>58.573333333333338</v>
      </c>
      <c r="H38" s="36">
        <v>61.393333333333345</v>
      </c>
      <c r="I38" s="36">
        <v>62.256666666666675</v>
      </c>
      <c r="J38" s="36">
        <v>62.803333333333349</v>
      </c>
      <c r="K38" s="31">
        <v>61.71</v>
      </c>
      <c r="L38" s="31">
        <v>60.3</v>
      </c>
      <c r="M38" s="31">
        <v>12.21987</v>
      </c>
      <c r="N38" s="1"/>
      <c r="O38" s="1"/>
    </row>
    <row r="39" spans="1:15" ht="12.75" customHeight="1">
      <c r="A39" s="33">
        <v>29</v>
      </c>
      <c r="B39" s="53" t="s">
        <v>823</v>
      </c>
      <c r="C39" s="31">
        <v>25.07</v>
      </c>
      <c r="D39" s="36">
        <v>25.366666666666671</v>
      </c>
      <c r="E39" s="36">
        <v>24.683333333333341</v>
      </c>
      <c r="F39" s="36">
        <v>24.29666666666667</v>
      </c>
      <c r="G39" s="36">
        <v>23.61333333333334</v>
      </c>
      <c r="H39" s="36">
        <v>25.753333333333341</v>
      </c>
      <c r="I39" s="36">
        <v>26.436666666666671</v>
      </c>
      <c r="J39" s="36">
        <v>26.823333333333341</v>
      </c>
      <c r="K39" s="31">
        <v>26.05</v>
      </c>
      <c r="L39" s="31">
        <v>24.98</v>
      </c>
      <c r="M39" s="31">
        <v>94.093649999999997</v>
      </c>
      <c r="N39" s="1"/>
      <c r="O39" s="1"/>
    </row>
    <row r="40" spans="1:15" ht="12.75" customHeight="1">
      <c r="A40" s="33">
        <v>30</v>
      </c>
      <c r="B40" s="53" t="s">
        <v>812</v>
      </c>
      <c r="C40" s="31">
        <v>1565.9</v>
      </c>
      <c r="D40" s="36">
        <v>1586.6500000000003</v>
      </c>
      <c r="E40" s="36">
        <v>1534.3500000000006</v>
      </c>
      <c r="F40" s="36">
        <v>1502.8000000000002</v>
      </c>
      <c r="G40" s="36">
        <v>1450.5000000000005</v>
      </c>
      <c r="H40" s="36">
        <v>1618.2000000000007</v>
      </c>
      <c r="I40" s="36">
        <v>1670.5000000000005</v>
      </c>
      <c r="J40" s="36">
        <v>1702.0500000000009</v>
      </c>
      <c r="K40" s="31">
        <v>1638.95</v>
      </c>
      <c r="L40" s="31">
        <v>1555.1</v>
      </c>
      <c r="M40" s="31">
        <v>8.0409000000000006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4074.05</v>
      </c>
      <c r="D41" s="36">
        <v>4102.3666666666659</v>
      </c>
      <c r="E41" s="36">
        <v>4016.7333333333318</v>
      </c>
      <c r="F41" s="36">
        <v>3959.4166666666661</v>
      </c>
      <c r="G41" s="36">
        <v>3873.7833333333319</v>
      </c>
      <c r="H41" s="36">
        <v>4159.6833333333316</v>
      </c>
      <c r="I41" s="36">
        <v>4245.3166666666648</v>
      </c>
      <c r="J41" s="36">
        <v>4302.6333333333314</v>
      </c>
      <c r="K41" s="31">
        <v>4188</v>
      </c>
      <c r="L41" s="31">
        <v>4045.05</v>
      </c>
      <c r="M41" s="31">
        <v>0.63461000000000001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624.4</v>
      </c>
      <c r="D42" s="36">
        <v>628.48333333333323</v>
      </c>
      <c r="E42" s="36">
        <v>618.01666666666642</v>
      </c>
      <c r="F42" s="36">
        <v>611.63333333333321</v>
      </c>
      <c r="G42" s="36">
        <v>601.1666666666664</v>
      </c>
      <c r="H42" s="36">
        <v>634.86666666666645</v>
      </c>
      <c r="I42" s="36">
        <v>645.33333333333337</v>
      </c>
      <c r="J42" s="36">
        <v>651.71666666666647</v>
      </c>
      <c r="K42" s="31">
        <v>638.95000000000005</v>
      </c>
      <c r="L42" s="31">
        <v>622.1</v>
      </c>
      <c r="M42" s="31">
        <v>13.790990000000001</v>
      </c>
      <c r="N42" s="1"/>
      <c r="O42" s="1"/>
    </row>
    <row r="43" spans="1:15" ht="12.75" customHeight="1">
      <c r="A43" s="33">
        <v>33</v>
      </c>
      <c r="B43" s="53" t="s">
        <v>850</v>
      </c>
      <c r="C43" s="31">
        <v>3562.85</v>
      </c>
      <c r="D43" s="36">
        <v>3598.3666666666668</v>
      </c>
      <c r="E43" s="36">
        <v>3507.4833333333336</v>
      </c>
      <c r="F43" s="36">
        <v>3452.1166666666668</v>
      </c>
      <c r="G43" s="36">
        <v>3361.2333333333336</v>
      </c>
      <c r="H43" s="36">
        <v>3653.7333333333336</v>
      </c>
      <c r="I43" s="36">
        <v>3744.6166666666668</v>
      </c>
      <c r="J43" s="36">
        <v>3799.9833333333336</v>
      </c>
      <c r="K43" s="31">
        <v>3689.25</v>
      </c>
      <c r="L43" s="31">
        <v>3543</v>
      </c>
      <c r="M43" s="31">
        <v>0.30834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2093.25</v>
      </c>
      <c r="D44" s="36">
        <v>2100.65</v>
      </c>
      <c r="E44" s="36">
        <v>2075.3500000000004</v>
      </c>
      <c r="F44" s="36">
        <v>2057.4500000000003</v>
      </c>
      <c r="G44" s="36">
        <v>2032.1500000000005</v>
      </c>
      <c r="H44" s="36">
        <v>2118.5500000000002</v>
      </c>
      <c r="I44" s="36">
        <v>2143.8500000000004</v>
      </c>
      <c r="J44" s="36">
        <v>2161.75</v>
      </c>
      <c r="K44" s="31">
        <v>2125.9499999999998</v>
      </c>
      <c r="L44" s="31">
        <v>2082.75</v>
      </c>
      <c r="M44" s="31">
        <v>5.2596600000000002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774.85</v>
      </c>
      <c r="D45" s="36">
        <v>772.7833333333333</v>
      </c>
      <c r="E45" s="36">
        <v>765.06666666666661</v>
      </c>
      <c r="F45" s="36">
        <v>755.2833333333333</v>
      </c>
      <c r="G45" s="36">
        <v>747.56666666666661</v>
      </c>
      <c r="H45" s="36">
        <v>782.56666666666661</v>
      </c>
      <c r="I45" s="36">
        <v>790.2833333333333</v>
      </c>
      <c r="J45" s="36">
        <v>800.06666666666661</v>
      </c>
      <c r="K45" s="31">
        <v>780.5</v>
      </c>
      <c r="L45" s="31">
        <v>763</v>
      </c>
      <c r="M45" s="31">
        <v>1.37767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8522.15</v>
      </c>
      <c r="D46" s="36">
        <v>8510.7833333333328</v>
      </c>
      <c r="E46" s="36">
        <v>8404.4166666666661</v>
      </c>
      <c r="F46" s="36">
        <v>8286.6833333333325</v>
      </c>
      <c r="G46" s="36">
        <v>8180.3166666666657</v>
      </c>
      <c r="H46" s="36">
        <v>8628.5166666666664</v>
      </c>
      <c r="I46" s="36">
        <v>8734.883333333335</v>
      </c>
      <c r="J46" s="36">
        <v>8852.6166666666668</v>
      </c>
      <c r="K46" s="31">
        <v>8617.15</v>
      </c>
      <c r="L46" s="31">
        <v>8393.0499999999993</v>
      </c>
      <c r="M46" s="31">
        <v>0.90359999999999996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6589.4</v>
      </c>
      <c r="D47" s="36">
        <v>6580.5666666666666</v>
      </c>
      <c r="E47" s="36">
        <v>6519.1333333333332</v>
      </c>
      <c r="F47" s="36">
        <v>6448.8666666666668</v>
      </c>
      <c r="G47" s="36">
        <v>6387.4333333333334</v>
      </c>
      <c r="H47" s="36">
        <v>6650.833333333333</v>
      </c>
      <c r="I47" s="36">
        <v>6712.2666666666655</v>
      </c>
      <c r="J47" s="36">
        <v>6782.5333333333328</v>
      </c>
      <c r="K47" s="31">
        <v>6642</v>
      </c>
      <c r="L47" s="31">
        <v>6510.3</v>
      </c>
      <c r="M47" s="31">
        <v>4.0012600000000003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485.4</v>
      </c>
      <c r="D48" s="36">
        <v>487.98333333333335</v>
      </c>
      <c r="E48" s="36">
        <v>480.2166666666667</v>
      </c>
      <c r="F48" s="36">
        <v>475.03333333333336</v>
      </c>
      <c r="G48" s="36">
        <v>467.26666666666671</v>
      </c>
      <c r="H48" s="36">
        <v>493.16666666666669</v>
      </c>
      <c r="I48" s="36">
        <v>500.93333333333334</v>
      </c>
      <c r="J48" s="36">
        <v>506.11666666666667</v>
      </c>
      <c r="K48" s="31">
        <v>495.75</v>
      </c>
      <c r="L48" s="31">
        <v>482.8</v>
      </c>
      <c r="M48" s="31">
        <v>14.431760000000001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305.35000000000002</v>
      </c>
      <c r="D49" s="36">
        <v>307</v>
      </c>
      <c r="E49" s="36">
        <v>303.35000000000002</v>
      </c>
      <c r="F49" s="36">
        <v>301.35000000000002</v>
      </c>
      <c r="G49" s="36">
        <v>297.70000000000005</v>
      </c>
      <c r="H49" s="36">
        <v>309</v>
      </c>
      <c r="I49" s="36">
        <v>312.64999999999998</v>
      </c>
      <c r="J49" s="36">
        <v>314.64999999999998</v>
      </c>
      <c r="K49" s="31">
        <v>310.64999999999998</v>
      </c>
      <c r="L49" s="31">
        <v>305</v>
      </c>
      <c r="M49" s="31">
        <v>2.94834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709.95</v>
      </c>
      <c r="D50" s="36">
        <v>718.2833333333333</v>
      </c>
      <c r="E50" s="36">
        <v>696.66666666666663</v>
      </c>
      <c r="F50" s="36">
        <v>683.38333333333333</v>
      </c>
      <c r="G50" s="36">
        <v>661.76666666666665</v>
      </c>
      <c r="H50" s="36">
        <v>731.56666666666661</v>
      </c>
      <c r="I50" s="36">
        <v>753.18333333333339</v>
      </c>
      <c r="J50" s="36">
        <v>766.46666666666658</v>
      </c>
      <c r="K50" s="31">
        <v>739.9</v>
      </c>
      <c r="L50" s="31">
        <v>705</v>
      </c>
      <c r="M50" s="31">
        <v>5.2348100000000004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616.4</v>
      </c>
      <c r="D51" s="36">
        <v>622.84999999999991</v>
      </c>
      <c r="E51" s="36">
        <v>609.14999999999986</v>
      </c>
      <c r="F51" s="36">
        <v>601.9</v>
      </c>
      <c r="G51" s="36">
        <v>588.19999999999993</v>
      </c>
      <c r="H51" s="36">
        <v>630.0999999999998</v>
      </c>
      <c r="I51" s="36">
        <v>643.79999999999984</v>
      </c>
      <c r="J51" s="36">
        <v>651.04999999999973</v>
      </c>
      <c r="K51" s="31">
        <v>636.54999999999995</v>
      </c>
      <c r="L51" s="31">
        <v>615.6</v>
      </c>
      <c r="M51" s="31">
        <v>0.41200999999999999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251.7</v>
      </c>
      <c r="D52" s="36">
        <v>252.66666666666666</v>
      </c>
      <c r="E52" s="36">
        <v>250.08333333333331</v>
      </c>
      <c r="F52" s="36">
        <v>248.46666666666667</v>
      </c>
      <c r="G52" s="36">
        <v>245.88333333333333</v>
      </c>
      <c r="H52" s="36">
        <v>254.2833333333333</v>
      </c>
      <c r="I52" s="36">
        <v>256.86666666666662</v>
      </c>
      <c r="J52" s="36">
        <v>258.48333333333329</v>
      </c>
      <c r="K52" s="31">
        <v>255.25</v>
      </c>
      <c r="L52" s="31">
        <v>251.05</v>
      </c>
      <c r="M52" s="31">
        <v>81.158540000000002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3023.55</v>
      </c>
      <c r="D53" s="36">
        <v>3032.1166666666668</v>
      </c>
      <c r="E53" s="36">
        <v>3004.4333333333334</v>
      </c>
      <c r="F53" s="36">
        <v>2985.3166666666666</v>
      </c>
      <c r="G53" s="36">
        <v>2957.6333333333332</v>
      </c>
      <c r="H53" s="36">
        <v>3051.2333333333336</v>
      </c>
      <c r="I53" s="36">
        <v>3078.916666666667</v>
      </c>
      <c r="J53" s="36">
        <v>3098.0333333333338</v>
      </c>
      <c r="K53" s="31">
        <v>3059.8</v>
      </c>
      <c r="L53" s="31">
        <v>3013</v>
      </c>
      <c r="M53" s="31">
        <v>5.0225999999999997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390</v>
      </c>
      <c r="D54" s="36">
        <v>387.81666666666666</v>
      </c>
      <c r="E54" s="36">
        <v>383.23333333333335</v>
      </c>
      <c r="F54" s="36">
        <v>376.4666666666667</v>
      </c>
      <c r="G54" s="36">
        <v>371.88333333333338</v>
      </c>
      <c r="H54" s="36">
        <v>394.58333333333331</v>
      </c>
      <c r="I54" s="36">
        <v>399.16666666666669</v>
      </c>
      <c r="J54" s="36">
        <v>405.93333333333328</v>
      </c>
      <c r="K54" s="31">
        <v>392.4</v>
      </c>
      <c r="L54" s="31">
        <v>381.05</v>
      </c>
      <c r="M54" s="31">
        <v>19.78049</v>
      </c>
      <c r="N54" s="1"/>
      <c r="O54" s="1"/>
    </row>
    <row r="55" spans="1:15" ht="12.75" customHeight="1">
      <c r="A55" s="33">
        <v>45</v>
      </c>
      <c r="B55" s="53" t="s">
        <v>851</v>
      </c>
      <c r="C55" s="31">
        <v>6595.25</v>
      </c>
      <c r="D55" s="36">
        <v>6772.2166666666672</v>
      </c>
      <c r="E55" s="36">
        <v>6348.0333333333347</v>
      </c>
      <c r="F55" s="36">
        <v>6100.8166666666675</v>
      </c>
      <c r="G55" s="36">
        <v>5676.633333333335</v>
      </c>
      <c r="H55" s="36">
        <v>7019.4333333333343</v>
      </c>
      <c r="I55" s="36">
        <v>7443.6166666666668</v>
      </c>
      <c r="J55" s="36">
        <v>7690.8333333333339</v>
      </c>
      <c r="K55" s="31">
        <v>7196.4</v>
      </c>
      <c r="L55" s="31">
        <v>6525</v>
      </c>
      <c r="M55" s="31">
        <v>0.40888000000000002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1910.35</v>
      </c>
      <c r="D56" s="36">
        <v>1924.2833333333335</v>
      </c>
      <c r="E56" s="36">
        <v>1889.5666666666671</v>
      </c>
      <c r="F56" s="36">
        <v>1868.7833333333335</v>
      </c>
      <c r="G56" s="36">
        <v>1834.0666666666671</v>
      </c>
      <c r="H56" s="36">
        <v>1945.0666666666671</v>
      </c>
      <c r="I56" s="36">
        <v>1979.7833333333338</v>
      </c>
      <c r="J56" s="36">
        <v>2000.5666666666671</v>
      </c>
      <c r="K56" s="31">
        <v>1959</v>
      </c>
      <c r="L56" s="31">
        <v>1903.5</v>
      </c>
      <c r="M56" s="31">
        <v>6.0176999999999996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7635</v>
      </c>
      <c r="D57" s="36">
        <v>7731.833333333333</v>
      </c>
      <c r="E57" s="36">
        <v>7513.6666666666661</v>
      </c>
      <c r="F57" s="36">
        <v>7392.333333333333</v>
      </c>
      <c r="G57" s="36">
        <v>7174.1666666666661</v>
      </c>
      <c r="H57" s="36">
        <v>7853.1666666666661</v>
      </c>
      <c r="I57" s="36">
        <v>8071.3333333333321</v>
      </c>
      <c r="J57" s="36">
        <v>8192.6666666666661</v>
      </c>
      <c r="K57" s="31">
        <v>7950</v>
      </c>
      <c r="L57" s="31">
        <v>7610.5</v>
      </c>
      <c r="M57" s="31">
        <v>0.78193000000000001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1505.8</v>
      </c>
      <c r="D58" s="36">
        <v>1500.2666666666667</v>
      </c>
      <c r="E58" s="36">
        <v>1467.3333333333333</v>
      </c>
      <c r="F58" s="36">
        <v>1428.8666666666666</v>
      </c>
      <c r="G58" s="36">
        <v>1395.9333333333332</v>
      </c>
      <c r="H58" s="36">
        <v>1538.7333333333333</v>
      </c>
      <c r="I58" s="36">
        <v>1571.6666666666667</v>
      </c>
      <c r="J58" s="36">
        <v>1610.1333333333334</v>
      </c>
      <c r="K58" s="31">
        <v>1533.2</v>
      </c>
      <c r="L58" s="31">
        <v>1461.8</v>
      </c>
      <c r="M58" s="31">
        <v>38.671340000000001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696.35</v>
      </c>
      <c r="D59" s="36">
        <v>710.54999999999984</v>
      </c>
      <c r="E59" s="36">
        <v>678.84999999999968</v>
      </c>
      <c r="F59" s="36">
        <v>661.3499999999998</v>
      </c>
      <c r="G59" s="36">
        <v>629.64999999999964</v>
      </c>
      <c r="H59" s="36">
        <v>728.04999999999973</v>
      </c>
      <c r="I59" s="36">
        <v>759.74999999999977</v>
      </c>
      <c r="J59" s="36">
        <v>777.24999999999977</v>
      </c>
      <c r="K59" s="31">
        <v>742.25</v>
      </c>
      <c r="L59" s="31">
        <v>693.05</v>
      </c>
      <c r="M59" s="31">
        <v>22.648959999999999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4929.5</v>
      </c>
      <c r="D60" s="36">
        <v>4961</v>
      </c>
      <c r="E60" s="36">
        <v>4874</v>
      </c>
      <c r="F60" s="36">
        <v>4818.5</v>
      </c>
      <c r="G60" s="36">
        <v>4731.5</v>
      </c>
      <c r="H60" s="36">
        <v>5016.5</v>
      </c>
      <c r="I60" s="36">
        <v>5103.5</v>
      </c>
      <c r="J60" s="36">
        <v>5159</v>
      </c>
      <c r="K60" s="31">
        <v>5048</v>
      </c>
      <c r="L60" s="31">
        <v>4905.5</v>
      </c>
      <c r="M60" s="31">
        <v>1.3843799999999999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1159.5999999999999</v>
      </c>
      <c r="D61" s="36">
        <v>1164.8666666666666</v>
      </c>
      <c r="E61" s="36">
        <v>1150.1333333333332</v>
      </c>
      <c r="F61" s="36">
        <v>1140.6666666666667</v>
      </c>
      <c r="G61" s="36">
        <v>1125.9333333333334</v>
      </c>
      <c r="H61" s="36">
        <v>1174.333333333333</v>
      </c>
      <c r="I61" s="36">
        <v>1189.0666666666662</v>
      </c>
      <c r="J61" s="36">
        <v>1198.5333333333328</v>
      </c>
      <c r="K61" s="31">
        <v>1179.5999999999999</v>
      </c>
      <c r="L61" s="31">
        <v>1155.4000000000001</v>
      </c>
      <c r="M61" s="31">
        <v>61.804630000000003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3836.85</v>
      </c>
      <c r="D62" s="36">
        <v>3912.9500000000003</v>
      </c>
      <c r="E62" s="36">
        <v>3723.9000000000005</v>
      </c>
      <c r="F62" s="36">
        <v>3610.9500000000003</v>
      </c>
      <c r="G62" s="36">
        <v>3421.9000000000005</v>
      </c>
      <c r="H62" s="36">
        <v>4025.9000000000005</v>
      </c>
      <c r="I62" s="36">
        <v>4214.9500000000007</v>
      </c>
      <c r="J62" s="36">
        <v>4327.9000000000005</v>
      </c>
      <c r="K62" s="31">
        <v>4102</v>
      </c>
      <c r="L62" s="31">
        <v>3800</v>
      </c>
      <c r="M62" s="31">
        <v>4.6485300000000001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370.95</v>
      </c>
      <c r="D63" s="36">
        <v>374.23333333333329</v>
      </c>
      <c r="E63" s="36">
        <v>366.61666666666656</v>
      </c>
      <c r="F63" s="36">
        <v>362.28333333333325</v>
      </c>
      <c r="G63" s="36">
        <v>354.66666666666652</v>
      </c>
      <c r="H63" s="36">
        <v>378.56666666666661</v>
      </c>
      <c r="I63" s="36">
        <v>386.18333333333328</v>
      </c>
      <c r="J63" s="36">
        <v>390.51666666666665</v>
      </c>
      <c r="K63" s="31">
        <v>381.85</v>
      </c>
      <c r="L63" s="31">
        <v>369.9</v>
      </c>
      <c r="M63" s="31">
        <v>16.545100000000001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2592.0500000000002</v>
      </c>
      <c r="D64" s="36">
        <v>2584.6166666666668</v>
      </c>
      <c r="E64" s="36">
        <v>2551.4333333333334</v>
      </c>
      <c r="F64" s="36">
        <v>2510.8166666666666</v>
      </c>
      <c r="G64" s="36">
        <v>2477.6333333333332</v>
      </c>
      <c r="H64" s="36">
        <v>2625.2333333333336</v>
      </c>
      <c r="I64" s="36">
        <v>2658.416666666667</v>
      </c>
      <c r="J64" s="36">
        <v>2699.0333333333338</v>
      </c>
      <c r="K64" s="31">
        <v>2617.8000000000002</v>
      </c>
      <c r="L64" s="31">
        <v>2544</v>
      </c>
      <c r="M64" s="31">
        <v>6.2318800000000003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9671.6</v>
      </c>
      <c r="D65" s="36">
        <v>9703.8166666666675</v>
      </c>
      <c r="E65" s="36">
        <v>9617.7833333333347</v>
      </c>
      <c r="F65" s="36">
        <v>9563.9666666666672</v>
      </c>
      <c r="G65" s="36">
        <v>9477.9333333333343</v>
      </c>
      <c r="H65" s="36">
        <v>9757.633333333335</v>
      </c>
      <c r="I65" s="36">
        <v>9843.6666666666679</v>
      </c>
      <c r="J65" s="36">
        <v>9897.4833333333354</v>
      </c>
      <c r="K65" s="31">
        <v>9789.85</v>
      </c>
      <c r="L65" s="31">
        <v>9650</v>
      </c>
      <c r="M65" s="31">
        <v>1.6170599999999999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6465.05</v>
      </c>
      <c r="D66" s="36">
        <v>6520.7333333333336</v>
      </c>
      <c r="E66" s="36">
        <v>6396.5166666666673</v>
      </c>
      <c r="F66" s="36">
        <v>6327.9833333333336</v>
      </c>
      <c r="G66" s="36">
        <v>6203.7666666666673</v>
      </c>
      <c r="H66" s="36">
        <v>6589.2666666666673</v>
      </c>
      <c r="I66" s="36">
        <v>6713.4833333333345</v>
      </c>
      <c r="J66" s="36">
        <v>6782.0166666666673</v>
      </c>
      <c r="K66" s="31">
        <v>6644.95</v>
      </c>
      <c r="L66" s="31">
        <v>6452.2</v>
      </c>
      <c r="M66" s="31">
        <v>10.723269999999999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1543.35</v>
      </c>
      <c r="D67" s="36">
        <v>1549.8</v>
      </c>
      <c r="E67" s="36">
        <v>1530.6</v>
      </c>
      <c r="F67" s="36">
        <v>1517.85</v>
      </c>
      <c r="G67" s="36">
        <v>1498.6499999999999</v>
      </c>
      <c r="H67" s="36">
        <v>1562.55</v>
      </c>
      <c r="I67" s="36">
        <v>1581.7500000000002</v>
      </c>
      <c r="J67" s="36">
        <v>1594.5</v>
      </c>
      <c r="K67" s="31">
        <v>1569</v>
      </c>
      <c r="L67" s="31">
        <v>1537.05</v>
      </c>
      <c r="M67" s="31">
        <v>18.170660000000002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9148.9</v>
      </c>
      <c r="D68" s="36">
        <v>9239.3000000000011</v>
      </c>
      <c r="E68" s="36">
        <v>9030.6000000000022</v>
      </c>
      <c r="F68" s="36">
        <v>8912.3000000000011</v>
      </c>
      <c r="G68" s="36">
        <v>8703.6000000000022</v>
      </c>
      <c r="H68" s="36">
        <v>9357.6000000000022</v>
      </c>
      <c r="I68" s="36">
        <v>9566.3000000000029</v>
      </c>
      <c r="J68" s="36">
        <v>9684.6000000000022</v>
      </c>
      <c r="K68" s="31">
        <v>9448</v>
      </c>
      <c r="L68" s="31">
        <v>9121</v>
      </c>
      <c r="M68" s="31">
        <v>0.38083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2123.75</v>
      </c>
      <c r="D69" s="36">
        <v>2143.9166666666665</v>
      </c>
      <c r="E69" s="36">
        <v>2085.833333333333</v>
      </c>
      <c r="F69" s="36">
        <v>2047.9166666666665</v>
      </c>
      <c r="G69" s="36">
        <v>1989.833333333333</v>
      </c>
      <c r="H69" s="36">
        <v>2181.833333333333</v>
      </c>
      <c r="I69" s="36">
        <v>2239.9166666666661</v>
      </c>
      <c r="J69" s="36">
        <v>2277.833333333333</v>
      </c>
      <c r="K69" s="31">
        <v>2202</v>
      </c>
      <c r="L69" s="31">
        <v>2106</v>
      </c>
      <c r="M69" s="31">
        <v>0.87722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2780.8</v>
      </c>
      <c r="D70" s="36">
        <v>2802.8666666666668</v>
      </c>
      <c r="E70" s="36">
        <v>2738.9333333333334</v>
      </c>
      <c r="F70" s="36">
        <v>2697.0666666666666</v>
      </c>
      <c r="G70" s="36">
        <v>2633.1333333333332</v>
      </c>
      <c r="H70" s="36">
        <v>2844.7333333333336</v>
      </c>
      <c r="I70" s="36">
        <v>2908.666666666667</v>
      </c>
      <c r="J70" s="36">
        <v>2950.5333333333338</v>
      </c>
      <c r="K70" s="31">
        <v>2866.8</v>
      </c>
      <c r="L70" s="31">
        <v>2761</v>
      </c>
      <c r="M70" s="31">
        <v>3.89574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511.4</v>
      </c>
      <c r="D71" s="36">
        <v>509.9666666666667</v>
      </c>
      <c r="E71" s="36">
        <v>496.93333333333339</v>
      </c>
      <c r="F71" s="36">
        <v>482.4666666666667</v>
      </c>
      <c r="G71" s="36">
        <v>469.43333333333339</v>
      </c>
      <c r="H71" s="36">
        <v>524.43333333333339</v>
      </c>
      <c r="I71" s="36">
        <v>537.4666666666667</v>
      </c>
      <c r="J71" s="36">
        <v>551.93333333333339</v>
      </c>
      <c r="K71" s="31">
        <v>523</v>
      </c>
      <c r="L71" s="31">
        <v>495.5</v>
      </c>
      <c r="M71" s="31">
        <v>94.039010000000005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192.6</v>
      </c>
      <c r="D72" s="36">
        <v>193.91333333333333</v>
      </c>
      <c r="E72" s="36">
        <v>190.00666666666666</v>
      </c>
      <c r="F72" s="36">
        <v>187.41333333333333</v>
      </c>
      <c r="G72" s="36">
        <v>183.50666666666666</v>
      </c>
      <c r="H72" s="36">
        <v>196.50666666666666</v>
      </c>
      <c r="I72" s="36">
        <v>200.41333333333336</v>
      </c>
      <c r="J72" s="36">
        <v>203.00666666666666</v>
      </c>
      <c r="K72" s="31">
        <v>197.82</v>
      </c>
      <c r="L72" s="31">
        <v>191.32</v>
      </c>
      <c r="M72" s="31">
        <v>149.75254000000001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241.75</v>
      </c>
      <c r="D73" s="36">
        <v>243.1</v>
      </c>
      <c r="E73" s="36">
        <v>239.64999999999998</v>
      </c>
      <c r="F73" s="36">
        <v>237.54999999999998</v>
      </c>
      <c r="G73" s="36">
        <v>234.09999999999997</v>
      </c>
      <c r="H73" s="36">
        <v>245.2</v>
      </c>
      <c r="I73" s="36">
        <v>248.64999999999998</v>
      </c>
      <c r="J73" s="36">
        <v>250.75</v>
      </c>
      <c r="K73" s="31">
        <v>246.55</v>
      </c>
      <c r="L73" s="31">
        <v>241</v>
      </c>
      <c r="M73" s="31">
        <v>105.27254000000001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115.73</v>
      </c>
      <c r="D74" s="36">
        <v>116.49666666666667</v>
      </c>
      <c r="E74" s="36">
        <v>114.24333333333334</v>
      </c>
      <c r="F74" s="36">
        <v>112.75666666666667</v>
      </c>
      <c r="G74" s="36">
        <v>110.50333333333334</v>
      </c>
      <c r="H74" s="36">
        <v>117.98333333333333</v>
      </c>
      <c r="I74" s="36">
        <v>120.23666666666666</v>
      </c>
      <c r="J74" s="36">
        <v>121.72333333333333</v>
      </c>
      <c r="K74" s="31">
        <v>118.75</v>
      </c>
      <c r="L74" s="31">
        <v>115.01</v>
      </c>
      <c r="M74" s="31">
        <v>89.497640000000004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60.13</v>
      </c>
      <c r="D75" s="36">
        <v>60.593333333333334</v>
      </c>
      <c r="E75" s="36">
        <v>59.536666666666669</v>
      </c>
      <c r="F75" s="36">
        <v>58.943333333333335</v>
      </c>
      <c r="G75" s="36">
        <v>57.88666666666667</v>
      </c>
      <c r="H75" s="36">
        <v>61.186666666666667</v>
      </c>
      <c r="I75" s="36">
        <v>62.243333333333339</v>
      </c>
      <c r="J75" s="36">
        <v>62.836666666666666</v>
      </c>
      <c r="K75" s="31">
        <v>61.65</v>
      </c>
      <c r="L75" s="31">
        <v>60</v>
      </c>
      <c r="M75" s="31">
        <v>102.13321000000001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1402.8</v>
      </c>
      <c r="D76" s="36">
        <v>1409.25</v>
      </c>
      <c r="E76" s="36">
        <v>1393.55</v>
      </c>
      <c r="F76" s="36">
        <v>1384.3</v>
      </c>
      <c r="G76" s="36">
        <v>1368.6</v>
      </c>
      <c r="H76" s="36">
        <v>1418.5</v>
      </c>
      <c r="I76" s="36">
        <v>1434.1999999999998</v>
      </c>
      <c r="J76" s="36">
        <v>1443.45</v>
      </c>
      <c r="K76" s="31">
        <v>1424.95</v>
      </c>
      <c r="L76" s="31">
        <v>1400</v>
      </c>
      <c r="M76" s="31">
        <v>3.54487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6214.05</v>
      </c>
      <c r="D77" s="36">
        <v>6289.2166666666672</v>
      </c>
      <c r="E77" s="36">
        <v>6122.4333333333343</v>
      </c>
      <c r="F77" s="36">
        <v>6030.8166666666675</v>
      </c>
      <c r="G77" s="36">
        <v>5864.0333333333347</v>
      </c>
      <c r="H77" s="36">
        <v>6380.8333333333339</v>
      </c>
      <c r="I77" s="36">
        <v>6547.6166666666668</v>
      </c>
      <c r="J77" s="36">
        <v>6639.2333333333336</v>
      </c>
      <c r="K77" s="31">
        <v>6456</v>
      </c>
      <c r="L77" s="31">
        <v>6197.6</v>
      </c>
      <c r="M77" s="31">
        <v>0.22559999999999999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534.85</v>
      </c>
      <c r="D78" s="36">
        <v>530.85</v>
      </c>
      <c r="E78" s="36">
        <v>525</v>
      </c>
      <c r="F78" s="36">
        <v>515.15</v>
      </c>
      <c r="G78" s="36">
        <v>509.29999999999995</v>
      </c>
      <c r="H78" s="36">
        <v>540.70000000000005</v>
      </c>
      <c r="I78" s="36">
        <v>546.55000000000018</v>
      </c>
      <c r="J78" s="36">
        <v>556.40000000000009</v>
      </c>
      <c r="K78" s="31">
        <v>536.70000000000005</v>
      </c>
      <c r="L78" s="31">
        <v>521</v>
      </c>
      <c r="M78" s="31">
        <v>18.063929999999999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1335.65</v>
      </c>
      <c r="D79" s="36">
        <v>1338.6166666666668</v>
      </c>
      <c r="E79" s="36">
        <v>1319.2833333333335</v>
      </c>
      <c r="F79" s="36">
        <v>1302.9166666666667</v>
      </c>
      <c r="G79" s="36">
        <v>1283.5833333333335</v>
      </c>
      <c r="H79" s="36">
        <v>1354.9833333333336</v>
      </c>
      <c r="I79" s="36">
        <v>1374.3166666666666</v>
      </c>
      <c r="J79" s="36">
        <v>1390.6833333333336</v>
      </c>
      <c r="K79" s="31">
        <v>1357.95</v>
      </c>
      <c r="L79" s="31">
        <v>1322.25</v>
      </c>
      <c r="M79" s="31">
        <v>12.158440000000001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296.14999999999998</v>
      </c>
      <c r="D80" s="36">
        <v>298.06666666666666</v>
      </c>
      <c r="E80" s="36">
        <v>293.48333333333335</v>
      </c>
      <c r="F80" s="36">
        <v>290.81666666666666</v>
      </c>
      <c r="G80" s="36">
        <v>286.23333333333335</v>
      </c>
      <c r="H80" s="36">
        <v>300.73333333333335</v>
      </c>
      <c r="I80" s="36">
        <v>305.31666666666672</v>
      </c>
      <c r="J80" s="36">
        <v>307.98333333333335</v>
      </c>
      <c r="K80" s="31">
        <v>302.64999999999998</v>
      </c>
      <c r="L80" s="31">
        <v>295.39999999999998</v>
      </c>
      <c r="M80" s="31">
        <v>147.46084999999999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1581.05</v>
      </c>
      <c r="D81" s="36">
        <v>1587.4333333333334</v>
      </c>
      <c r="E81" s="36">
        <v>1569.8666666666668</v>
      </c>
      <c r="F81" s="36">
        <v>1558.6833333333334</v>
      </c>
      <c r="G81" s="36">
        <v>1541.1166666666668</v>
      </c>
      <c r="H81" s="36">
        <v>1598.6166666666668</v>
      </c>
      <c r="I81" s="36">
        <v>1616.1833333333334</v>
      </c>
      <c r="J81" s="36">
        <v>1627.3666666666668</v>
      </c>
      <c r="K81" s="31">
        <v>1605</v>
      </c>
      <c r="L81" s="31">
        <v>1576.25</v>
      </c>
      <c r="M81" s="31">
        <v>4.7915599999999996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289.95</v>
      </c>
      <c r="D82" s="36">
        <v>293.43333333333334</v>
      </c>
      <c r="E82" s="36">
        <v>285.51666666666665</v>
      </c>
      <c r="F82" s="36">
        <v>281.08333333333331</v>
      </c>
      <c r="G82" s="36">
        <v>273.16666666666663</v>
      </c>
      <c r="H82" s="36">
        <v>297.86666666666667</v>
      </c>
      <c r="I82" s="36">
        <v>305.7833333333333</v>
      </c>
      <c r="J82" s="36">
        <v>310.2166666666667</v>
      </c>
      <c r="K82" s="31">
        <v>301.35000000000002</v>
      </c>
      <c r="L82" s="31">
        <v>289</v>
      </c>
      <c r="M82" s="31">
        <v>114.61814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321.7</v>
      </c>
      <c r="D83" s="36">
        <v>325.15000000000003</v>
      </c>
      <c r="E83" s="36">
        <v>317.55000000000007</v>
      </c>
      <c r="F83" s="36">
        <v>313.40000000000003</v>
      </c>
      <c r="G83" s="36">
        <v>305.80000000000007</v>
      </c>
      <c r="H83" s="36">
        <v>329.30000000000007</v>
      </c>
      <c r="I83" s="36">
        <v>336.90000000000009</v>
      </c>
      <c r="J83" s="36">
        <v>341.05000000000007</v>
      </c>
      <c r="K83" s="31">
        <v>332.75</v>
      </c>
      <c r="L83" s="31">
        <v>321</v>
      </c>
      <c r="M83" s="31">
        <v>97.574290000000005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1459.7</v>
      </c>
      <c r="D84" s="36">
        <v>1462.8166666666668</v>
      </c>
      <c r="E84" s="36">
        <v>1447.2333333333336</v>
      </c>
      <c r="F84" s="36">
        <v>1434.7666666666667</v>
      </c>
      <c r="G84" s="36">
        <v>1419.1833333333334</v>
      </c>
      <c r="H84" s="36">
        <v>1475.2833333333338</v>
      </c>
      <c r="I84" s="36">
        <v>1490.8666666666672</v>
      </c>
      <c r="J84" s="36">
        <v>1503.3333333333339</v>
      </c>
      <c r="K84" s="31">
        <v>1478.4</v>
      </c>
      <c r="L84" s="31">
        <v>1450.35</v>
      </c>
      <c r="M84" s="31">
        <v>44.952080000000002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849.7</v>
      </c>
      <c r="D85" s="36">
        <v>854.23333333333323</v>
      </c>
      <c r="E85" s="36">
        <v>833.46666666666647</v>
      </c>
      <c r="F85" s="36">
        <v>817.23333333333323</v>
      </c>
      <c r="G85" s="36">
        <v>796.46666666666647</v>
      </c>
      <c r="H85" s="36">
        <v>870.46666666666647</v>
      </c>
      <c r="I85" s="36">
        <v>891.23333333333312</v>
      </c>
      <c r="J85" s="36">
        <v>907.46666666666647</v>
      </c>
      <c r="K85" s="31">
        <v>875</v>
      </c>
      <c r="L85" s="31">
        <v>838</v>
      </c>
      <c r="M85" s="31">
        <v>12.40704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337.1</v>
      </c>
      <c r="D86" s="36">
        <v>337.7166666666667</v>
      </c>
      <c r="E86" s="36">
        <v>333.43333333333339</v>
      </c>
      <c r="F86" s="36">
        <v>329.76666666666671</v>
      </c>
      <c r="G86" s="36">
        <v>325.48333333333341</v>
      </c>
      <c r="H86" s="36">
        <v>341.38333333333338</v>
      </c>
      <c r="I86" s="36">
        <v>345.66666666666669</v>
      </c>
      <c r="J86" s="36">
        <v>349.33333333333337</v>
      </c>
      <c r="K86" s="31">
        <v>342</v>
      </c>
      <c r="L86" s="31">
        <v>334.05</v>
      </c>
      <c r="M86" s="31">
        <v>33.6038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1231.4000000000001</v>
      </c>
      <c r="D87" s="36">
        <v>1255.1499999999999</v>
      </c>
      <c r="E87" s="36">
        <v>1196.2999999999997</v>
      </c>
      <c r="F87" s="36">
        <v>1161.1999999999998</v>
      </c>
      <c r="G87" s="36">
        <v>1102.3499999999997</v>
      </c>
      <c r="H87" s="36">
        <v>1290.2499999999998</v>
      </c>
      <c r="I87" s="36">
        <v>1349.0999999999997</v>
      </c>
      <c r="J87" s="36">
        <v>1384.1999999999998</v>
      </c>
      <c r="K87" s="31">
        <v>1314</v>
      </c>
      <c r="L87" s="31">
        <v>1220.05</v>
      </c>
      <c r="M87" s="31">
        <v>3.7065199999999998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565.65</v>
      </c>
      <c r="D88" s="36">
        <v>572.26666666666665</v>
      </c>
      <c r="E88" s="36">
        <v>554.63333333333333</v>
      </c>
      <c r="F88" s="36">
        <v>543.61666666666667</v>
      </c>
      <c r="G88" s="36">
        <v>525.98333333333335</v>
      </c>
      <c r="H88" s="36">
        <v>583.2833333333333</v>
      </c>
      <c r="I88" s="36">
        <v>600.91666666666652</v>
      </c>
      <c r="J88" s="36">
        <v>611.93333333333328</v>
      </c>
      <c r="K88" s="31">
        <v>589.9</v>
      </c>
      <c r="L88" s="31">
        <v>561.25</v>
      </c>
      <c r="M88" s="31">
        <v>29.78182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7980.95</v>
      </c>
      <c r="D89" s="36">
        <v>8048.3500000000013</v>
      </c>
      <c r="E89" s="36">
        <v>7896.7000000000025</v>
      </c>
      <c r="F89" s="36">
        <v>7812.4500000000016</v>
      </c>
      <c r="G89" s="36">
        <v>7660.8000000000029</v>
      </c>
      <c r="H89" s="36">
        <v>8132.6000000000022</v>
      </c>
      <c r="I89" s="36">
        <v>8284.2500000000018</v>
      </c>
      <c r="J89" s="36">
        <v>8368.5000000000018</v>
      </c>
      <c r="K89" s="31">
        <v>8200</v>
      </c>
      <c r="L89" s="31">
        <v>7964.1</v>
      </c>
      <c r="M89" s="31">
        <v>4.2549999999999998E-2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1713.7</v>
      </c>
      <c r="D90" s="36">
        <v>1691.0999999999997</v>
      </c>
      <c r="E90" s="36">
        <v>1653.1999999999994</v>
      </c>
      <c r="F90" s="36">
        <v>1592.6999999999996</v>
      </c>
      <c r="G90" s="36">
        <v>1554.7999999999993</v>
      </c>
      <c r="H90" s="36">
        <v>1751.5999999999995</v>
      </c>
      <c r="I90" s="36">
        <v>1789.4999999999995</v>
      </c>
      <c r="J90" s="36">
        <v>1849.9999999999995</v>
      </c>
      <c r="K90" s="31">
        <v>1729</v>
      </c>
      <c r="L90" s="31">
        <v>1630.6</v>
      </c>
      <c r="M90" s="31">
        <v>13.43852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2242.5500000000002</v>
      </c>
      <c r="D91" s="36">
        <v>2280.5333333333333</v>
      </c>
      <c r="E91" s="36">
        <v>2173.3666666666668</v>
      </c>
      <c r="F91" s="36">
        <v>2104.1833333333334</v>
      </c>
      <c r="G91" s="36">
        <v>1997.0166666666669</v>
      </c>
      <c r="H91" s="36">
        <v>2349.7166666666667</v>
      </c>
      <c r="I91" s="36">
        <v>2456.8833333333337</v>
      </c>
      <c r="J91" s="36">
        <v>2526.0666666666666</v>
      </c>
      <c r="K91" s="31">
        <v>2387.6999999999998</v>
      </c>
      <c r="L91" s="31">
        <v>2211.35</v>
      </c>
      <c r="M91" s="31">
        <v>1.65602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497.05</v>
      </c>
      <c r="D92" s="36">
        <v>500.3</v>
      </c>
      <c r="E92" s="36">
        <v>490.85</v>
      </c>
      <c r="F92" s="36">
        <v>484.65000000000003</v>
      </c>
      <c r="G92" s="36">
        <v>475.20000000000005</v>
      </c>
      <c r="H92" s="36">
        <v>506.5</v>
      </c>
      <c r="I92" s="36">
        <v>515.94999999999993</v>
      </c>
      <c r="J92" s="36">
        <v>522.15</v>
      </c>
      <c r="K92" s="31">
        <v>509.75</v>
      </c>
      <c r="L92" s="31">
        <v>494.1</v>
      </c>
      <c r="M92" s="31">
        <v>5.0208300000000001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31593.85</v>
      </c>
      <c r="D93" s="36">
        <v>31614.483333333334</v>
      </c>
      <c r="E93" s="36">
        <v>31348.966666666667</v>
      </c>
      <c r="F93" s="36">
        <v>31104.083333333332</v>
      </c>
      <c r="G93" s="36">
        <v>30838.566666666666</v>
      </c>
      <c r="H93" s="36">
        <v>31859.366666666669</v>
      </c>
      <c r="I93" s="36">
        <v>32124.883333333339</v>
      </c>
      <c r="J93" s="36">
        <v>32369.76666666667</v>
      </c>
      <c r="K93" s="31">
        <v>31880</v>
      </c>
      <c r="L93" s="31">
        <v>31369.599999999999</v>
      </c>
      <c r="M93" s="31">
        <v>0.1681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1120.8</v>
      </c>
      <c r="D94" s="36">
        <v>1122.2</v>
      </c>
      <c r="E94" s="36">
        <v>1104.4000000000001</v>
      </c>
      <c r="F94" s="36">
        <v>1088</v>
      </c>
      <c r="G94" s="36">
        <v>1070.2</v>
      </c>
      <c r="H94" s="36">
        <v>1138.6000000000001</v>
      </c>
      <c r="I94" s="36">
        <v>1156.3999999999999</v>
      </c>
      <c r="J94" s="36">
        <v>1172.8000000000002</v>
      </c>
      <c r="K94" s="31">
        <v>1140</v>
      </c>
      <c r="L94" s="31">
        <v>1105.8</v>
      </c>
      <c r="M94" s="31">
        <v>6.0679999999999996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5666.5</v>
      </c>
      <c r="D95" s="36">
        <v>5666.166666666667</v>
      </c>
      <c r="E95" s="36">
        <v>5617.3833333333341</v>
      </c>
      <c r="F95" s="36">
        <v>5568.2666666666673</v>
      </c>
      <c r="G95" s="36">
        <v>5519.4833333333345</v>
      </c>
      <c r="H95" s="36">
        <v>5715.2833333333338</v>
      </c>
      <c r="I95" s="36">
        <v>5764.0666666666666</v>
      </c>
      <c r="J95" s="36">
        <v>5813.1833333333334</v>
      </c>
      <c r="K95" s="31">
        <v>5714.95</v>
      </c>
      <c r="L95" s="31">
        <v>5617.05</v>
      </c>
      <c r="M95" s="31">
        <v>2.3650500000000001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2195.9</v>
      </c>
      <c r="D96" s="36">
        <v>2232.8333333333335</v>
      </c>
      <c r="E96" s="36">
        <v>2147.0166666666669</v>
      </c>
      <c r="F96" s="36">
        <v>2098.1333333333332</v>
      </c>
      <c r="G96" s="36">
        <v>2012.3166666666666</v>
      </c>
      <c r="H96" s="36">
        <v>2281.7166666666672</v>
      </c>
      <c r="I96" s="36">
        <v>2367.5333333333338</v>
      </c>
      <c r="J96" s="36">
        <v>2416.4166666666674</v>
      </c>
      <c r="K96" s="31">
        <v>2318.65</v>
      </c>
      <c r="L96" s="31">
        <v>2183.9499999999998</v>
      </c>
      <c r="M96" s="31">
        <v>1.45282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660.15</v>
      </c>
      <c r="D97" s="36">
        <v>659.9666666666667</v>
      </c>
      <c r="E97" s="36">
        <v>647.93333333333339</v>
      </c>
      <c r="F97" s="36">
        <v>635.7166666666667</v>
      </c>
      <c r="G97" s="36">
        <v>623.68333333333339</v>
      </c>
      <c r="H97" s="36">
        <v>672.18333333333339</v>
      </c>
      <c r="I97" s="36">
        <v>684.2166666666667</v>
      </c>
      <c r="J97" s="36">
        <v>696.43333333333339</v>
      </c>
      <c r="K97" s="31">
        <v>672</v>
      </c>
      <c r="L97" s="31">
        <v>647.75</v>
      </c>
      <c r="M97" s="31">
        <v>1.9458200000000001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175.77</v>
      </c>
      <c r="D98" s="36">
        <v>176.62333333333336</v>
      </c>
      <c r="E98" s="36">
        <v>172.44666666666672</v>
      </c>
      <c r="F98" s="36">
        <v>169.12333333333336</v>
      </c>
      <c r="G98" s="36">
        <v>164.94666666666672</v>
      </c>
      <c r="H98" s="36">
        <v>179.94666666666672</v>
      </c>
      <c r="I98" s="36">
        <v>184.12333333333339</v>
      </c>
      <c r="J98" s="36">
        <v>187.44666666666672</v>
      </c>
      <c r="K98" s="31">
        <v>180.8</v>
      </c>
      <c r="L98" s="31">
        <v>173.3</v>
      </c>
      <c r="M98" s="31">
        <v>36.236330000000002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692.9</v>
      </c>
      <c r="D99" s="36">
        <v>697.18333333333339</v>
      </c>
      <c r="E99" s="36">
        <v>681.46666666666681</v>
      </c>
      <c r="F99" s="36">
        <v>670.03333333333342</v>
      </c>
      <c r="G99" s="36">
        <v>654.31666666666683</v>
      </c>
      <c r="H99" s="36">
        <v>708.61666666666679</v>
      </c>
      <c r="I99" s="36">
        <v>724.33333333333348</v>
      </c>
      <c r="J99" s="36">
        <v>735.76666666666677</v>
      </c>
      <c r="K99" s="31">
        <v>712.9</v>
      </c>
      <c r="L99" s="31">
        <v>685.75</v>
      </c>
      <c r="M99" s="31">
        <v>11.241429999999999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531.5</v>
      </c>
      <c r="D100" s="36">
        <v>534.83333333333337</v>
      </c>
      <c r="E100" s="36">
        <v>522.2166666666667</v>
      </c>
      <c r="F100" s="36">
        <v>512.93333333333328</v>
      </c>
      <c r="G100" s="36">
        <v>500.31666666666661</v>
      </c>
      <c r="H100" s="36">
        <v>544.11666666666679</v>
      </c>
      <c r="I100" s="36">
        <v>556.73333333333335</v>
      </c>
      <c r="J100" s="36">
        <v>566.01666666666688</v>
      </c>
      <c r="K100" s="31">
        <v>547.45000000000005</v>
      </c>
      <c r="L100" s="31">
        <v>525.54999999999995</v>
      </c>
      <c r="M100" s="31">
        <v>2.9152900000000002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4537.3999999999996</v>
      </c>
      <c r="D101" s="36">
        <v>4531.9833333333336</v>
      </c>
      <c r="E101" s="36">
        <v>4468.9666666666672</v>
      </c>
      <c r="F101" s="36">
        <v>4400.5333333333338</v>
      </c>
      <c r="G101" s="36">
        <v>4337.5166666666673</v>
      </c>
      <c r="H101" s="36">
        <v>4600.416666666667</v>
      </c>
      <c r="I101" s="36">
        <v>4663.4333333333334</v>
      </c>
      <c r="J101" s="36">
        <v>4731.8666666666668</v>
      </c>
      <c r="K101" s="31">
        <v>4595</v>
      </c>
      <c r="L101" s="31">
        <v>4463.55</v>
      </c>
      <c r="M101" s="31">
        <v>0.76356000000000002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323.95</v>
      </c>
      <c r="D102" s="36">
        <v>323.23333333333335</v>
      </c>
      <c r="E102" s="36">
        <v>320.76666666666671</v>
      </c>
      <c r="F102" s="36">
        <v>317.58333333333337</v>
      </c>
      <c r="G102" s="36">
        <v>315.11666666666673</v>
      </c>
      <c r="H102" s="36">
        <v>326.41666666666669</v>
      </c>
      <c r="I102" s="36">
        <v>328.88333333333338</v>
      </c>
      <c r="J102" s="36">
        <v>332.06666666666666</v>
      </c>
      <c r="K102" s="31">
        <v>325.7</v>
      </c>
      <c r="L102" s="31">
        <v>320.05</v>
      </c>
      <c r="M102" s="31">
        <v>3.33589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285.5</v>
      </c>
      <c r="D103" s="36">
        <v>285.38333333333333</v>
      </c>
      <c r="E103" s="36">
        <v>278.76666666666665</v>
      </c>
      <c r="F103" s="36">
        <v>272.0333333333333</v>
      </c>
      <c r="G103" s="36">
        <v>265.41666666666663</v>
      </c>
      <c r="H103" s="36">
        <v>292.11666666666667</v>
      </c>
      <c r="I103" s="36">
        <v>298.73333333333335</v>
      </c>
      <c r="J103" s="36">
        <v>305.4666666666667</v>
      </c>
      <c r="K103" s="31">
        <v>292</v>
      </c>
      <c r="L103" s="31">
        <v>278.64999999999998</v>
      </c>
      <c r="M103" s="31">
        <v>16.48781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802.85</v>
      </c>
      <c r="D104" s="36">
        <v>807.01666666666677</v>
      </c>
      <c r="E104" s="36">
        <v>795.83333333333348</v>
      </c>
      <c r="F104" s="36">
        <v>788.81666666666672</v>
      </c>
      <c r="G104" s="36">
        <v>777.63333333333344</v>
      </c>
      <c r="H104" s="36">
        <v>814.03333333333353</v>
      </c>
      <c r="I104" s="36">
        <v>825.2166666666667</v>
      </c>
      <c r="J104" s="36">
        <v>832.23333333333358</v>
      </c>
      <c r="K104" s="31">
        <v>818.2</v>
      </c>
      <c r="L104" s="31">
        <v>800</v>
      </c>
      <c r="M104" s="31">
        <v>4.7279999999999998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106.69</v>
      </c>
      <c r="D105" s="36">
        <v>107.69333333333333</v>
      </c>
      <c r="E105" s="36">
        <v>105.24666666666666</v>
      </c>
      <c r="F105" s="36">
        <v>103.80333333333333</v>
      </c>
      <c r="G105" s="36">
        <v>101.35666666666665</v>
      </c>
      <c r="H105" s="36">
        <v>109.13666666666666</v>
      </c>
      <c r="I105" s="36">
        <v>111.58333333333331</v>
      </c>
      <c r="J105" s="36">
        <v>113.02666666666666</v>
      </c>
      <c r="K105" s="31">
        <v>110.14</v>
      </c>
      <c r="L105" s="31">
        <v>106.25</v>
      </c>
      <c r="M105" s="31">
        <v>199.54825</v>
      </c>
      <c r="N105" s="1"/>
      <c r="O105" s="1"/>
    </row>
    <row r="106" spans="1:15" ht="12.75" customHeight="1">
      <c r="A106" s="33">
        <v>96</v>
      </c>
      <c r="B106" s="53" t="s">
        <v>810</v>
      </c>
      <c r="C106" s="31">
        <v>1572.15</v>
      </c>
      <c r="D106" s="36">
        <v>1569.45</v>
      </c>
      <c r="E106" s="36">
        <v>1544.9</v>
      </c>
      <c r="F106" s="36">
        <v>1517.65</v>
      </c>
      <c r="G106" s="36">
        <v>1493.1000000000001</v>
      </c>
      <c r="H106" s="36">
        <v>1596.7</v>
      </c>
      <c r="I106" s="36">
        <v>1621.2499999999998</v>
      </c>
      <c r="J106" s="36">
        <v>1648.5</v>
      </c>
      <c r="K106" s="31">
        <v>1594</v>
      </c>
      <c r="L106" s="31">
        <v>1542.2</v>
      </c>
      <c r="M106" s="31">
        <v>1.18567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201.65</v>
      </c>
      <c r="D107" s="36">
        <v>203.01666666666665</v>
      </c>
      <c r="E107" s="36">
        <v>199.6333333333333</v>
      </c>
      <c r="F107" s="36">
        <v>197.61666666666665</v>
      </c>
      <c r="G107" s="36">
        <v>194.23333333333329</v>
      </c>
      <c r="H107" s="36">
        <v>205.0333333333333</v>
      </c>
      <c r="I107" s="36">
        <v>208.41666666666663</v>
      </c>
      <c r="J107" s="36">
        <v>210.43333333333331</v>
      </c>
      <c r="K107" s="31">
        <v>206.4</v>
      </c>
      <c r="L107" s="31">
        <v>201</v>
      </c>
      <c r="M107" s="31">
        <v>1.13733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1544.65</v>
      </c>
      <c r="D108" s="36">
        <v>1554.7166666666665</v>
      </c>
      <c r="E108" s="36">
        <v>1517.4333333333329</v>
      </c>
      <c r="F108" s="36">
        <v>1490.2166666666665</v>
      </c>
      <c r="G108" s="36">
        <v>1452.9333333333329</v>
      </c>
      <c r="H108" s="36">
        <v>1581.9333333333329</v>
      </c>
      <c r="I108" s="36">
        <v>1619.2166666666662</v>
      </c>
      <c r="J108" s="36">
        <v>1646.4333333333329</v>
      </c>
      <c r="K108" s="31">
        <v>1592</v>
      </c>
      <c r="L108" s="31">
        <v>1527.5</v>
      </c>
      <c r="M108" s="31">
        <v>1.0065999999999999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250.3</v>
      </c>
      <c r="D109" s="36">
        <v>252.58333333333334</v>
      </c>
      <c r="E109" s="36">
        <v>246.76666666666671</v>
      </c>
      <c r="F109" s="36">
        <v>243.23333333333338</v>
      </c>
      <c r="G109" s="36">
        <v>237.41666666666674</v>
      </c>
      <c r="H109" s="36">
        <v>256.11666666666667</v>
      </c>
      <c r="I109" s="36">
        <v>261.93333333333334</v>
      </c>
      <c r="J109" s="36">
        <v>265.46666666666664</v>
      </c>
      <c r="K109" s="31">
        <v>258.39999999999998</v>
      </c>
      <c r="L109" s="31">
        <v>249.05</v>
      </c>
      <c r="M109" s="31">
        <v>26.859639999999999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2616.6</v>
      </c>
      <c r="D110" s="36">
        <v>2650.4</v>
      </c>
      <c r="E110" s="36">
        <v>2571.2000000000003</v>
      </c>
      <c r="F110" s="36">
        <v>2525.8000000000002</v>
      </c>
      <c r="G110" s="36">
        <v>2446.6000000000004</v>
      </c>
      <c r="H110" s="36">
        <v>2695.8</v>
      </c>
      <c r="I110" s="36">
        <v>2775</v>
      </c>
      <c r="J110" s="36">
        <v>2820.4</v>
      </c>
      <c r="K110" s="31">
        <v>2729.6</v>
      </c>
      <c r="L110" s="31">
        <v>2605</v>
      </c>
      <c r="M110" s="31">
        <v>2.2977300000000001</v>
      </c>
      <c r="N110" s="1"/>
      <c r="O110" s="1"/>
    </row>
    <row r="111" spans="1:15" ht="12.75" customHeight="1">
      <c r="A111" s="33">
        <v>101</v>
      </c>
      <c r="B111" s="53" t="s">
        <v>852</v>
      </c>
      <c r="C111" s="31">
        <v>882.15</v>
      </c>
      <c r="D111" s="36">
        <v>892.16666666666663</v>
      </c>
      <c r="E111" s="36">
        <v>866.98333333333323</v>
      </c>
      <c r="F111" s="36">
        <v>851.81666666666661</v>
      </c>
      <c r="G111" s="36">
        <v>826.63333333333321</v>
      </c>
      <c r="H111" s="36">
        <v>907.33333333333326</v>
      </c>
      <c r="I111" s="36">
        <v>932.51666666666665</v>
      </c>
      <c r="J111" s="36">
        <v>947.68333333333328</v>
      </c>
      <c r="K111" s="31">
        <v>917.35</v>
      </c>
      <c r="L111" s="31">
        <v>877</v>
      </c>
      <c r="M111" s="31">
        <v>16.322620000000001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58.42</v>
      </c>
      <c r="D112" s="36">
        <v>58.756666666666661</v>
      </c>
      <c r="E112" s="36">
        <v>57.863333333333323</v>
      </c>
      <c r="F112" s="36">
        <v>57.306666666666665</v>
      </c>
      <c r="G112" s="36">
        <v>56.413333333333327</v>
      </c>
      <c r="H112" s="36">
        <v>59.313333333333318</v>
      </c>
      <c r="I112" s="36">
        <v>60.206666666666663</v>
      </c>
      <c r="J112" s="36">
        <v>60.763333333333314</v>
      </c>
      <c r="K112" s="31">
        <v>59.65</v>
      </c>
      <c r="L112" s="31">
        <v>58.2</v>
      </c>
      <c r="M112" s="31">
        <v>45.015340000000002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2528.25</v>
      </c>
      <c r="D113" s="36">
        <v>2547.3166666666666</v>
      </c>
      <c r="E113" s="36">
        <v>2500.9333333333334</v>
      </c>
      <c r="F113" s="36">
        <v>2473.6166666666668</v>
      </c>
      <c r="G113" s="36">
        <v>2427.2333333333336</v>
      </c>
      <c r="H113" s="36">
        <v>2574.6333333333332</v>
      </c>
      <c r="I113" s="36">
        <v>2621.0166666666664</v>
      </c>
      <c r="J113" s="36">
        <v>2648.333333333333</v>
      </c>
      <c r="K113" s="31">
        <v>2593.6999999999998</v>
      </c>
      <c r="L113" s="31">
        <v>2520</v>
      </c>
      <c r="M113" s="31">
        <v>9.8157099999999993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730.15</v>
      </c>
      <c r="D114" s="36">
        <v>736.41666666666663</v>
      </c>
      <c r="E114" s="36">
        <v>718.68333333333328</v>
      </c>
      <c r="F114" s="36">
        <v>707.2166666666667</v>
      </c>
      <c r="G114" s="36">
        <v>689.48333333333335</v>
      </c>
      <c r="H114" s="36">
        <v>747.88333333333321</v>
      </c>
      <c r="I114" s="36">
        <v>765.61666666666656</v>
      </c>
      <c r="J114" s="36">
        <v>777.08333333333314</v>
      </c>
      <c r="K114" s="31">
        <v>754.15</v>
      </c>
      <c r="L114" s="31">
        <v>724.95</v>
      </c>
      <c r="M114" s="31">
        <v>6.35067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2200.9499999999998</v>
      </c>
      <c r="D115" s="36">
        <v>2208.7000000000003</v>
      </c>
      <c r="E115" s="36">
        <v>2183.6000000000004</v>
      </c>
      <c r="F115" s="36">
        <v>2166.25</v>
      </c>
      <c r="G115" s="36">
        <v>2141.15</v>
      </c>
      <c r="H115" s="36">
        <v>2226.0500000000006</v>
      </c>
      <c r="I115" s="36">
        <v>2251.15</v>
      </c>
      <c r="J115" s="36">
        <v>2268.5000000000009</v>
      </c>
      <c r="K115" s="31">
        <v>2233.8000000000002</v>
      </c>
      <c r="L115" s="31">
        <v>2191.35</v>
      </c>
      <c r="M115" s="31">
        <v>1.24207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9880</v>
      </c>
      <c r="D116" s="36">
        <v>10012.300000000001</v>
      </c>
      <c r="E116" s="36">
        <v>9724.6000000000022</v>
      </c>
      <c r="F116" s="36">
        <v>9569.2000000000007</v>
      </c>
      <c r="G116" s="36">
        <v>9281.5000000000018</v>
      </c>
      <c r="H116" s="36">
        <v>10167.700000000003</v>
      </c>
      <c r="I116" s="36">
        <v>10455.400000000003</v>
      </c>
      <c r="J116" s="36">
        <v>10610.800000000003</v>
      </c>
      <c r="K116" s="31">
        <v>10300</v>
      </c>
      <c r="L116" s="31">
        <v>9856.9</v>
      </c>
      <c r="M116" s="31">
        <v>0.95865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772.35</v>
      </c>
      <c r="D117" s="36">
        <v>779.93333333333339</v>
      </c>
      <c r="E117" s="36">
        <v>762.41666666666674</v>
      </c>
      <c r="F117" s="36">
        <v>752.48333333333335</v>
      </c>
      <c r="G117" s="36">
        <v>734.9666666666667</v>
      </c>
      <c r="H117" s="36">
        <v>789.86666666666679</v>
      </c>
      <c r="I117" s="36">
        <v>807.38333333333344</v>
      </c>
      <c r="J117" s="36">
        <v>817.31666666666683</v>
      </c>
      <c r="K117" s="31">
        <v>797.45</v>
      </c>
      <c r="L117" s="31">
        <v>770</v>
      </c>
      <c r="M117" s="31">
        <v>0.64068000000000003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489.9</v>
      </c>
      <c r="D118" s="36">
        <v>502.4666666666667</v>
      </c>
      <c r="E118" s="36">
        <v>474.43333333333339</v>
      </c>
      <c r="F118" s="36">
        <v>458.9666666666667</v>
      </c>
      <c r="G118" s="36">
        <v>430.93333333333339</v>
      </c>
      <c r="H118" s="36">
        <v>517.93333333333339</v>
      </c>
      <c r="I118" s="36">
        <v>545.9666666666667</v>
      </c>
      <c r="J118" s="36">
        <v>561.43333333333339</v>
      </c>
      <c r="K118" s="31">
        <v>530.5</v>
      </c>
      <c r="L118" s="31">
        <v>487</v>
      </c>
      <c r="M118" s="31">
        <v>50.568159999999999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502.7</v>
      </c>
      <c r="D119" s="36">
        <v>505.34999999999997</v>
      </c>
      <c r="E119" s="36">
        <v>497.34999999999991</v>
      </c>
      <c r="F119" s="36">
        <v>491.99999999999994</v>
      </c>
      <c r="G119" s="36">
        <v>483.99999999999989</v>
      </c>
      <c r="H119" s="36">
        <v>510.69999999999993</v>
      </c>
      <c r="I119" s="36">
        <v>518.70000000000005</v>
      </c>
      <c r="J119" s="36">
        <v>524.04999999999995</v>
      </c>
      <c r="K119" s="31">
        <v>513.35</v>
      </c>
      <c r="L119" s="31">
        <v>500</v>
      </c>
      <c r="M119" s="31">
        <v>6.7946799999999996</v>
      </c>
      <c r="N119" s="1"/>
      <c r="O119" s="1"/>
    </row>
    <row r="120" spans="1:15" ht="12.75" customHeight="1">
      <c r="A120" s="33">
        <v>110</v>
      </c>
      <c r="B120" s="53" t="s">
        <v>853</v>
      </c>
      <c r="C120" s="31">
        <v>895.1</v>
      </c>
      <c r="D120" s="36">
        <v>903.63333333333333</v>
      </c>
      <c r="E120" s="36">
        <v>882.4666666666667</v>
      </c>
      <c r="F120" s="36">
        <v>869.83333333333337</v>
      </c>
      <c r="G120" s="36">
        <v>848.66666666666674</v>
      </c>
      <c r="H120" s="36">
        <v>916.26666666666665</v>
      </c>
      <c r="I120" s="36">
        <v>937.43333333333339</v>
      </c>
      <c r="J120" s="36">
        <v>950.06666666666661</v>
      </c>
      <c r="K120" s="31">
        <v>924.8</v>
      </c>
      <c r="L120" s="31">
        <v>891</v>
      </c>
      <c r="M120" s="31">
        <v>7.8794599999999999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1504.15</v>
      </c>
      <c r="D121" s="36">
        <v>1518.7166666666665</v>
      </c>
      <c r="E121" s="36">
        <v>1474.1833333333329</v>
      </c>
      <c r="F121" s="36">
        <v>1444.2166666666665</v>
      </c>
      <c r="G121" s="36">
        <v>1399.6833333333329</v>
      </c>
      <c r="H121" s="36">
        <v>1548.6833333333329</v>
      </c>
      <c r="I121" s="36">
        <v>1593.2166666666662</v>
      </c>
      <c r="J121" s="36">
        <v>1623.1833333333329</v>
      </c>
      <c r="K121" s="31">
        <v>1563.25</v>
      </c>
      <c r="L121" s="31">
        <v>1488.75</v>
      </c>
      <c r="M121" s="31">
        <v>4.1610100000000001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1314.9</v>
      </c>
      <c r="D122" s="36">
        <v>1327.7833333333335</v>
      </c>
      <c r="E122" s="36">
        <v>1289.616666666667</v>
      </c>
      <c r="F122" s="36">
        <v>1264.3333333333335</v>
      </c>
      <c r="G122" s="36">
        <v>1226.166666666667</v>
      </c>
      <c r="H122" s="36">
        <v>1353.0666666666671</v>
      </c>
      <c r="I122" s="36">
        <v>1391.2333333333336</v>
      </c>
      <c r="J122" s="36">
        <v>1416.5166666666671</v>
      </c>
      <c r="K122" s="31">
        <v>1365.95</v>
      </c>
      <c r="L122" s="31">
        <v>1302.5</v>
      </c>
      <c r="M122" s="31">
        <v>31.86664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1583.45</v>
      </c>
      <c r="D123" s="36">
        <v>1590.05</v>
      </c>
      <c r="E123" s="36">
        <v>1573.3999999999999</v>
      </c>
      <c r="F123" s="36">
        <v>1563.35</v>
      </c>
      <c r="G123" s="36">
        <v>1546.6999999999998</v>
      </c>
      <c r="H123" s="36">
        <v>1600.1</v>
      </c>
      <c r="I123" s="36">
        <v>1616.75</v>
      </c>
      <c r="J123" s="36">
        <v>1626.8</v>
      </c>
      <c r="K123" s="31">
        <v>1606.7</v>
      </c>
      <c r="L123" s="31">
        <v>1580</v>
      </c>
      <c r="M123" s="31">
        <v>22.814630000000001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161.78</v>
      </c>
      <c r="D124" s="36">
        <v>162.72</v>
      </c>
      <c r="E124" s="36">
        <v>160.12</v>
      </c>
      <c r="F124" s="36">
        <v>158.46</v>
      </c>
      <c r="G124" s="36">
        <v>155.86000000000001</v>
      </c>
      <c r="H124" s="36">
        <v>164.38</v>
      </c>
      <c r="I124" s="36">
        <v>166.97999999999996</v>
      </c>
      <c r="J124" s="36">
        <v>168.64</v>
      </c>
      <c r="K124" s="31">
        <v>165.32</v>
      </c>
      <c r="L124" s="31">
        <v>161.06</v>
      </c>
      <c r="M124" s="31">
        <v>10.77205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1593.5</v>
      </c>
      <c r="D125" s="36">
        <v>1609.3333333333333</v>
      </c>
      <c r="E125" s="36">
        <v>1568.6666666666665</v>
      </c>
      <c r="F125" s="36">
        <v>1543.8333333333333</v>
      </c>
      <c r="G125" s="36">
        <v>1503.1666666666665</v>
      </c>
      <c r="H125" s="36">
        <v>1634.1666666666665</v>
      </c>
      <c r="I125" s="36">
        <v>1674.833333333333</v>
      </c>
      <c r="J125" s="36">
        <v>1699.6666666666665</v>
      </c>
      <c r="K125" s="31">
        <v>1650</v>
      </c>
      <c r="L125" s="31">
        <v>1584.5</v>
      </c>
      <c r="M125" s="31">
        <v>2.9138500000000001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521.75</v>
      </c>
      <c r="D126" s="36">
        <v>523.88333333333333</v>
      </c>
      <c r="E126" s="36">
        <v>517.86666666666667</v>
      </c>
      <c r="F126" s="36">
        <v>513.98333333333335</v>
      </c>
      <c r="G126" s="36">
        <v>507.9666666666667</v>
      </c>
      <c r="H126" s="36">
        <v>527.76666666666665</v>
      </c>
      <c r="I126" s="36">
        <v>533.7833333333333</v>
      </c>
      <c r="J126" s="36">
        <v>537.66666666666663</v>
      </c>
      <c r="K126" s="31">
        <v>529.9</v>
      </c>
      <c r="L126" s="31">
        <v>520</v>
      </c>
      <c r="M126" s="31">
        <v>52.01294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2204.15</v>
      </c>
      <c r="D127" s="36">
        <v>2248.3333333333335</v>
      </c>
      <c r="E127" s="36">
        <v>2153.8166666666671</v>
      </c>
      <c r="F127" s="36">
        <v>2103.4833333333336</v>
      </c>
      <c r="G127" s="36">
        <v>2008.9666666666672</v>
      </c>
      <c r="H127" s="36">
        <v>2298.666666666667</v>
      </c>
      <c r="I127" s="36">
        <v>2393.1833333333334</v>
      </c>
      <c r="J127" s="36">
        <v>2443.5166666666669</v>
      </c>
      <c r="K127" s="31">
        <v>2342.85</v>
      </c>
      <c r="L127" s="31">
        <v>2198</v>
      </c>
      <c r="M127" s="31">
        <v>24.817209999999999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5847.75</v>
      </c>
      <c r="D128" s="36">
        <v>5870.0333333333328</v>
      </c>
      <c r="E128" s="36">
        <v>5792.2666666666655</v>
      </c>
      <c r="F128" s="36">
        <v>5736.7833333333328</v>
      </c>
      <c r="G128" s="36">
        <v>5659.0166666666655</v>
      </c>
      <c r="H128" s="36">
        <v>5925.5166666666655</v>
      </c>
      <c r="I128" s="36">
        <v>6003.2833333333319</v>
      </c>
      <c r="J128" s="36">
        <v>6058.7666666666655</v>
      </c>
      <c r="K128" s="31">
        <v>5947.8</v>
      </c>
      <c r="L128" s="31">
        <v>5814.55</v>
      </c>
      <c r="M128" s="31">
        <v>1.6909700000000001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3457.35</v>
      </c>
      <c r="D129" s="36">
        <v>3464.15</v>
      </c>
      <c r="E129" s="36">
        <v>3438.9</v>
      </c>
      <c r="F129" s="36">
        <v>3420.45</v>
      </c>
      <c r="G129" s="36">
        <v>3395.2</v>
      </c>
      <c r="H129" s="36">
        <v>3482.6000000000004</v>
      </c>
      <c r="I129" s="36">
        <v>3507.8500000000004</v>
      </c>
      <c r="J129" s="36">
        <v>3526.3000000000006</v>
      </c>
      <c r="K129" s="31">
        <v>3489.4</v>
      </c>
      <c r="L129" s="31">
        <v>3445.7</v>
      </c>
      <c r="M129" s="31">
        <v>2.5775199999999998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4123.8500000000004</v>
      </c>
      <c r="D130" s="36">
        <v>4177.6166666666668</v>
      </c>
      <c r="E130" s="36">
        <v>4026.2333333333336</v>
      </c>
      <c r="F130" s="36">
        <v>3928.6166666666668</v>
      </c>
      <c r="G130" s="36">
        <v>3777.2333333333336</v>
      </c>
      <c r="H130" s="36">
        <v>4275.2333333333336</v>
      </c>
      <c r="I130" s="36">
        <v>4426.6166666666668</v>
      </c>
      <c r="J130" s="36">
        <v>4524.2333333333336</v>
      </c>
      <c r="K130" s="31">
        <v>4329</v>
      </c>
      <c r="L130" s="31">
        <v>4080</v>
      </c>
      <c r="M130" s="31">
        <v>3.2988</v>
      </c>
      <c r="N130" s="1"/>
      <c r="O130" s="1"/>
    </row>
    <row r="131" spans="1:15" ht="12.75" customHeight="1">
      <c r="A131" s="33">
        <v>121</v>
      </c>
      <c r="B131" s="53" t="s">
        <v>824</v>
      </c>
      <c r="C131" s="31">
        <v>1557.6</v>
      </c>
      <c r="D131" s="36">
        <v>1535.75</v>
      </c>
      <c r="E131" s="36">
        <v>1494.55</v>
      </c>
      <c r="F131" s="36">
        <v>1431.5</v>
      </c>
      <c r="G131" s="36">
        <v>1390.3</v>
      </c>
      <c r="H131" s="36">
        <v>1598.8</v>
      </c>
      <c r="I131" s="36">
        <v>1639.9999999999998</v>
      </c>
      <c r="J131" s="36">
        <v>1703.05</v>
      </c>
      <c r="K131" s="31">
        <v>1576.95</v>
      </c>
      <c r="L131" s="31">
        <v>1472.7</v>
      </c>
      <c r="M131" s="31">
        <v>0.84487000000000001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956.75</v>
      </c>
      <c r="D132" s="36">
        <v>965.56666666666661</v>
      </c>
      <c r="E132" s="36">
        <v>945.18333333333317</v>
      </c>
      <c r="F132" s="36">
        <v>933.61666666666656</v>
      </c>
      <c r="G132" s="36">
        <v>913.23333333333312</v>
      </c>
      <c r="H132" s="36">
        <v>977.13333333333321</v>
      </c>
      <c r="I132" s="36">
        <v>997.51666666666665</v>
      </c>
      <c r="J132" s="36">
        <v>1009.0833333333333</v>
      </c>
      <c r="K132" s="31">
        <v>985.95</v>
      </c>
      <c r="L132" s="31">
        <v>954</v>
      </c>
      <c r="M132" s="31">
        <v>17.670249999999999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1716.9</v>
      </c>
      <c r="D133" s="36">
        <v>1720.5666666666668</v>
      </c>
      <c r="E133" s="36">
        <v>1701.6833333333336</v>
      </c>
      <c r="F133" s="36">
        <v>1686.4666666666667</v>
      </c>
      <c r="G133" s="36">
        <v>1667.5833333333335</v>
      </c>
      <c r="H133" s="36">
        <v>1735.7833333333338</v>
      </c>
      <c r="I133" s="36">
        <v>1754.666666666667</v>
      </c>
      <c r="J133" s="36">
        <v>1769.8833333333339</v>
      </c>
      <c r="K133" s="31">
        <v>1739.45</v>
      </c>
      <c r="L133" s="31">
        <v>1705.35</v>
      </c>
      <c r="M133" s="31">
        <v>2.8460100000000002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5365.6</v>
      </c>
      <c r="D134" s="36">
        <v>5406.3499999999995</v>
      </c>
      <c r="E134" s="36">
        <v>5292.7499999999991</v>
      </c>
      <c r="F134" s="36">
        <v>5219.8999999999996</v>
      </c>
      <c r="G134" s="36">
        <v>5106.2999999999993</v>
      </c>
      <c r="H134" s="36">
        <v>5479.1999999999989</v>
      </c>
      <c r="I134" s="36">
        <v>5592.7999999999993</v>
      </c>
      <c r="J134" s="36">
        <v>5665.6499999999987</v>
      </c>
      <c r="K134" s="31">
        <v>5519.95</v>
      </c>
      <c r="L134" s="31">
        <v>5333.5</v>
      </c>
      <c r="M134" s="31">
        <v>0.22921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1202.95</v>
      </c>
      <c r="D135" s="36">
        <v>1217.4166666666667</v>
      </c>
      <c r="E135" s="36">
        <v>1180.8333333333335</v>
      </c>
      <c r="F135" s="36">
        <v>1158.7166666666667</v>
      </c>
      <c r="G135" s="36">
        <v>1122.1333333333334</v>
      </c>
      <c r="H135" s="36">
        <v>1239.5333333333335</v>
      </c>
      <c r="I135" s="36">
        <v>1276.116666666667</v>
      </c>
      <c r="J135" s="36">
        <v>1298.2333333333336</v>
      </c>
      <c r="K135" s="31">
        <v>1254</v>
      </c>
      <c r="L135" s="31">
        <v>1195.3</v>
      </c>
      <c r="M135" s="31">
        <v>3.7302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436.25</v>
      </c>
      <c r="D136" s="36">
        <v>435.8</v>
      </c>
      <c r="E136" s="36">
        <v>428.45000000000005</v>
      </c>
      <c r="F136" s="36">
        <v>420.65000000000003</v>
      </c>
      <c r="G136" s="36">
        <v>413.30000000000007</v>
      </c>
      <c r="H136" s="36">
        <v>443.6</v>
      </c>
      <c r="I136" s="36">
        <v>450.95000000000005</v>
      </c>
      <c r="J136" s="36">
        <v>458.75</v>
      </c>
      <c r="K136" s="31">
        <v>443.15</v>
      </c>
      <c r="L136" s="31">
        <v>428</v>
      </c>
      <c r="M136" s="31">
        <v>27.551069999999999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3705.2</v>
      </c>
      <c r="D137" s="36">
        <v>3706.7000000000003</v>
      </c>
      <c r="E137" s="36">
        <v>3658.8500000000004</v>
      </c>
      <c r="F137" s="36">
        <v>3612.5</v>
      </c>
      <c r="G137" s="36">
        <v>3564.65</v>
      </c>
      <c r="H137" s="36">
        <v>3753.0500000000006</v>
      </c>
      <c r="I137" s="36">
        <v>3800.9</v>
      </c>
      <c r="J137" s="36">
        <v>3847.2500000000009</v>
      </c>
      <c r="K137" s="31">
        <v>3754.55</v>
      </c>
      <c r="L137" s="31">
        <v>3660.35</v>
      </c>
      <c r="M137" s="31">
        <v>4.1770100000000001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1669.15</v>
      </c>
      <c r="D138" s="36">
        <v>1665.8833333333332</v>
      </c>
      <c r="E138" s="36">
        <v>1654.7666666666664</v>
      </c>
      <c r="F138" s="36">
        <v>1640.3833333333332</v>
      </c>
      <c r="G138" s="36">
        <v>1629.2666666666664</v>
      </c>
      <c r="H138" s="36">
        <v>1680.2666666666664</v>
      </c>
      <c r="I138" s="36">
        <v>1691.3833333333332</v>
      </c>
      <c r="J138" s="36">
        <v>1705.7666666666664</v>
      </c>
      <c r="K138" s="31">
        <v>1677</v>
      </c>
      <c r="L138" s="31">
        <v>1651.5</v>
      </c>
      <c r="M138" s="31">
        <v>2.1518999999999999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1115.4000000000001</v>
      </c>
      <c r="D139" s="36">
        <v>1119.2833333333335</v>
      </c>
      <c r="E139" s="36">
        <v>1100.3166666666671</v>
      </c>
      <c r="F139" s="36">
        <v>1085.2333333333336</v>
      </c>
      <c r="G139" s="36">
        <v>1066.2666666666671</v>
      </c>
      <c r="H139" s="36">
        <v>1134.366666666667</v>
      </c>
      <c r="I139" s="36">
        <v>1153.3333333333337</v>
      </c>
      <c r="J139" s="36">
        <v>1168.416666666667</v>
      </c>
      <c r="K139" s="31">
        <v>1138.25</v>
      </c>
      <c r="L139" s="31">
        <v>1104.2</v>
      </c>
      <c r="M139" s="31">
        <v>0.5252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813.85</v>
      </c>
      <c r="D140" s="36">
        <v>820.46666666666658</v>
      </c>
      <c r="E140" s="36">
        <v>803.43333333333317</v>
      </c>
      <c r="F140" s="36">
        <v>793.01666666666654</v>
      </c>
      <c r="G140" s="36">
        <v>775.98333333333312</v>
      </c>
      <c r="H140" s="36">
        <v>830.88333333333321</v>
      </c>
      <c r="I140" s="36">
        <v>847.91666666666674</v>
      </c>
      <c r="J140" s="36">
        <v>858.33333333333326</v>
      </c>
      <c r="K140" s="31">
        <v>837.5</v>
      </c>
      <c r="L140" s="31">
        <v>810.05</v>
      </c>
      <c r="M140" s="31">
        <v>14.331250000000001</v>
      </c>
      <c r="N140" s="1"/>
      <c r="O140" s="1"/>
    </row>
    <row r="141" spans="1:15" ht="12.75" customHeight="1">
      <c r="A141" s="33">
        <v>131</v>
      </c>
      <c r="B141" s="53" t="s">
        <v>854</v>
      </c>
      <c r="C141" s="31">
        <v>2257.75</v>
      </c>
      <c r="D141" s="36">
        <v>2343</v>
      </c>
      <c r="E141" s="36">
        <v>2141</v>
      </c>
      <c r="F141" s="36">
        <v>2024.25</v>
      </c>
      <c r="G141" s="36">
        <v>1822.25</v>
      </c>
      <c r="H141" s="36">
        <v>2459.75</v>
      </c>
      <c r="I141" s="36">
        <v>2661.75</v>
      </c>
      <c r="J141" s="36">
        <v>2778.5</v>
      </c>
      <c r="K141" s="31">
        <v>2545</v>
      </c>
      <c r="L141" s="31">
        <v>2226.25</v>
      </c>
      <c r="M141" s="31">
        <v>3.7665899999999999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605.85</v>
      </c>
      <c r="D142" s="36">
        <v>610.93333333333328</v>
      </c>
      <c r="E142" s="36">
        <v>597.61666666666656</v>
      </c>
      <c r="F142" s="36">
        <v>589.38333333333333</v>
      </c>
      <c r="G142" s="36">
        <v>576.06666666666661</v>
      </c>
      <c r="H142" s="36">
        <v>619.16666666666652</v>
      </c>
      <c r="I142" s="36">
        <v>632.48333333333335</v>
      </c>
      <c r="J142" s="36">
        <v>640.71666666666647</v>
      </c>
      <c r="K142" s="31">
        <v>624.25</v>
      </c>
      <c r="L142" s="31">
        <v>602.70000000000005</v>
      </c>
      <c r="M142" s="31">
        <v>26.91122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1735.25</v>
      </c>
      <c r="D143" s="36">
        <v>1733.8</v>
      </c>
      <c r="E143" s="36">
        <v>1720.6499999999999</v>
      </c>
      <c r="F143" s="36">
        <v>1706.05</v>
      </c>
      <c r="G143" s="36">
        <v>1692.8999999999999</v>
      </c>
      <c r="H143" s="36">
        <v>1748.3999999999999</v>
      </c>
      <c r="I143" s="36">
        <v>1761.55</v>
      </c>
      <c r="J143" s="36">
        <v>1776.1499999999999</v>
      </c>
      <c r="K143" s="31">
        <v>1746.95</v>
      </c>
      <c r="L143" s="31">
        <v>1719.2</v>
      </c>
      <c r="M143" s="31">
        <v>3.2680799999999999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2996.85</v>
      </c>
      <c r="D144" s="36">
        <v>2996.1833333333329</v>
      </c>
      <c r="E144" s="36">
        <v>2895.4666666666658</v>
      </c>
      <c r="F144" s="36">
        <v>2794.083333333333</v>
      </c>
      <c r="G144" s="36">
        <v>2693.3666666666659</v>
      </c>
      <c r="H144" s="36">
        <v>3097.5666666666657</v>
      </c>
      <c r="I144" s="36">
        <v>3198.2833333333328</v>
      </c>
      <c r="J144" s="36">
        <v>3299.6666666666656</v>
      </c>
      <c r="K144" s="31">
        <v>3096.9</v>
      </c>
      <c r="L144" s="31">
        <v>2894.8</v>
      </c>
      <c r="M144" s="31">
        <v>8.1780000000000008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953.6</v>
      </c>
      <c r="D145" s="36">
        <v>974.19999999999993</v>
      </c>
      <c r="E145" s="36">
        <v>929.39999999999986</v>
      </c>
      <c r="F145" s="36">
        <v>905.19999999999993</v>
      </c>
      <c r="G145" s="36">
        <v>860.39999999999986</v>
      </c>
      <c r="H145" s="36">
        <v>998.39999999999986</v>
      </c>
      <c r="I145" s="36">
        <v>1043.1999999999998</v>
      </c>
      <c r="J145" s="36">
        <v>1067.3999999999999</v>
      </c>
      <c r="K145" s="31">
        <v>1019</v>
      </c>
      <c r="L145" s="31">
        <v>950</v>
      </c>
      <c r="M145" s="31">
        <v>12.547079999999999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2847.8</v>
      </c>
      <c r="D146" s="36">
        <v>2901.1333333333332</v>
      </c>
      <c r="E146" s="36">
        <v>2786.6666666666665</v>
      </c>
      <c r="F146" s="36">
        <v>2725.5333333333333</v>
      </c>
      <c r="G146" s="36">
        <v>2611.0666666666666</v>
      </c>
      <c r="H146" s="36">
        <v>2962.2666666666664</v>
      </c>
      <c r="I146" s="36">
        <v>3076.7333333333336</v>
      </c>
      <c r="J146" s="36">
        <v>3137.8666666666663</v>
      </c>
      <c r="K146" s="31">
        <v>3015.6</v>
      </c>
      <c r="L146" s="31">
        <v>2840</v>
      </c>
      <c r="M146" s="31">
        <v>6.8229300000000004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408.1</v>
      </c>
      <c r="D147" s="36">
        <v>407.2</v>
      </c>
      <c r="E147" s="36">
        <v>403</v>
      </c>
      <c r="F147" s="36">
        <v>397.90000000000003</v>
      </c>
      <c r="G147" s="36">
        <v>393.70000000000005</v>
      </c>
      <c r="H147" s="36">
        <v>412.29999999999995</v>
      </c>
      <c r="I147" s="36">
        <v>416.49999999999989</v>
      </c>
      <c r="J147" s="36">
        <v>421.59999999999991</v>
      </c>
      <c r="K147" s="31">
        <v>411.4</v>
      </c>
      <c r="L147" s="31">
        <v>402.1</v>
      </c>
      <c r="M147" s="31">
        <v>19.16788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167.68</v>
      </c>
      <c r="D148" s="36">
        <v>169.23333333333335</v>
      </c>
      <c r="E148" s="36">
        <v>165.4666666666667</v>
      </c>
      <c r="F148" s="36">
        <v>163.25333333333336</v>
      </c>
      <c r="G148" s="36">
        <v>159.48666666666671</v>
      </c>
      <c r="H148" s="36">
        <v>171.44666666666669</v>
      </c>
      <c r="I148" s="36">
        <v>175.21333333333334</v>
      </c>
      <c r="J148" s="36">
        <v>177.42666666666668</v>
      </c>
      <c r="K148" s="31">
        <v>173</v>
      </c>
      <c r="L148" s="31">
        <v>167.02</v>
      </c>
      <c r="M148" s="31">
        <v>6.5147300000000001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4861.8</v>
      </c>
      <c r="D149" s="36">
        <v>4861.5999999999995</v>
      </c>
      <c r="E149" s="36">
        <v>4803.2499999999991</v>
      </c>
      <c r="F149" s="36">
        <v>4744.7</v>
      </c>
      <c r="G149" s="36">
        <v>4686.3499999999995</v>
      </c>
      <c r="H149" s="36">
        <v>4920.1499999999987</v>
      </c>
      <c r="I149" s="36">
        <v>4978.4999999999991</v>
      </c>
      <c r="J149" s="36">
        <v>5037.0499999999984</v>
      </c>
      <c r="K149" s="31">
        <v>4919.95</v>
      </c>
      <c r="L149" s="31">
        <v>4803.05</v>
      </c>
      <c r="M149" s="31">
        <v>2.0333399999999999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11986.15</v>
      </c>
      <c r="D150" s="36">
        <v>11938.65</v>
      </c>
      <c r="E150" s="36">
        <v>11785.3</v>
      </c>
      <c r="F150" s="36">
        <v>11584.449999999999</v>
      </c>
      <c r="G150" s="36">
        <v>11431.099999999999</v>
      </c>
      <c r="H150" s="36">
        <v>12139.5</v>
      </c>
      <c r="I150" s="36">
        <v>12292.850000000002</v>
      </c>
      <c r="J150" s="36">
        <v>12493.7</v>
      </c>
      <c r="K150" s="31">
        <v>12092</v>
      </c>
      <c r="L150" s="31">
        <v>11737.8</v>
      </c>
      <c r="M150" s="31">
        <v>7.3289299999999997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3256.6</v>
      </c>
      <c r="D151" s="36">
        <v>3252.4</v>
      </c>
      <c r="E151" s="36">
        <v>3198.4</v>
      </c>
      <c r="F151" s="36">
        <v>3140.2</v>
      </c>
      <c r="G151" s="36">
        <v>3086.2</v>
      </c>
      <c r="H151" s="36">
        <v>3310.6000000000004</v>
      </c>
      <c r="I151" s="36">
        <v>3364.6000000000004</v>
      </c>
      <c r="J151" s="36">
        <v>3422.8000000000006</v>
      </c>
      <c r="K151" s="31">
        <v>3306.4</v>
      </c>
      <c r="L151" s="31">
        <v>3194.2</v>
      </c>
      <c r="M151" s="31">
        <v>2.1520100000000002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6948.4</v>
      </c>
      <c r="D152" s="36">
        <v>6920.6333333333341</v>
      </c>
      <c r="E152" s="36">
        <v>6879.0166666666682</v>
      </c>
      <c r="F152" s="36">
        <v>6809.6333333333341</v>
      </c>
      <c r="G152" s="36">
        <v>6768.0166666666682</v>
      </c>
      <c r="H152" s="36">
        <v>6990.0166666666682</v>
      </c>
      <c r="I152" s="36">
        <v>7031.633333333335</v>
      </c>
      <c r="J152" s="36">
        <v>7101.0166666666682</v>
      </c>
      <c r="K152" s="31">
        <v>6962.25</v>
      </c>
      <c r="L152" s="31">
        <v>6851.25</v>
      </c>
      <c r="M152" s="31">
        <v>2.43465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776.2</v>
      </c>
      <c r="D153" s="36">
        <v>788.06666666666661</v>
      </c>
      <c r="E153" s="36">
        <v>762.13333333333321</v>
      </c>
      <c r="F153" s="36">
        <v>748.06666666666661</v>
      </c>
      <c r="G153" s="36">
        <v>722.13333333333321</v>
      </c>
      <c r="H153" s="36">
        <v>802.13333333333321</v>
      </c>
      <c r="I153" s="36">
        <v>828.06666666666661</v>
      </c>
      <c r="J153" s="36">
        <v>842.13333333333321</v>
      </c>
      <c r="K153" s="31">
        <v>814</v>
      </c>
      <c r="L153" s="31">
        <v>774</v>
      </c>
      <c r="M153" s="31">
        <v>6.0356199999999998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375.45</v>
      </c>
      <c r="D154" s="36">
        <v>380.51666666666671</v>
      </c>
      <c r="E154" s="36">
        <v>368.03333333333342</v>
      </c>
      <c r="F154" s="36">
        <v>360.61666666666673</v>
      </c>
      <c r="G154" s="36">
        <v>348.13333333333344</v>
      </c>
      <c r="H154" s="36">
        <v>387.93333333333339</v>
      </c>
      <c r="I154" s="36">
        <v>400.41666666666663</v>
      </c>
      <c r="J154" s="36">
        <v>407.83333333333337</v>
      </c>
      <c r="K154" s="31">
        <v>393</v>
      </c>
      <c r="L154" s="31">
        <v>373.1</v>
      </c>
      <c r="M154" s="31">
        <v>7.4748299999999999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217.74</v>
      </c>
      <c r="D155" s="36">
        <v>221.18999999999997</v>
      </c>
      <c r="E155" s="36">
        <v>213.59999999999994</v>
      </c>
      <c r="F155" s="36">
        <v>209.45999999999998</v>
      </c>
      <c r="G155" s="36">
        <v>201.86999999999995</v>
      </c>
      <c r="H155" s="36">
        <v>225.32999999999993</v>
      </c>
      <c r="I155" s="36">
        <v>232.91999999999996</v>
      </c>
      <c r="J155" s="36">
        <v>237.05999999999992</v>
      </c>
      <c r="K155" s="31">
        <v>228.78</v>
      </c>
      <c r="L155" s="31">
        <v>217.05</v>
      </c>
      <c r="M155" s="31">
        <v>10.80124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39.67</v>
      </c>
      <c r="D156" s="36">
        <v>39.873333333333335</v>
      </c>
      <c r="E156" s="36">
        <v>39.186666666666667</v>
      </c>
      <c r="F156" s="36">
        <v>38.703333333333333</v>
      </c>
      <c r="G156" s="36">
        <v>38.016666666666666</v>
      </c>
      <c r="H156" s="36">
        <v>40.356666666666669</v>
      </c>
      <c r="I156" s="36">
        <v>41.043333333333337</v>
      </c>
      <c r="J156" s="36">
        <v>41.526666666666671</v>
      </c>
      <c r="K156" s="31">
        <v>40.56</v>
      </c>
      <c r="L156" s="31">
        <v>39.39</v>
      </c>
      <c r="M156" s="31">
        <v>503.68153999999998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4802.25</v>
      </c>
      <c r="D157" s="36">
        <v>4809.083333333333</v>
      </c>
      <c r="E157" s="36">
        <v>4783.2666666666664</v>
      </c>
      <c r="F157" s="36">
        <v>4764.2833333333338</v>
      </c>
      <c r="G157" s="36">
        <v>4738.4666666666672</v>
      </c>
      <c r="H157" s="36">
        <v>4828.0666666666657</v>
      </c>
      <c r="I157" s="36">
        <v>4853.8833333333332</v>
      </c>
      <c r="J157" s="36">
        <v>4872.866666666665</v>
      </c>
      <c r="K157" s="31">
        <v>4834.8999999999996</v>
      </c>
      <c r="L157" s="31">
        <v>4790.1000000000004</v>
      </c>
      <c r="M157" s="31">
        <v>1.9484900000000001</v>
      </c>
      <c r="N157" s="1"/>
      <c r="O157" s="1"/>
    </row>
    <row r="158" spans="1:15" ht="12.75" customHeight="1">
      <c r="A158" s="33">
        <v>148</v>
      </c>
      <c r="B158" s="53" t="s">
        <v>855</v>
      </c>
      <c r="C158" s="31">
        <v>598.15</v>
      </c>
      <c r="D158" s="36">
        <v>601.83333333333337</v>
      </c>
      <c r="E158" s="36">
        <v>590.01666666666677</v>
      </c>
      <c r="F158" s="36">
        <v>581.88333333333344</v>
      </c>
      <c r="G158" s="36">
        <v>570.06666666666683</v>
      </c>
      <c r="H158" s="36">
        <v>609.9666666666667</v>
      </c>
      <c r="I158" s="36">
        <v>621.7833333333333</v>
      </c>
      <c r="J158" s="36">
        <v>629.91666666666663</v>
      </c>
      <c r="K158" s="31">
        <v>613.65</v>
      </c>
      <c r="L158" s="31">
        <v>593.70000000000005</v>
      </c>
      <c r="M158" s="31">
        <v>3.4557099999999998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611.65</v>
      </c>
      <c r="D159" s="36">
        <v>615.01666666666665</v>
      </c>
      <c r="E159" s="36">
        <v>605.08333333333326</v>
      </c>
      <c r="F159" s="36">
        <v>598.51666666666665</v>
      </c>
      <c r="G159" s="36">
        <v>588.58333333333326</v>
      </c>
      <c r="H159" s="36">
        <v>621.58333333333326</v>
      </c>
      <c r="I159" s="36">
        <v>631.51666666666665</v>
      </c>
      <c r="J159" s="36">
        <v>638.08333333333326</v>
      </c>
      <c r="K159" s="31">
        <v>624.95000000000005</v>
      </c>
      <c r="L159" s="31">
        <v>608.45000000000005</v>
      </c>
      <c r="M159" s="31">
        <v>1.1051299999999999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816.9</v>
      </c>
      <c r="D160" s="36">
        <v>821.4</v>
      </c>
      <c r="E160" s="36">
        <v>800.8</v>
      </c>
      <c r="F160" s="36">
        <v>784.69999999999993</v>
      </c>
      <c r="G160" s="36">
        <v>764.09999999999991</v>
      </c>
      <c r="H160" s="36">
        <v>837.5</v>
      </c>
      <c r="I160" s="36">
        <v>858.10000000000014</v>
      </c>
      <c r="J160" s="36">
        <v>874.2</v>
      </c>
      <c r="K160" s="31">
        <v>842</v>
      </c>
      <c r="L160" s="31">
        <v>805.3</v>
      </c>
      <c r="M160" s="31">
        <v>7.5295899999999998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2554.1</v>
      </c>
      <c r="D161" s="36">
        <v>2552.4833333333331</v>
      </c>
      <c r="E161" s="36">
        <v>2515.5666666666662</v>
      </c>
      <c r="F161" s="36">
        <v>2477.0333333333328</v>
      </c>
      <c r="G161" s="36">
        <v>2440.1166666666659</v>
      </c>
      <c r="H161" s="36">
        <v>2591.0166666666664</v>
      </c>
      <c r="I161" s="36">
        <v>2627.9333333333334</v>
      </c>
      <c r="J161" s="36">
        <v>2666.4666666666667</v>
      </c>
      <c r="K161" s="31">
        <v>2589.4</v>
      </c>
      <c r="L161" s="31">
        <v>2513.9499999999998</v>
      </c>
      <c r="M161" s="31">
        <v>0.75534999999999997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219.45</v>
      </c>
      <c r="D162" s="36">
        <v>222.58333333333334</v>
      </c>
      <c r="E162" s="36">
        <v>214.86666666666667</v>
      </c>
      <c r="F162" s="36">
        <v>210.28333333333333</v>
      </c>
      <c r="G162" s="36">
        <v>202.56666666666666</v>
      </c>
      <c r="H162" s="36">
        <v>227.16666666666669</v>
      </c>
      <c r="I162" s="36">
        <v>234.88333333333333</v>
      </c>
      <c r="J162" s="36">
        <v>239.4666666666667</v>
      </c>
      <c r="K162" s="31">
        <v>230.3</v>
      </c>
      <c r="L162" s="31">
        <v>218</v>
      </c>
      <c r="M162" s="31">
        <v>39.016539999999999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75.150000000000006</v>
      </c>
      <c r="D163" s="36">
        <v>76.05</v>
      </c>
      <c r="E163" s="36">
        <v>74.099999999999994</v>
      </c>
      <c r="F163" s="36">
        <v>73.05</v>
      </c>
      <c r="G163" s="36">
        <v>71.099999999999994</v>
      </c>
      <c r="H163" s="36">
        <v>77.099999999999994</v>
      </c>
      <c r="I163" s="36">
        <v>79.050000000000011</v>
      </c>
      <c r="J163" s="36">
        <v>80.099999999999994</v>
      </c>
      <c r="K163" s="31">
        <v>78</v>
      </c>
      <c r="L163" s="31">
        <v>75</v>
      </c>
      <c r="M163" s="31">
        <v>61.730609999999999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1200.05</v>
      </c>
      <c r="D164" s="36">
        <v>1196.8666666666668</v>
      </c>
      <c r="E164" s="36">
        <v>1176.4833333333336</v>
      </c>
      <c r="F164" s="36">
        <v>1152.9166666666667</v>
      </c>
      <c r="G164" s="36">
        <v>1132.5333333333335</v>
      </c>
      <c r="H164" s="36">
        <v>1220.4333333333336</v>
      </c>
      <c r="I164" s="36">
        <v>1240.8166666666668</v>
      </c>
      <c r="J164" s="36">
        <v>1264.3833333333337</v>
      </c>
      <c r="K164" s="31">
        <v>1217.25</v>
      </c>
      <c r="L164" s="31">
        <v>1173.3</v>
      </c>
      <c r="M164" s="31">
        <v>10.26892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3704.1</v>
      </c>
      <c r="D165" s="36">
        <v>3722.0833333333335</v>
      </c>
      <c r="E165" s="36">
        <v>3675.666666666667</v>
      </c>
      <c r="F165" s="36">
        <v>3647.2333333333336</v>
      </c>
      <c r="G165" s="36">
        <v>3600.8166666666671</v>
      </c>
      <c r="H165" s="36">
        <v>3750.5166666666669</v>
      </c>
      <c r="I165" s="36">
        <v>3796.9333333333338</v>
      </c>
      <c r="J165" s="36">
        <v>3825.3666666666668</v>
      </c>
      <c r="K165" s="31">
        <v>3768.5</v>
      </c>
      <c r="L165" s="31">
        <v>3693.65</v>
      </c>
      <c r="M165" s="31">
        <v>1.7947500000000001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492.5</v>
      </c>
      <c r="D166" s="36">
        <v>496.9666666666667</v>
      </c>
      <c r="E166" s="36">
        <v>486.48333333333341</v>
      </c>
      <c r="F166" s="36">
        <v>480.4666666666667</v>
      </c>
      <c r="G166" s="36">
        <v>469.98333333333341</v>
      </c>
      <c r="H166" s="36">
        <v>502.98333333333341</v>
      </c>
      <c r="I166" s="36">
        <v>513.4666666666667</v>
      </c>
      <c r="J166" s="36">
        <v>519.48333333333335</v>
      </c>
      <c r="K166" s="31">
        <v>507.45</v>
      </c>
      <c r="L166" s="31">
        <v>490.95</v>
      </c>
      <c r="M166" s="31">
        <v>37.053159999999998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469.55</v>
      </c>
      <c r="D167" s="36">
        <v>476.2</v>
      </c>
      <c r="E167" s="36">
        <v>458.45</v>
      </c>
      <c r="F167" s="36">
        <v>447.35</v>
      </c>
      <c r="G167" s="36">
        <v>429.6</v>
      </c>
      <c r="H167" s="36">
        <v>487.29999999999995</v>
      </c>
      <c r="I167" s="36">
        <v>505.04999999999995</v>
      </c>
      <c r="J167" s="36">
        <v>516.14999999999986</v>
      </c>
      <c r="K167" s="31">
        <v>493.95</v>
      </c>
      <c r="L167" s="31">
        <v>465.1</v>
      </c>
      <c r="M167" s="31">
        <v>2.8312900000000001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187.26</v>
      </c>
      <c r="D168" s="36">
        <v>187.61</v>
      </c>
      <c r="E168" s="36">
        <v>182.42000000000002</v>
      </c>
      <c r="F168" s="36">
        <v>177.58</v>
      </c>
      <c r="G168" s="36">
        <v>172.39000000000001</v>
      </c>
      <c r="H168" s="36">
        <v>192.45000000000002</v>
      </c>
      <c r="I168" s="36">
        <v>197.64000000000001</v>
      </c>
      <c r="J168" s="36">
        <v>202.48000000000002</v>
      </c>
      <c r="K168" s="31">
        <v>192.8</v>
      </c>
      <c r="L168" s="31">
        <v>182.77</v>
      </c>
      <c r="M168" s="31">
        <v>85.580060000000003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202.2</v>
      </c>
      <c r="D169" s="36">
        <v>203.45333333333329</v>
      </c>
      <c r="E169" s="36">
        <v>200.31666666666658</v>
      </c>
      <c r="F169" s="36">
        <v>198.43333333333328</v>
      </c>
      <c r="G169" s="36">
        <v>195.29666666666657</v>
      </c>
      <c r="H169" s="36">
        <v>205.33666666666659</v>
      </c>
      <c r="I169" s="36">
        <v>208.4733333333333</v>
      </c>
      <c r="J169" s="36">
        <v>210.3566666666666</v>
      </c>
      <c r="K169" s="31">
        <v>206.59</v>
      </c>
      <c r="L169" s="31">
        <v>201.57</v>
      </c>
      <c r="M169" s="31">
        <v>126.10912999999999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960.95</v>
      </c>
      <c r="D170" s="36">
        <v>961.75</v>
      </c>
      <c r="E170" s="36">
        <v>919.5</v>
      </c>
      <c r="F170" s="36">
        <v>878.05</v>
      </c>
      <c r="G170" s="36">
        <v>835.8</v>
      </c>
      <c r="H170" s="36">
        <v>1003.2</v>
      </c>
      <c r="I170" s="36">
        <v>1045.45</v>
      </c>
      <c r="J170" s="36">
        <v>1086.9000000000001</v>
      </c>
      <c r="K170" s="31">
        <v>1004</v>
      </c>
      <c r="L170" s="31">
        <v>920.3</v>
      </c>
      <c r="M170" s="31">
        <v>10.612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5271.35</v>
      </c>
      <c r="D171" s="36">
        <v>5313.95</v>
      </c>
      <c r="E171" s="36">
        <v>5203.5499999999993</v>
      </c>
      <c r="F171" s="36">
        <v>5135.7499999999991</v>
      </c>
      <c r="G171" s="36">
        <v>5025.3499999999985</v>
      </c>
      <c r="H171" s="36">
        <v>5381.75</v>
      </c>
      <c r="I171" s="36">
        <v>5492.15</v>
      </c>
      <c r="J171" s="36">
        <v>5559.9500000000007</v>
      </c>
      <c r="K171" s="31">
        <v>5424.35</v>
      </c>
      <c r="L171" s="31">
        <v>5246.15</v>
      </c>
      <c r="M171" s="31">
        <v>0.23513999999999999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1437.9</v>
      </c>
      <c r="D172" s="36">
        <v>1444.3500000000001</v>
      </c>
      <c r="E172" s="36">
        <v>1421.7000000000003</v>
      </c>
      <c r="F172" s="36">
        <v>1405.5000000000002</v>
      </c>
      <c r="G172" s="36">
        <v>1382.8500000000004</v>
      </c>
      <c r="H172" s="36">
        <v>1460.5500000000002</v>
      </c>
      <c r="I172" s="36">
        <v>1483.2000000000003</v>
      </c>
      <c r="J172" s="36">
        <v>1499.4</v>
      </c>
      <c r="K172" s="31">
        <v>1467</v>
      </c>
      <c r="L172" s="31">
        <v>1428.15</v>
      </c>
      <c r="M172" s="31">
        <v>0.84040000000000004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283.10000000000002</v>
      </c>
      <c r="D173" s="36">
        <v>285.65000000000003</v>
      </c>
      <c r="E173" s="36">
        <v>279.70000000000005</v>
      </c>
      <c r="F173" s="36">
        <v>276.3</v>
      </c>
      <c r="G173" s="36">
        <v>270.35000000000002</v>
      </c>
      <c r="H173" s="36">
        <v>289.05000000000007</v>
      </c>
      <c r="I173" s="36">
        <v>295</v>
      </c>
      <c r="J173" s="36">
        <v>298.40000000000009</v>
      </c>
      <c r="K173" s="31">
        <v>291.60000000000002</v>
      </c>
      <c r="L173" s="31">
        <v>282.25</v>
      </c>
      <c r="M173" s="31">
        <v>3.8103699999999998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277</v>
      </c>
      <c r="D174" s="36">
        <v>281.68333333333334</v>
      </c>
      <c r="E174" s="36">
        <v>270.41666666666669</v>
      </c>
      <c r="F174" s="36">
        <v>263.83333333333337</v>
      </c>
      <c r="G174" s="36">
        <v>252.56666666666672</v>
      </c>
      <c r="H174" s="36">
        <v>288.26666666666665</v>
      </c>
      <c r="I174" s="36">
        <v>299.5333333333333</v>
      </c>
      <c r="J174" s="36">
        <v>306.11666666666662</v>
      </c>
      <c r="K174" s="31">
        <v>292.95</v>
      </c>
      <c r="L174" s="31">
        <v>275.10000000000002</v>
      </c>
      <c r="M174" s="31">
        <v>35.112450000000003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696.8</v>
      </c>
      <c r="D175" s="36">
        <v>695.91666666666663</v>
      </c>
      <c r="E175" s="36">
        <v>689.88333333333321</v>
      </c>
      <c r="F175" s="36">
        <v>682.96666666666658</v>
      </c>
      <c r="G175" s="36">
        <v>676.93333333333317</v>
      </c>
      <c r="H175" s="36">
        <v>702.83333333333326</v>
      </c>
      <c r="I175" s="36">
        <v>708.86666666666679</v>
      </c>
      <c r="J175" s="36">
        <v>715.7833333333333</v>
      </c>
      <c r="K175" s="31">
        <v>701.95</v>
      </c>
      <c r="L175" s="31">
        <v>689</v>
      </c>
      <c r="M175" s="31">
        <v>5.2411399999999997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517.1</v>
      </c>
      <c r="D176" s="36">
        <v>517.30000000000007</v>
      </c>
      <c r="E176" s="36">
        <v>499.80000000000018</v>
      </c>
      <c r="F176" s="36">
        <v>482.50000000000011</v>
      </c>
      <c r="G176" s="36">
        <v>465.00000000000023</v>
      </c>
      <c r="H176" s="36">
        <v>534.60000000000014</v>
      </c>
      <c r="I176" s="36">
        <v>552.09999999999991</v>
      </c>
      <c r="J176" s="36">
        <v>569.40000000000009</v>
      </c>
      <c r="K176" s="31">
        <v>534.79999999999995</v>
      </c>
      <c r="L176" s="31">
        <v>500</v>
      </c>
      <c r="M176" s="31">
        <v>50.744750000000003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227.16</v>
      </c>
      <c r="D177" s="36">
        <v>229.12</v>
      </c>
      <c r="E177" s="36">
        <v>224.14000000000001</v>
      </c>
      <c r="F177" s="36">
        <v>221.12</v>
      </c>
      <c r="G177" s="36">
        <v>216.14000000000001</v>
      </c>
      <c r="H177" s="36">
        <v>232.14000000000001</v>
      </c>
      <c r="I177" s="36">
        <v>237.12000000000003</v>
      </c>
      <c r="J177" s="36">
        <v>240.14000000000001</v>
      </c>
      <c r="K177" s="31">
        <v>234.1</v>
      </c>
      <c r="L177" s="31">
        <v>226.1</v>
      </c>
      <c r="M177" s="31">
        <v>125.65170999999999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1294</v>
      </c>
      <c r="D178" s="36">
        <v>1303.3666666666666</v>
      </c>
      <c r="E178" s="36">
        <v>1277.7333333333331</v>
      </c>
      <c r="F178" s="36">
        <v>1261.4666666666665</v>
      </c>
      <c r="G178" s="36">
        <v>1235.833333333333</v>
      </c>
      <c r="H178" s="36">
        <v>1319.6333333333332</v>
      </c>
      <c r="I178" s="36">
        <v>1345.2666666666669</v>
      </c>
      <c r="J178" s="36">
        <v>1361.5333333333333</v>
      </c>
      <c r="K178" s="31">
        <v>1329</v>
      </c>
      <c r="L178" s="31">
        <v>1287.0999999999999</v>
      </c>
      <c r="M178" s="31">
        <v>1.08375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94.81</v>
      </c>
      <c r="D179" s="36">
        <v>95.89666666666669</v>
      </c>
      <c r="E179" s="36">
        <v>93.313333333333375</v>
      </c>
      <c r="F179" s="36">
        <v>91.816666666666691</v>
      </c>
      <c r="G179" s="36">
        <v>89.233333333333377</v>
      </c>
      <c r="H179" s="36">
        <v>97.393333333333374</v>
      </c>
      <c r="I179" s="36">
        <v>99.976666666666688</v>
      </c>
      <c r="J179" s="36">
        <v>101.47333333333337</v>
      </c>
      <c r="K179" s="31">
        <v>98.48</v>
      </c>
      <c r="L179" s="31">
        <v>94.4</v>
      </c>
      <c r="M179" s="31">
        <v>141.08542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1951.3</v>
      </c>
      <c r="D180" s="36">
        <v>1975.4499999999998</v>
      </c>
      <c r="E180" s="36">
        <v>1916.2999999999997</v>
      </c>
      <c r="F180" s="36">
        <v>1881.3</v>
      </c>
      <c r="G180" s="36">
        <v>1822.1499999999999</v>
      </c>
      <c r="H180" s="36">
        <v>2010.4499999999996</v>
      </c>
      <c r="I180" s="36">
        <v>2069.5999999999995</v>
      </c>
      <c r="J180" s="36">
        <v>2104.5999999999995</v>
      </c>
      <c r="K180" s="31">
        <v>2034.6</v>
      </c>
      <c r="L180" s="31">
        <v>1940.45</v>
      </c>
      <c r="M180" s="31">
        <v>7.9996900000000002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388.35</v>
      </c>
      <c r="D181" s="36">
        <v>392.16666666666669</v>
      </c>
      <c r="E181" s="36">
        <v>381.83333333333337</v>
      </c>
      <c r="F181" s="36">
        <v>375.31666666666666</v>
      </c>
      <c r="G181" s="36">
        <v>364.98333333333335</v>
      </c>
      <c r="H181" s="36">
        <v>398.68333333333339</v>
      </c>
      <c r="I181" s="36">
        <v>409.01666666666677</v>
      </c>
      <c r="J181" s="36">
        <v>415.53333333333342</v>
      </c>
      <c r="K181" s="31">
        <v>402.5</v>
      </c>
      <c r="L181" s="31">
        <v>385.65</v>
      </c>
      <c r="M181" s="31">
        <v>8.2994299999999992</v>
      </c>
      <c r="N181" s="1"/>
      <c r="O181" s="1"/>
    </row>
    <row r="182" spans="1:15" ht="12.75" customHeight="1">
      <c r="A182" s="33">
        <v>172</v>
      </c>
      <c r="B182" s="53" t="s">
        <v>825</v>
      </c>
      <c r="C182" s="31">
        <v>7681.3</v>
      </c>
      <c r="D182" s="36">
        <v>7745.95</v>
      </c>
      <c r="E182" s="36">
        <v>7592.9</v>
      </c>
      <c r="F182" s="36">
        <v>7504.5</v>
      </c>
      <c r="G182" s="36">
        <v>7351.45</v>
      </c>
      <c r="H182" s="36">
        <v>7834.3499999999995</v>
      </c>
      <c r="I182" s="36">
        <v>7987.4000000000005</v>
      </c>
      <c r="J182" s="36">
        <v>8075.7999999999993</v>
      </c>
      <c r="K182" s="31">
        <v>7899</v>
      </c>
      <c r="L182" s="31">
        <v>7657.55</v>
      </c>
      <c r="M182" s="31">
        <v>0.1018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1969.4</v>
      </c>
      <c r="D183" s="36">
        <v>2000.6333333333332</v>
      </c>
      <c r="E183" s="36">
        <v>1931.2666666666664</v>
      </c>
      <c r="F183" s="36">
        <v>1893.1333333333332</v>
      </c>
      <c r="G183" s="36">
        <v>1823.7666666666664</v>
      </c>
      <c r="H183" s="36">
        <v>2038.7666666666664</v>
      </c>
      <c r="I183" s="36">
        <v>2108.1333333333332</v>
      </c>
      <c r="J183" s="36">
        <v>2146.2666666666664</v>
      </c>
      <c r="K183" s="31">
        <v>2070</v>
      </c>
      <c r="L183" s="31">
        <v>1962.5</v>
      </c>
      <c r="M183" s="31">
        <v>1.95503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2826.05</v>
      </c>
      <c r="D184" s="36">
        <v>2858.2333333333336</v>
      </c>
      <c r="E184" s="36">
        <v>2783.9666666666672</v>
      </c>
      <c r="F184" s="36">
        <v>2741.8833333333337</v>
      </c>
      <c r="G184" s="36">
        <v>2667.6166666666672</v>
      </c>
      <c r="H184" s="36">
        <v>2900.3166666666671</v>
      </c>
      <c r="I184" s="36">
        <v>2974.5833333333335</v>
      </c>
      <c r="J184" s="36">
        <v>3016.666666666667</v>
      </c>
      <c r="K184" s="31">
        <v>2932.5</v>
      </c>
      <c r="L184" s="31">
        <v>2816.15</v>
      </c>
      <c r="M184" s="31">
        <v>0.90515999999999996</v>
      </c>
      <c r="N184" s="1"/>
      <c r="O184" s="1"/>
    </row>
    <row r="185" spans="1:15" ht="12.75" customHeight="1">
      <c r="A185" s="33">
        <v>175</v>
      </c>
      <c r="B185" s="53" t="s">
        <v>826</v>
      </c>
      <c r="C185" s="31">
        <v>985.05</v>
      </c>
      <c r="D185" s="36">
        <v>997.58333333333337</v>
      </c>
      <c r="E185" s="36">
        <v>958.11666666666679</v>
      </c>
      <c r="F185" s="36">
        <v>931.18333333333339</v>
      </c>
      <c r="G185" s="36">
        <v>891.71666666666681</v>
      </c>
      <c r="H185" s="36">
        <v>1024.5166666666669</v>
      </c>
      <c r="I185" s="36">
        <v>1063.9833333333331</v>
      </c>
      <c r="J185" s="36">
        <v>1090.9166666666667</v>
      </c>
      <c r="K185" s="31">
        <v>1037.05</v>
      </c>
      <c r="L185" s="31">
        <v>970.65</v>
      </c>
      <c r="M185" s="31">
        <v>4.9013799999999996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1478.05</v>
      </c>
      <c r="D186" s="36">
        <v>1486.5166666666667</v>
      </c>
      <c r="E186" s="36">
        <v>1453.0333333333333</v>
      </c>
      <c r="F186" s="36">
        <v>1428.0166666666667</v>
      </c>
      <c r="G186" s="36">
        <v>1394.5333333333333</v>
      </c>
      <c r="H186" s="36">
        <v>1511.5333333333333</v>
      </c>
      <c r="I186" s="36">
        <v>1545.0166666666664</v>
      </c>
      <c r="J186" s="36">
        <v>1570.0333333333333</v>
      </c>
      <c r="K186" s="31">
        <v>1520</v>
      </c>
      <c r="L186" s="31">
        <v>1461.5</v>
      </c>
      <c r="M186" s="31">
        <v>12.4062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1084.95</v>
      </c>
      <c r="D187" s="36">
        <v>1086.7166666666667</v>
      </c>
      <c r="E187" s="36">
        <v>1063.4833333333333</v>
      </c>
      <c r="F187" s="36">
        <v>1042.0166666666667</v>
      </c>
      <c r="G187" s="36">
        <v>1018.7833333333333</v>
      </c>
      <c r="H187" s="36">
        <v>1108.1833333333334</v>
      </c>
      <c r="I187" s="36">
        <v>1131.416666666667</v>
      </c>
      <c r="J187" s="36">
        <v>1152.8833333333334</v>
      </c>
      <c r="K187" s="31">
        <v>1109.95</v>
      </c>
      <c r="L187" s="31">
        <v>1065.25</v>
      </c>
      <c r="M187" s="31">
        <v>4.4433499999999997</v>
      </c>
      <c r="N187" s="1"/>
      <c r="O187" s="1"/>
    </row>
    <row r="188" spans="1:15" ht="12.75" customHeight="1">
      <c r="A188" s="33">
        <v>178</v>
      </c>
      <c r="B188" s="53" t="s">
        <v>827</v>
      </c>
      <c r="C188" s="31">
        <v>1011.8</v>
      </c>
      <c r="D188" s="36">
        <v>1027.2833333333333</v>
      </c>
      <c r="E188" s="36">
        <v>994.01666666666665</v>
      </c>
      <c r="F188" s="36">
        <v>976.23333333333335</v>
      </c>
      <c r="G188" s="36">
        <v>942.9666666666667</v>
      </c>
      <c r="H188" s="36">
        <v>1045.0666666666666</v>
      </c>
      <c r="I188" s="36">
        <v>1078.333333333333</v>
      </c>
      <c r="J188" s="36">
        <v>1096.1166666666666</v>
      </c>
      <c r="K188" s="31">
        <v>1060.55</v>
      </c>
      <c r="L188" s="31">
        <v>1009.5</v>
      </c>
      <c r="M188" s="31">
        <v>4.2710600000000003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4391.3500000000004</v>
      </c>
      <c r="D189" s="36">
        <v>4424.8</v>
      </c>
      <c r="E189" s="36">
        <v>4338.8</v>
      </c>
      <c r="F189" s="36">
        <v>4286.25</v>
      </c>
      <c r="G189" s="36">
        <v>4200.25</v>
      </c>
      <c r="H189" s="36">
        <v>4477.3500000000004</v>
      </c>
      <c r="I189" s="36">
        <v>4563.3500000000004</v>
      </c>
      <c r="J189" s="36">
        <v>4615.9000000000005</v>
      </c>
      <c r="K189" s="31">
        <v>4510.8</v>
      </c>
      <c r="L189" s="31">
        <v>4372.25</v>
      </c>
      <c r="M189" s="31">
        <v>0.53042999999999996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1388.5</v>
      </c>
      <c r="D190" s="36">
        <v>1390.9833333333333</v>
      </c>
      <c r="E190" s="36">
        <v>1380.0166666666667</v>
      </c>
      <c r="F190" s="36">
        <v>1371.5333333333333</v>
      </c>
      <c r="G190" s="36">
        <v>1360.5666666666666</v>
      </c>
      <c r="H190" s="36">
        <v>1399.4666666666667</v>
      </c>
      <c r="I190" s="36">
        <v>1410.4333333333334</v>
      </c>
      <c r="J190" s="36">
        <v>1418.9166666666667</v>
      </c>
      <c r="K190" s="31">
        <v>1401.95</v>
      </c>
      <c r="L190" s="31">
        <v>1382.5</v>
      </c>
      <c r="M190" s="31">
        <v>6.1204299999999998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888.65</v>
      </c>
      <c r="D191" s="36">
        <v>903.48333333333323</v>
      </c>
      <c r="E191" s="36">
        <v>867.16666666666652</v>
      </c>
      <c r="F191" s="36">
        <v>845.68333333333328</v>
      </c>
      <c r="G191" s="36">
        <v>809.36666666666656</v>
      </c>
      <c r="H191" s="36">
        <v>924.96666666666647</v>
      </c>
      <c r="I191" s="36">
        <v>961.2833333333333</v>
      </c>
      <c r="J191" s="36">
        <v>982.76666666666642</v>
      </c>
      <c r="K191" s="31">
        <v>939.8</v>
      </c>
      <c r="L191" s="31">
        <v>882</v>
      </c>
      <c r="M191" s="31">
        <v>14.38927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2900</v>
      </c>
      <c r="D192" s="36">
        <v>2917.2333333333336</v>
      </c>
      <c r="E192" s="36">
        <v>2874.4666666666672</v>
      </c>
      <c r="F192" s="36">
        <v>2848.9333333333334</v>
      </c>
      <c r="G192" s="36">
        <v>2806.166666666667</v>
      </c>
      <c r="H192" s="36">
        <v>2942.7666666666673</v>
      </c>
      <c r="I192" s="36">
        <v>2985.5333333333338</v>
      </c>
      <c r="J192" s="36">
        <v>3011.0666666666675</v>
      </c>
      <c r="K192" s="31">
        <v>2960</v>
      </c>
      <c r="L192" s="31">
        <v>2891.7</v>
      </c>
      <c r="M192" s="31">
        <v>2.79671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676.45</v>
      </c>
      <c r="D193" s="36">
        <v>679.51666666666665</v>
      </c>
      <c r="E193" s="36">
        <v>669.13333333333333</v>
      </c>
      <c r="F193" s="36">
        <v>661.81666666666672</v>
      </c>
      <c r="G193" s="36">
        <v>651.43333333333339</v>
      </c>
      <c r="H193" s="36">
        <v>686.83333333333326</v>
      </c>
      <c r="I193" s="36">
        <v>697.21666666666647</v>
      </c>
      <c r="J193" s="36">
        <v>704.53333333333319</v>
      </c>
      <c r="K193" s="31">
        <v>689.9</v>
      </c>
      <c r="L193" s="31">
        <v>672.2</v>
      </c>
      <c r="M193" s="31">
        <v>12.26435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530.04999999999995</v>
      </c>
      <c r="D194" s="36">
        <v>528.13333333333333</v>
      </c>
      <c r="E194" s="36">
        <v>499.9666666666667</v>
      </c>
      <c r="F194" s="36">
        <v>469.88333333333338</v>
      </c>
      <c r="G194" s="36">
        <v>441.71666666666675</v>
      </c>
      <c r="H194" s="36">
        <v>558.2166666666667</v>
      </c>
      <c r="I194" s="36">
        <v>586.38333333333344</v>
      </c>
      <c r="J194" s="36">
        <v>616.46666666666658</v>
      </c>
      <c r="K194" s="31">
        <v>556.29999999999995</v>
      </c>
      <c r="L194" s="31">
        <v>498.05</v>
      </c>
      <c r="M194" s="31">
        <v>16.943269999999998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2519.25</v>
      </c>
      <c r="D195" s="36">
        <v>2536.9333333333329</v>
      </c>
      <c r="E195" s="36">
        <v>2494.4666666666658</v>
      </c>
      <c r="F195" s="36">
        <v>2469.6833333333329</v>
      </c>
      <c r="G195" s="36">
        <v>2427.2166666666658</v>
      </c>
      <c r="H195" s="36">
        <v>2561.7166666666658</v>
      </c>
      <c r="I195" s="36">
        <v>2604.1833333333329</v>
      </c>
      <c r="J195" s="36">
        <v>2628.9666666666658</v>
      </c>
      <c r="K195" s="31">
        <v>2579.4</v>
      </c>
      <c r="L195" s="31">
        <v>2512.15</v>
      </c>
      <c r="M195" s="31">
        <v>7.8484800000000003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1369.6</v>
      </c>
      <c r="D196" s="36">
        <v>1367.5333333333335</v>
      </c>
      <c r="E196" s="36">
        <v>1333.0666666666671</v>
      </c>
      <c r="F196" s="36">
        <v>1296.5333333333335</v>
      </c>
      <c r="G196" s="36">
        <v>1262.0666666666671</v>
      </c>
      <c r="H196" s="36">
        <v>1404.0666666666671</v>
      </c>
      <c r="I196" s="36">
        <v>1438.5333333333338</v>
      </c>
      <c r="J196" s="36">
        <v>1475.0666666666671</v>
      </c>
      <c r="K196" s="31">
        <v>1402</v>
      </c>
      <c r="L196" s="31">
        <v>1331</v>
      </c>
      <c r="M196" s="31">
        <v>14.19271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2400.65</v>
      </c>
      <c r="D197" s="36">
        <v>2411.5666666666666</v>
      </c>
      <c r="E197" s="36">
        <v>2379.1333333333332</v>
      </c>
      <c r="F197" s="36">
        <v>2357.6166666666668</v>
      </c>
      <c r="G197" s="36">
        <v>2325.1833333333334</v>
      </c>
      <c r="H197" s="36">
        <v>2433.083333333333</v>
      </c>
      <c r="I197" s="36">
        <v>2465.5166666666664</v>
      </c>
      <c r="J197" s="36">
        <v>2487.0333333333328</v>
      </c>
      <c r="K197" s="31">
        <v>2444</v>
      </c>
      <c r="L197" s="31">
        <v>2390.0500000000002</v>
      </c>
      <c r="M197" s="31">
        <v>0.40386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129.1</v>
      </c>
      <c r="D198" s="36">
        <v>130.16666666666666</v>
      </c>
      <c r="E198" s="36">
        <v>127.23333333333332</v>
      </c>
      <c r="F198" s="36">
        <v>125.36666666666667</v>
      </c>
      <c r="G198" s="36">
        <v>122.43333333333334</v>
      </c>
      <c r="H198" s="36">
        <v>132.0333333333333</v>
      </c>
      <c r="I198" s="36">
        <v>134.96666666666664</v>
      </c>
      <c r="J198" s="36">
        <v>136.83333333333329</v>
      </c>
      <c r="K198" s="31">
        <v>133.1</v>
      </c>
      <c r="L198" s="31">
        <v>128.30000000000001</v>
      </c>
      <c r="M198" s="31">
        <v>7.6924799999999998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3330.4</v>
      </c>
      <c r="D199" s="36">
        <v>3365.8333333333335</v>
      </c>
      <c r="E199" s="36">
        <v>3275.666666666667</v>
      </c>
      <c r="F199" s="36">
        <v>3220.9333333333334</v>
      </c>
      <c r="G199" s="36">
        <v>3130.7666666666669</v>
      </c>
      <c r="H199" s="36">
        <v>3420.5666666666671</v>
      </c>
      <c r="I199" s="36">
        <v>3510.733333333334</v>
      </c>
      <c r="J199" s="36">
        <v>3565.4666666666672</v>
      </c>
      <c r="K199" s="31">
        <v>3456</v>
      </c>
      <c r="L199" s="31">
        <v>3311.1</v>
      </c>
      <c r="M199" s="31">
        <v>2.4205100000000002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595.75</v>
      </c>
      <c r="D200" s="36">
        <v>604.7833333333333</v>
      </c>
      <c r="E200" s="36">
        <v>584.61666666666656</v>
      </c>
      <c r="F200" s="36">
        <v>573.48333333333323</v>
      </c>
      <c r="G200" s="36">
        <v>553.31666666666649</v>
      </c>
      <c r="H200" s="36">
        <v>615.91666666666663</v>
      </c>
      <c r="I200" s="36">
        <v>636.08333333333337</v>
      </c>
      <c r="J200" s="36">
        <v>647.2166666666667</v>
      </c>
      <c r="K200" s="31">
        <v>624.95000000000005</v>
      </c>
      <c r="L200" s="31">
        <v>593.65</v>
      </c>
      <c r="M200" s="31">
        <v>6.6043900000000004</v>
      </c>
      <c r="N200" s="1"/>
      <c r="O200" s="1"/>
    </row>
    <row r="201" spans="1:15" ht="12.75" customHeight="1">
      <c r="A201" s="33">
        <v>191</v>
      </c>
      <c r="B201" s="53" t="s">
        <v>856</v>
      </c>
      <c r="C201" s="31">
        <v>362.35</v>
      </c>
      <c r="D201" s="36">
        <v>365.95</v>
      </c>
      <c r="E201" s="36">
        <v>357.95</v>
      </c>
      <c r="F201" s="36">
        <v>353.55</v>
      </c>
      <c r="G201" s="36">
        <v>345.55</v>
      </c>
      <c r="H201" s="36">
        <v>370.34999999999997</v>
      </c>
      <c r="I201" s="36">
        <v>378.34999999999997</v>
      </c>
      <c r="J201" s="36">
        <v>382.74999999999994</v>
      </c>
      <c r="K201" s="31">
        <v>373.95</v>
      </c>
      <c r="L201" s="31">
        <v>361.55</v>
      </c>
      <c r="M201" s="31">
        <v>8.2192699999999999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658.1</v>
      </c>
      <c r="D202" s="36">
        <v>663.36666666666667</v>
      </c>
      <c r="E202" s="36">
        <v>647.7833333333333</v>
      </c>
      <c r="F202" s="36">
        <v>637.46666666666658</v>
      </c>
      <c r="G202" s="36">
        <v>621.88333333333321</v>
      </c>
      <c r="H202" s="36">
        <v>673.68333333333339</v>
      </c>
      <c r="I202" s="36">
        <v>689.26666666666665</v>
      </c>
      <c r="J202" s="36">
        <v>699.58333333333348</v>
      </c>
      <c r="K202" s="31">
        <v>678.95</v>
      </c>
      <c r="L202" s="31">
        <v>653.04999999999995</v>
      </c>
      <c r="M202" s="31">
        <v>25.126670000000001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237.93</v>
      </c>
      <c r="D203" s="36">
        <v>239.87</v>
      </c>
      <c r="E203" s="36">
        <v>229.05</v>
      </c>
      <c r="F203" s="36">
        <v>220.17000000000002</v>
      </c>
      <c r="G203" s="36">
        <v>209.35000000000002</v>
      </c>
      <c r="H203" s="36">
        <v>248.75</v>
      </c>
      <c r="I203" s="36">
        <v>259.57</v>
      </c>
      <c r="J203" s="36">
        <v>268.45</v>
      </c>
      <c r="K203" s="31">
        <v>250.69</v>
      </c>
      <c r="L203" s="31">
        <v>230.99</v>
      </c>
      <c r="M203" s="31">
        <v>273.95035999999999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223.4</v>
      </c>
      <c r="D204" s="36">
        <v>225.08</v>
      </c>
      <c r="E204" s="36">
        <v>220.37000000000003</v>
      </c>
      <c r="F204" s="36">
        <v>217.34000000000003</v>
      </c>
      <c r="G204" s="36">
        <v>212.63000000000005</v>
      </c>
      <c r="H204" s="36">
        <v>228.11</v>
      </c>
      <c r="I204" s="36">
        <v>232.82</v>
      </c>
      <c r="J204" s="36">
        <v>235.85</v>
      </c>
      <c r="K204" s="31">
        <v>229.79</v>
      </c>
      <c r="L204" s="31">
        <v>222.05</v>
      </c>
      <c r="M204" s="31">
        <v>18.13588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321.10000000000002</v>
      </c>
      <c r="D205" s="36">
        <v>322.18333333333334</v>
      </c>
      <c r="E205" s="36">
        <v>315.86666666666667</v>
      </c>
      <c r="F205" s="36">
        <v>310.63333333333333</v>
      </c>
      <c r="G205" s="36">
        <v>304.31666666666666</v>
      </c>
      <c r="H205" s="36">
        <v>327.41666666666669</v>
      </c>
      <c r="I205" s="36">
        <v>333.73333333333341</v>
      </c>
      <c r="J205" s="36">
        <v>338.9666666666667</v>
      </c>
      <c r="K205" s="31">
        <v>328.5</v>
      </c>
      <c r="L205" s="31">
        <v>316.95</v>
      </c>
      <c r="M205" s="31">
        <v>7.7363499999999998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2169.75</v>
      </c>
      <c r="D206" s="36">
        <v>2162.2333333333331</v>
      </c>
      <c r="E206" s="36">
        <v>2126.4666666666662</v>
      </c>
      <c r="F206" s="36">
        <v>2083.1833333333329</v>
      </c>
      <c r="G206" s="36">
        <v>2047.4166666666661</v>
      </c>
      <c r="H206" s="36">
        <v>2205.5166666666664</v>
      </c>
      <c r="I206" s="36">
        <v>2241.2833333333338</v>
      </c>
      <c r="J206" s="36">
        <v>2284.5666666666666</v>
      </c>
      <c r="K206" s="31">
        <v>2198</v>
      </c>
      <c r="L206" s="31">
        <v>2118.9499999999998</v>
      </c>
      <c r="M206" s="31">
        <v>3.6377299999999999</v>
      </c>
      <c r="N206" s="1"/>
      <c r="O206" s="1"/>
    </row>
    <row r="207" spans="1:15" ht="12.75" customHeight="1">
      <c r="A207" s="33">
        <v>197</v>
      </c>
      <c r="B207" s="53" t="s">
        <v>857</v>
      </c>
      <c r="C207" s="31">
        <v>617.9</v>
      </c>
      <c r="D207" s="36">
        <v>621.51666666666677</v>
      </c>
      <c r="E207" s="36">
        <v>603.03333333333353</v>
      </c>
      <c r="F207" s="36">
        <v>588.16666666666674</v>
      </c>
      <c r="G207" s="36">
        <v>569.68333333333351</v>
      </c>
      <c r="H207" s="36">
        <v>636.38333333333355</v>
      </c>
      <c r="I207" s="36">
        <v>654.8666666666669</v>
      </c>
      <c r="J207" s="36">
        <v>669.73333333333358</v>
      </c>
      <c r="K207" s="31">
        <v>640</v>
      </c>
      <c r="L207" s="31">
        <v>606.65</v>
      </c>
      <c r="M207" s="31">
        <v>44.200569999999999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1592.65</v>
      </c>
      <c r="D208" s="36">
        <v>1592.9000000000003</v>
      </c>
      <c r="E208" s="36">
        <v>1577.4000000000005</v>
      </c>
      <c r="F208" s="36">
        <v>1562.1500000000003</v>
      </c>
      <c r="G208" s="36">
        <v>1546.6500000000005</v>
      </c>
      <c r="H208" s="36">
        <v>1608.1500000000005</v>
      </c>
      <c r="I208" s="36">
        <v>1623.65</v>
      </c>
      <c r="J208" s="36">
        <v>1638.9000000000005</v>
      </c>
      <c r="K208" s="31">
        <v>1608.4</v>
      </c>
      <c r="L208" s="31">
        <v>1577.65</v>
      </c>
      <c r="M208" s="31">
        <v>19.738250000000001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4142.05</v>
      </c>
      <c r="D209" s="36">
        <v>4174.4666666666662</v>
      </c>
      <c r="E209" s="36">
        <v>4093.7333333333327</v>
      </c>
      <c r="F209" s="36">
        <v>4045.4166666666661</v>
      </c>
      <c r="G209" s="36">
        <v>3964.6833333333325</v>
      </c>
      <c r="H209" s="36">
        <v>4222.7833333333328</v>
      </c>
      <c r="I209" s="36">
        <v>4303.5166666666664</v>
      </c>
      <c r="J209" s="36">
        <v>4351.833333333333</v>
      </c>
      <c r="K209" s="31">
        <v>4255.2</v>
      </c>
      <c r="L209" s="31">
        <v>4126.1499999999996</v>
      </c>
      <c r="M209" s="31">
        <v>5.25596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1603.2</v>
      </c>
      <c r="D210" s="36">
        <v>1612.25</v>
      </c>
      <c r="E210" s="36">
        <v>1592.1</v>
      </c>
      <c r="F210" s="36">
        <v>1581</v>
      </c>
      <c r="G210" s="36">
        <v>1560.85</v>
      </c>
      <c r="H210" s="36">
        <v>1623.35</v>
      </c>
      <c r="I210" s="36">
        <v>1643.5</v>
      </c>
      <c r="J210" s="36">
        <v>1654.6</v>
      </c>
      <c r="K210" s="31">
        <v>1632.4</v>
      </c>
      <c r="L210" s="31">
        <v>1601.15</v>
      </c>
      <c r="M210" s="31">
        <v>270.27521000000002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685</v>
      </c>
      <c r="D211" s="36">
        <v>689.93333333333339</v>
      </c>
      <c r="E211" s="36">
        <v>672.56666666666683</v>
      </c>
      <c r="F211" s="36">
        <v>660.13333333333344</v>
      </c>
      <c r="G211" s="36">
        <v>642.76666666666688</v>
      </c>
      <c r="H211" s="36">
        <v>702.36666666666679</v>
      </c>
      <c r="I211" s="36">
        <v>719.73333333333335</v>
      </c>
      <c r="J211" s="36">
        <v>732.16666666666674</v>
      </c>
      <c r="K211" s="31">
        <v>707.3</v>
      </c>
      <c r="L211" s="31">
        <v>677.5</v>
      </c>
      <c r="M211" s="31">
        <v>57.413910000000001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136.41999999999999</v>
      </c>
      <c r="D212" s="36">
        <v>139.45666666666668</v>
      </c>
      <c r="E212" s="36">
        <v>132.71333333333337</v>
      </c>
      <c r="F212" s="36">
        <v>129.00666666666669</v>
      </c>
      <c r="G212" s="36">
        <v>122.26333333333338</v>
      </c>
      <c r="H212" s="36">
        <v>143.16333333333336</v>
      </c>
      <c r="I212" s="36">
        <v>149.90666666666664</v>
      </c>
      <c r="J212" s="36">
        <v>153.61333333333334</v>
      </c>
      <c r="K212" s="31">
        <v>146.19999999999999</v>
      </c>
      <c r="L212" s="31">
        <v>135.75</v>
      </c>
      <c r="M212" s="31">
        <v>748.71555999999998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754.65</v>
      </c>
      <c r="D213" s="36">
        <v>757.55000000000007</v>
      </c>
      <c r="E213" s="36">
        <v>748.10000000000014</v>
      </c>
      <c r="F213" s="36">
        <v>741.55000000000007</v>
      </c>
      <c r="G213" s="36">
        <v>732.10000000000014</v>
      </c>
      <c r="H213" s="36">
        <v>764.10000000000014</v>
      </c>
      <c r="I213" s="36">
        <v>773.55000000000018</v>
      </c>
      <c r="J213" s="36">
        <v>780.10000000000014</v>
      </c>
      <c r="K213" s="31">
        <v>767</v>
      </c>
      <c r="L213" s="31">
        <v>751</v>
      </c>
      <c r="M213" s="31">
        <v>13.561059999999999</v>
      </c>
      <c r="N213" s="1"/>
      <c r="O213" s="1"/>
    </row>
    <row r="214" spans="1:15" ht="12.75" customHeight="1">
      <c r="A214" s="33">
        <v>204</v>
      </c>
      <c r="B214" s="53" t="s">
        <v>858</v>
      </c>
      <c r="C214" s="31">
        <v>1205.95</v>
      </c>
      <c r="D214" s="36">
        <v>1211.3166666666666</v>
      </c>
      <c r="E214" s="36">
        <v>1173.6333333333332</v>
      </c>
      <c r="F214" s="36">
        <v>1141.3166666666666</v>
      </c>
      <c r="G214" s="36">
        <v>1103.6333333333332</v>
      </c>
      <c r="H214" s="36">
        <v>1243.6333333333332</v>
      </c>
      <c r="I214" s="36">
        <v>1281.3166666666666</v>
      </c>
      <c r="J214" s="36">
        <v>1313.6333333333332</v>
      </c>
      <c r="K214" s="31">
        <v>1249</v>
      </c>
      <c r="L214" s="31">
        <v>1179</v>
      </c>
      <c r="M214" s="31">
        <v>0.63502999999999998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1825.55</v>
      </c>
      <c r="D215" s="36">
        <v>1824.7666666666667</v>
      </c>
      <c r="E215" s="36">
        <v>1804.5833333333333</v>
      </c>
      <c r="F215" s="36">
        <v>1783.6166666666666</v>
      </c>
      <c r="G215" s="36">
        <v>1763.4333333333332</v>
      </c>
      <c r="H215" s="36">
        <v>1845.7333333333333</v>
      </c>
      <c r="I215" s="36">
        <v>1865.9166666666667</v>
      </c>
      <c r="J215" s="36">
        <v>1886.8833333333334</v>
      </c>
      <c r="K215" s="31">
        <v>1844.95</v>
      </c>
      <c r="L215" s="31">
        <v>1803.8</v>
      </c>
      <c r="M215" s="31">
        <v>8.1097800000000007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5245.5</v>
      </c>
      <c r="D216" s="36">
        <v>5289.5999999999995</v>
      </c>
      <c r="E216" s="36">
        <v>5171.8999999999987</v>
      </c>
      <c r="F216" s="36">
        <v>5098.2999999999993</v>
      </c>
      <c r="G216" s="36">
        <v>4980.5999999999985</v>
      </c>
      <c r="H216" s="36">
        <v>5363.1999999999989</v>
      </c>
      <c r="I216" s="36">
        <v>5480.9</v>
      </c>
      <c r="J216" s="36">
        <v>5554.4999999999991</v>
      </c>
      <c r="K216" s="31">
        <v>5407.3</v>
      </c>
      <c r="L216" s="31">
        <v>5216</v>
      </c>
      <c r="M216" s="31">
        <v>10.42924</v>
      </c>
      <c r="N216" s="1"/>
      <c r="O216" s="1"/>
    </row>
    <row r="217" spans="1:15" ht="12.75" customHeight="1">
      <c r="A217" s="33">
        <v>207</v>
      </c>
      <c r="B217" s="53" t="s">
        <v>859</v>
      </c>
      <c r="C217" s="31">
        <v>453.9</v>
      </c>
      <c r="D217" s="36">
        <v>459.95</v>
      </c>
      <c r="E217" s="36">
        <v>444.5</v>
      </c>
      <c r="F217" s="36">
        <v>435.1</v>
      </c>
      <c r="G217" s="36">
        <v>419.65000000000003</v>
      </c>
      <c r="H217" s="36">
        <v>469.34999999999997</v>
      </c>
      <c r="I217" s="36">
        <v>484.7999999999999</v>
      </c>
      <c r="J217" s="36">
        <v>494.19999999999993</v>
      </c>
      <c r="K217" s="31">
        <v>475.4</v>
      </c>
      <c r="L217" s="31">
        <v>450.55</v>
      </c>
      <c r="M217" s="31">
        <v>12.5884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621.4</v>
      </c>
      <c r="D218" s="36">
        <v>625</v>
      </c>
      <c r="E218" s="36">
        <v>615.6</v>
      </c>
      <c r="F218" s="36">
        <v>609.80000000000007</v>
      </c>
      <c r="G218" s="36">
        <v>600.40000000000009</v>
      </c>
      <c r="H218" s="36">
        <v>630.79999999999995</v>
      </c>
      <c r="I218" s="36">
        <v>640.20000000000005</v>
      </c>
      <c r="J218" s="36">
        <v>645.99999999999989</v>
      </c>
      <c r="K218" s="31">
        <v>634.4</v>
      </c>
      <c r="L218" s="31">
        <v>619.20000000000005</v>
      </c>
      <c r="M218" s="31">
        <v>67.937669999999997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4701.3500000000004</v>
      </c>
      <c r="D219" s="36">
        <v>4720.1500000000005</v>
      </c>
      <c r="E219" s="36">
        <v>4666.2000000000007</v>
      </c>
      <c r="F219" s="36">
        <v>4631.05</v>
      </c>
      <c r="G219" s="36">
        <v>4577.1000000000004</v>
      </c>
      <c r="H219" s="36">
        <v>4755.3000000000011</v>
      </c>
      <c r="I219" s="36">
        <v>4809.25</v>
      </c>
      <c r="J219" s="36">
        <v>4844.4000000000015</v>
      </c>
      <c r="K219" s="31">
        <v>4774.1000000000004</v>
      </c>
      <c r="L219" s="31">
        <v>4685</v>
      </c>
      <c r="M219" s="31">
        <v>14.653269999999999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312.95</v>
      </c>
      <c r="D220" s="36">
        <v>313.56666666666666</v>
      </c>
      <c r="E220" s="36">
        <v>307.63333333333333</v>
      </c>
      <c r="F220" s="36">
        <v>302.31666666666666</v>
      </c>
      <c r="G220" s="36">
        <v>296.38333333333333</v>
      </c>
      <c r="H220" s="36">
        <v>318.88333333333333</v>
      </c>
      <c r="I220" s="36">
        <v>324.81666666666661</v>
      </c>
      <c r="J220" s="36">
        <v>330.13333333333333</v>
      </c>
      <c r="K220" s="31">
        <v>319.5</v>
      </c>
      <c r="L220" s="31">
        <v>308.25</v>
      </c>
      <c r="M220" s="31">
        <v>209.51814999999999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371.35</v>
      </c>
      <c r="D221" s="36">
        <v>370.9666666666667</v>
      </c>
      <c r="E221" s="36">
        <v>364.33333333333337</v>
      </c>
      <c r="F221" s="36">
        <v>357.31666666666666</v>
      </c>
      <c r="G221" s="36">
        <v>350.68333333333334</v>
      </c>
      <c r="H221" s="36">
        <v>377.98333333333341</v>
      </c>
      <c r="I221" s="36">
        <v>384.61666666666673</v>
      </c>
      <c r="J221" s="36">
        <v>391.63333333333344</v>
      </c>
      <c r="K221" s="31">
        <v>377.6</v>
      </c>
      <c r="L221" s="31">
        <v>363.95</v>
      </c>
      <c r="M221" s="31">
        <v>144.26819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2741.4</v>
      </c>
      <c r="D222" s="36">
        <v>2743.0499999999997</v>
      </c>
      <c r="E222" s="36">
        <v>2728.4499999999994</v>
      </c>
      <c r="F222" s="36">
        <v>2715.4999999999995</v>
      </c>
      <c r="G222" s="36">
        <v>2700.8999999999992</v>
      </c>
      <c r="H222" s="36">
        <v>2755.9999999999995</v>
      </c>
      <c r="I222" s="36">
        <v>2770.6</v>
      </c>
      <c r="J222" s="36">
        <v>2783.5499999999997</v>
      </c>
      <c r="K222" s="31">
        <v>2757.65</v>
      </c>
      <c r="L222" s="31">
        <v>2730.1</v>
      </c>
      <c r="M222" s="31">
        <v>10.512370000000001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580</v>
      </c>
      <c r="D223" s="36">
        <v>591.41666666666663</v>
      </c>
      <c r="E223" s="36">
        <v>564.83333333333326</v>
      </c>
      <c r="F223" s="36">
        <v>549.66666666666663</v>
      </c>
      <c r="G223" s="36">
        <v>523.08333333333326</v>
      </c>
      <c r="H223" s="36">
        <v>606.58333333333326</v>
      </c>
      <c r="I223" s="36">
        <v>633.16666666666652</v>
      </c>
      <c r="J223" s="36">
        <v>648.33333333333326</v>
      </c>
      <c r="K223" s="31">
        <v>618</v>
      </c>
      <c r="L223" s="31">
        <v>576.25</v>
      </c>
      <c r="M223" s="31">
        <v>13.45889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11374.8</v>
      </c>
      <c r="D224" s="36">
        <v>11468.266666666668</v>
      </c>
      <c r="E224" s="36">
        <v>11156.533333333336</v>
      </c>
      <c r="F224" s="36">
        <v>10938.266666666668</v>
      </c>
      <c r="G224" s="36">
        <v>10626.533333333336</v>
      </c>
      <c r="H224" s="36">
        <v>11686.533333333336</v>
      </c>
      <c r="I224" s="36">
        <v>11998.26666666667</v>
      </c>
      <c r="J224" s="36">
        <v>12216.533333333336</v>
      </c>
      <c r="K224" s="31">
        <v>11780</v>
      </c>
      <c r="L224" s="31">
        <v>11250</v>
      </c>
      <c r="M224" s="31">
        <v>0.3075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1012.05</v>
      </c>
      <c r="D225" s="36">
        <v>1013.1833333333333</v>
      </c>
      <c r="E225" s="36">
        <v>997.51666666666665</v>
      </c>
      <c r="F225" s="36">
        <v>982.98333333333335</v>
      </c>
      <c r="G225" s="36">
        <v>967.31666666666672</v>
      </c>
      <c r="H225" s="36">
        <v>1027.7166666666667</v>
      </c>
      <c r="I225" s="36">
        <v>1043.3833333333332</v>
      </c>
      <c r="J225" s="36">
        <v>1057.9166666666665</v>
      </c>
      <c r="K225" s="31">
        <v>1028.8499999999999</v>
      </c>
      <c r="L225" s="31">
        <v>998.65</v>
      </c>
      <c r="M225" s="31">
        <v>0.64441999999999999</v>
      </c>
      <c r="N225" s="1"/>
      <c r="O225" s="1"/>
    </row>
    <row r="226" spans="1:15" ht="12.75" customHeight="1">
      <c r="A226" s="33">
        <v>216</v>
      </c>
      <c r="B226" s="53" t="s">
        <v>860</v>
      </c>
      <c r="C226" s="31">
        <v>465.05</v>
      </c>
      <c r="D226" s="36">
        <v>465.34999999999997</v>
      </c>
      <c r="E226" s="36">
        <v>452.74999999999994</v>
      </c>
      <c r="F226" s="36">
        <v>440.45</v>
      </c>
      <c r="G226" s="36">
        <v>427.84999999999997</v>
      </c>
      <c r="H226" s="36">
        <v>477.64999999999992</v>
      </c>
      <c r="I226" s="36">
        <v>490.24999999999994</v>
      </c>
      <c r="J226" s="36">
        <v>502.5499999999999</v>
      </c>
      <c r="K226" s="31">
        <v>477.95</v>
      </c>
      <c r="L226" s="31">
        <v>453.05</v>
      </c>
      <c r="M226" s="31">
        <v>14.261609999999999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51298.400000000001</v>
      </c>
      <c r="D227" s="36">
        <v>51347.583333333336</v>
      </c>
      <c r="E227" s="36">
        <v>50966.866666666669</v>
      </c>
      <c r="F227" s="36">
        <v>50635.333333333336</v>
      </c>
      <c r="G227" s="36">
        <v>50254.616666666669</v>
      </c>
      <c r="H227" s="36">
        <v>51679.116666666669</v>
      </c>
      <c r="I227" s="36">
        <v>52059.833333333328</v>
      </c>
      <c r="J227" s="36">
        <v>52391.366666666669</v>
      </c>
      <c r="K227" s="31">
        <v>51728.3</v>
      </c>
      <c r="L227" s="31">
        <v>51016.05</v>
      </c>
      <c r="M227" s="31">
        <v>1.9470000000000001E-2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287.55</v>
      </c>
      <c r="D228" s="36">
        <v>294.08333333333331</v>
      </c>
      <c r="E228" s="36">
        <v>278.46666666666664</v>
      </c>
      <c r="F228" s="36">
        <v>269.38333333333333</v>
      </c>
      <c r="G228" s="36">
        <v>253.76666666666665</v>
      </c>
      <c r="H228" s="36">
        <v>303.16666666666663</v>
      </c>
      <c r="I228" s="36">
        <v>318.7833333333333</v>
      </c>
      <c r="J228" s="36">
        <v>327.86666666666662</v>
      </c>
      <c r="K228" s="31">
        <v>309.7</v>
      </c>
      <c r="L228" s="31">
        <v>285</v>
      </c>
      <c r="M228" s="31">
        <v>152.75331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1168.3499999999999</v>
      </c>
      <c r="D229" s="36">
        <v>1173.7333333333333</v>
      </c>
      <c r="E229" s="36">
        <v>1158.2166666666667</v>
      </c>
      <c r="F229" s="36">
        <v>1148.0833333333333</v>
      </c>
      <c r="G229" s="36">
        <v>1132.5666666666666</v>
      </c>
      <c r="H229" s="36">
        <v>1183.8666666666668</v>
      </c>
      <c r="I229" s="36">
        <v>1199.3833333333337</v>
      </c>
      <c r="J229" s="36">
        <v>1209.5166666666669</v>
      </c>
      <c r="K229" s="31">
        <v>1189.25</v>
      </c>
      <c r="L229" s="31">
        <v>1163.5999999999999</v>
      </c>
      <c r="M229" s="31">
        <v>131.17927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1947.25</v>
      </c>
      <c r="D230" s="36">
        <v>1956.2</v>
      </c>
      <c r="E230" s="36">
        <v>1921.0500000000002</v>
      </c>
      <c r="F230" s="36">
        <v>1894.8500000000001</v>
      </c>
      <c r="G230" s="36">
        <v>1859.7000000000003</v>
      </c>
      <c r="H230" s="36">
        <v>1982.4</v>
      </c>
      <c r="I230" s="36">
        <v>2017.5500000000002</v>
      </c>
      <c r="J230" s="36">
        <v>2043.75</v>
      </c>
      <c r="K230" s="31">
        <v>1991.35</v>
      </c>
      <c r="L230" s="31">
        <v>1930</v>
      </c>
      <c r="M230" s="31">
        <v>9.7423900000000003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724.3</v>
      </c>
      <c r="D231" s="36">
        <v>727.96666666666658</v>
      </c>
      <c r="E231" s="36">
        <v>716.63333333333321</v>
      </c>
      <c r="F231" s="36">
        <v>708.96666666666658</v>
      </c>
      <c r="G231" s="36">
        <v>697.63333333333321</v>
      </c>
      <c r="H231" s="36">
        <v>735.63333333333321</v>
      </c>
      <c r="I231" s="36">
        <v>746.96666666666647</v>
      </c>
      <c r="J231" s="36">
        <v>754.63333333333321</v>
      </c>
      <c r="K231" s="31">
        <v>739.3</v>
      </c>
      <c r="L231" s="31">
        <v>720.3</v>
      </c>
      <c r="M231" s="31">
        <v>11.66273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785.9</v>
      </c>
      <c r="D232" s="36">
        <v>777.4</v>
      </c>
      <c r="E232" s="36">
        <v>760.8</v>
      </c>
      <c r="F232" s="36">
        <v>735.69999999999993</v>
      </c>
      <c r="G232" s="36">
        <v>719.09999999999991</v>
      </c>
      <c r="H232" s="36">
        <v>802.5</v>
      </c>
      <c r="I232" s="36">
        <v>819.10000000000014</v>
      </c>
      <c r="J232" s="36">
        <v>844.2</v>
      </c>
      <c r="K232" s="31">
        <v>794</v>
      </c>
      <c r="L232" s="31">
        <v>752.3</v>
      </c>
      <c r="M232" s="31">
        <v>14.17647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93.54</v>
      </c>
      <c r="D233" s="36">
        <v>94.513333333333321</v>
      </c>
      <c r="E233" s="36">
        <v>92.126666666666637</v>
      </c>
      <c r="F233" s="36">
        <v>90.71333333333331</v>
      </c>
      <c r="G233" s="36">
        <v>88.326666666666625</v>
      </c>
      <c r="H233" s="36">
        <v>95.926666666666648</v>
      </c>
      <c r="I233" s="36">
        <v>98.313333333333333</v>
      </c>
      <c r="J233" s="36">
        <v>99.726666666666659</v>
      </c>
      <c r="K233" s="31">
        <v>96.9</v>
      </c>
      <c r="L233" s="31">
        <v>93.1</v>
      </c>
      <c r="M233" s="31">
        <v>91.02713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71.37</v>
      </c>
      <c r="D234" s="36">
        <v>71.63666666666667</v>
      </c>
      <c r="E234" s="36">
        <v>70.833333333333343</v>
      </c>
      <c r="F234" s="36">
        <v>70.296666666666667</v>
      </c>
      <c r="G234" s="36">
        <v>69.493333333333339</v>
      </c>
      <c r="H234" s="36">
        <v>72.173333333333346</v>
      </c>
      <c r="I234" s="36">
        <v>72.976666666666659</v>
      </c>
      <c r="J234" s="36">
        <v>73.51333333333335</v>
      </c>
      <c r="K234" s="31">
        <v>72.44</v>
      </c>
      <c r="L234" s="31">
        <v>71.099999999999994</v>
      </c>
      <c r="M234" s="31">
        <v>192.18547000000001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106.28</v>
      </c>
      <c r="D235" s="36">
        <v>106.90333333333335</v>
      </c>
      <c r="E235" s="36">
        <v>105.4166666666667</v>
      </c>
      <c r="F235" s="36">
        <v>104.55333333333336</v>
      </c>
      <c r="G235" s="36">
        <v>103.06666666666671</v>
      </c>
      <c r="H235" s="36">
        <v>107.76666666666669</v>
      </c>
      <c r="I235" s="36">
        <v>109.25333333333334</v>
      </c>
      <c r="J235" s="36">
        <v>110.11666666666669</v>
      </c>
      <c r="K235" s="31">
        <v>108.39</v>
      </c>
      <c r="L235" s="31">
        <v>106.04</v>
      </c>
      <c r="M235" s="31">
        <v>33.995950000000001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405.65</v>
      </c>
      <c r="D236" s="36">
        <v>409.89999999999992</v>
      </c>
      <c r="E236" s="36">
        <v>397.84999999999985</v>
      </c>
      <c r="F236" s="36">
        <v>390.04999999999995</v>
      </c>
      <c r="G236" s="36">
        <v>377.99999999999989</v>
      </c>
      <c r="H236" s="36">
        <v>417.69999999999982</v>
      </c>
      <c r="I236" s="36">
        <v>429.74999999999989</v>
      </c>
      <c r="J236" s="36">
        <v>437.54999999999978</v>
      </c>
      <c r="K236" s="31">
        <v>421.95</v>
      </c>
      <c r="L236" s="31">
        <v>402.1</v>
      </c>
      <c r="M236" s="31">
        <v>6.8626699999999996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62.96</v>
      </c>
      <c r="D237" s="36">
        <v>63.093333333333334</v>
      </c>
      <c r="E237" s="36">
        <v>62.38666666666667</v>
      </c>
      <c r="F237" s="36">
        <v>61.81333333333334</v>
      </c>
      <c r="G237" s="36">
        <v>61.106666666666676</v>
      </c>
      <c r="H237" s="36">
        <v>63.666666666666664</v>
      </c>
      <c r="I237" s="36">
        <v>64.373333333333335</v>
      </c>
      <c r="J237" s="36">
        <v>64.946666666666658</v>
      </c>
      <c r="K237" s="31">
        <v>63.8</v>
      </c>
      <c r="L237" s="31">
        <v>62.52</v>
      </c>
      <c r="M237" s="31">
        <v>184.05288999999999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268.2</v>
      </c>
      <c r="D238" s="36">
        <v>270.25</v>
      </c>
      <c r="E238" s="36">
        <v>263.5</v>
      </c>
      <c r="F238" s="36">
        <v>258.8</v>
      </c>
      <c r="G238" s="36">
        <v>252.05</v>
      </c>
      <c r="H238" s="36">
        <v>274.95</v>
      </c>
      <c r="I238" s="36">
        <v>281.7</v>
      </c>
      <c r="J238" s="36">
        <v>286.39999999999998</v>
      </c>
      <c r="K238" s="31">
        <v>277</v>
      </c>
      <c r="L238" s="31">
        <v>265.55</v>
      </c>
      <c r="M238" s="31">
        <v>77.411060000000006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490</v>
      </c>
      <c r="D239" s="36">
        <v>492.0333333333333</v>
      </c>
      <c r="E239" s="36">
        <v>486.21666666666658</v>
      </c>
      <c r="F239" s="36">
        <v>482.43333333333328</v>
      </c>
      <c r="G239" s="36">
        <v>476.61666666666656</v>
      </c>
      <c r="H239" s="36">
        <v>495.81666666666661</v>
      </c>
      <c r="I239" s="36">
        <v>501.63333333333333</v>
      </c>
      <c r="J239" s="36">
        <v>505.41666666666663</v>
      </c>
      <c r="K239" s="31">
        <v>497.85</v>
      </c>
      <c r="L239" s="31">
        <v>488.25</v>
      </c>
      <c r="M239" s="31">
        <v>77.577060000000003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286.7</v>
      </c>
      <c r="D240" s="36">
        <v>289.01666666666665</v>
      </c>
      <c r="E240" s="36">
        <v>280.83333333333331</v>
      </c>
      <c r="F240" s="36">
        <v>274.96666666666664</v>
      </c>
      <c r="G240" s="36">
        <v>266.7833333333333</v>
      </c>
      <c r="H240" s="36">
        <v>294.88333333333333</v>
      </c>
      <c r="I240" s="36">
        <v>303.06666666666672</v>
      </c>
      <c r="J240" s="36">
        <v>308.93333333333334</v>
      </c>
      <c r="K240" s="31">
        <v>297.2</v>
      </c>
      <c r="L240" s="31">
        <v>283.14999999999998</v>
      </c>
      <c r="M240" s="31">
        <v>6.8597700000000001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364.95</v>
      </c>
      <c r="D241" s="36">
        <v>365.66666666666669</v>
      </c>
      <c r="E241" s="36">
        <v>363.38333333333338</v>
      </c>
      <c r="F241" s="36">
        <v>361.81666666666672</v>
      </c>
      <c r="G241" s="36">
        <v>359.53333333333342</v>
      </c>
      <c r="H241" s="36">
        <v>367.23333333333335</v>
      </c>
      <c r="I241" s="36">
        <v>369.51666666666665</v>
      </c>
      <c r="J241" s="36">
        <v>371.08333333333331</v>
      </c>
      <c r="K241" s="31">
        <v>367.95</v>
      </c>
      <c r="L241" s="31">
        <v>364.1</v>
      </c>
      <c r="M241" s="31">
        <v>12.63683</v>
      </c>
      <c r="N241" s="1"/>
      <c r="O241" s="1"/>
    </row>
    <row r="242" spans="1:15" ht="12.75" customHeight="1">
      <c r="A242" s="33">
        <v>232</v>
      </c>
      <c r="B242" s="53" t="s">
        <v>909</v>
      </c>
      <c r="C242" s="31">
        <v>155.37</v>
      </c>
      <c r="D242" s="36">
        <v>157.72333333333333</v>
      </c>
      <c r="E242" s="36">
        <v>152.64666666666665</v>
      </c>
      <c r="F242" s="36">
        <v>149.92333333333332</v>
      </c>
      <c r="G242" s="36">
        <v>144.84666666666664</v>
      </c>
      <c r="H242" s="36">
        <v>160.44666666666666</v>
      </c>
      <c r="I242" s="36">
        <v>165.52333333333331</v>
      </c>
      <c r="J242" s="36">
        <v>168.24666666666667</v>
      </c>
      <c r="K242" s="31">
        <v>162.80000000000001</v>
      </c>
      <c r="L242" s="31">
        <v>155</v>
      </c>
      <c r="M242" s="31">
        <v>49.167459999999998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2699.4</v>
      </c>
      <c r="D243" s="36">
        <v>2715.5666666666671</v>
      </c>
      <c r="E243" s="36">
        <v>2673.8333333333339</v>
      </c>
      <c r="F243" s="36">
        <v>2648.2666666666669</v>
      </c>
      <c r="G243" s="36">
        <v>2606.5333333333338</v>
      </c>
      <c r="H243" s="36">
        <v>2741.1333333333341</v>
      </c>
      <c r="I243" s="36">
        <v>2782.8666666666668</v>
      </c>
      <c r="J243" s="36">
        <v>2808.4333333333343</v>
      </c>
      <c r="K243" s="31">
        <v>2757.3</v>
      </c>
      <c r="L243" s="31">
        <v>2690</v>
      </c>
      <c r="M243" s="31">
        <v>1.28834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550.29999999999995</v>
      </c>
      <c r="D244" s="36">
        <v>554.5333333333333</v>
      </c>
      <c r="E244" s="36">
        <v>543.06666666666661</v>
      </c>
      <c r="F244" s="36">
        <v>535.83333333333326</v>
      </c>
      <c r="G244" s="36">
        <v>524.36666666666656</v>
      </c>
      <c r="H244" s="36">
        <v>561.76666666666665</v>
      </c>
      <c r="I244" s="36">
        <v>573.23333333333335</v>
      </c>
      <c r="J244" s="36">
        <v>580.4666666666667</v>
      </c>
      <c r="K244" s="31">
        <v>566</v>
      </c>
      <c r="L244" s="31">
        <v>547.29999999999995</v>
      </c>
      <c r="M244" s="31">
        <v>10.52887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187.96</v>
      </c>
      <c r="D245" s="36">
        <v>190.00333333333333</v>
      </c>
      <c r="E245" s="36">
        <v>185.00666666666666</v>
      </c>
      <c r="F245" s="36">
        <v>182.05333333333334</v>
      </c>
      <c r="G245" s="36">
        <v>177.05666666666667</v>
      </c>
      <c r="H245" s="36">
        <v>192.95666666666665</v>
      </c>
      <c r="I245" s="36">
        <v>197.95333333333332</v>
      </c>
      <c r="J245" s="36">
        <v>200.90666666666664</v>
      </c>
      <c r="K245" s="31">
        <v>195</v>
      </c>
      <c r="L245" s="31">
        <v>187.05</v>
      </c>
      <c r="M245" s="31">
        <v>84.955759999999998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610.75</v>
      </c>
      <c r="D246" s="36">
        <v>613.69999999999993</v>
      </c>
      <c r="E246" s="36">
        <v>606.14999999999986</v>
      </c>
      <c r="F246" s="36">
        <v>601.54999999999995</v>
      </c>
      <c r="G246" s="36">
        <v>593.99999999999989</v>
      </c>
      <c r="H246" s="36">
        <v>618.29999999999984</v>
      </c>
      <c r="I246" s="36">
        <v>625.8499999999998</v>
      </c>
      <c r="J246" s="36">
        <v>630.44999999999982</v>
      </c>
      <c r="K246" s="31">
        <v>621.25</v>
      </c>
      <c r="L246" s="31">
        <v>609.1</v>
      </c>
      <c r="M246" s="31">
        <v>17.411670000000001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164.12</v>
      </c>
      <c r="D247" s="36">
        <v>165.27333333333334</v>
      </c>
      <c r="E247" s="36">
        <v>161.85666666666668</v>
      </c>
      <c r="F247" s="36">
        <v>159.59333333333333</v>
      </c>
      <c r="G247" s="36">
        <v>156.17666666666668</v>
      </c>
      <c r="H247" s="36">
        <v>167.53666666666669</v>
      </c>
      <c r="I247" s="36">
        <v>170.95333333333338</v>
      </c>
      <c r="J247" s="36">
        <v>173.2166666666667</v>
      </c>
      <c r="K247" s="31">
        <v>168.69</v>
      </c>
      <c r="L247" s="31">
        <v>163.01</v>
      </c>
      <c r="M247" s="31">
        <v>166.20160000000001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60.36</v>
      </c>
      <c r="D248" s="36">
        <v>60.70000000000001</v>
      </c>
      <c r="E248" s="36">
        <v>59.770000000000017</v>
      </c>
      <c r="F248" s="36">
        <v>59.180000000000007</v>
      </c>
      <c r="G248" s="36">
        <v>58.250000000000014</v>
      </c>
      <c r="H248" s="36">
        <v>61.29000000000002</v>
      </c>
      <c r="I248" s="36">
        <v>62.220000000000013</v>
      </c>
      <c r="J248" s="36">
        <v>62.810000000000024</v>
      </c>
      <c r="K248" s="31">
        <v>61.63</v>
      </c>
      <c r="L248" s="31">
        <v>60.11</v>
      </c>
      <c r="M248" s="31">
        <v>59.683689999999999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918.45</v>
      </c>
      <c r="D249" s="36">
        <v>920.4</v>
      </c>
      <c r="E249" s="36">
        <v>909.34999999999991</v>
      </c>
      <c r="F249" s="36">
        <v>900.24999999999989</v>
      </c>
      <c r="G249" s="36">
        <v>889.19999999999982</v>
      </c>
      <c r="H249" s="36">
        <v>929.5</v>
      </c>
      <c r="I249" s="36">
        <v>940.55</v>
      </c>
      <c r="J249" s="36">
        <v>949.65000000000009</v>
      </c>
      <c r="K249" s="31">
        <v>931.45</v>
      </c>
      <c r="L249" s="31">
        <v>911.3</v>
      </c>
      <c r="M249" s="31">
        <v>19.735130000000002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181.65</v>
      </c>
      <c r="D250" s="36">
        <v>183.70000000000002</v>
      </c>
      <c r="E250" s="36">
        <v>177.95000000000005</v>
      </c>
      <c r="F250" s="36">
        <v>174.25000000000003</v>
      </c>
      <c r="G250" s="36">
        <v>168.50000000000006</v>
      </c>
      <c r="H250" s="36">
        <v>187.40000000000003</v>
      </c>
      <c r="I250" s="36">
        <v>193.14999999999998</v>
      </c>
      <c r="J250" s="36">
        <v>196.85000000000002</v>
      </c>
      <c r="K250" s="31">
        <v>189.45</v>
      </c>
      <c r="L250" s="31">
        <v>180</v>
      </c>
      <c r="M250" s="31">
        <v>458.99363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1432.15</v>
      </c>
      <c r="D251" s="36">
        <v>1434.2833333333335</v>
      </c>
      <c r="E251" s="36">
        <v>1426.916666666667</v>
      </c>
      <c r="F251" s="36">
        <v>1421.6833333333334</v>
      </c>
      <c r="G251" s="36">
        <v>1414.3166666666668</v>
      </c>
      <c r="H251" s="36">
        <v>1439.5166666666671</v>
      </c>
      <c r="I251" s="36">
        <v>1446.8833333333334</v>
      </c>
      <c r="J251" s="36">
        <v>1452.1166666666672</v>
      </c>
      <c r="K251" s="31">
        <v>1441.65</v>
      </c>
      <c r="L251" s="31">
        <v>1429.05</v>
      </c>
      <c r="M251" s="31">
        <v>0.27792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540.65</v>
      </c>
      <c r="D252" s="36">
        <v>543.56666666666672</v>
      </c>
      <c r="E252" s="36">
        <v>536.13333333333344</v>
      </c>
      <c r="F252" s="36">
        <v>531.61666666666667</v>
      </c>
      <c r="G252" s="36">
        <v>524.18333333333339</v>
      </c>
      <c r="H252" s="36">
        <v>548.08333333333348</v>
      </c>
      <c r="I252" s="36">
        <v>555.51666666666665</v>
      </c>
      <c r="J252" s="36">
        <v>560.03333333333353</v>
      </c>
      <c r="K252" s="31">
        <v>551</v>
      </c>
      <c r="L252" s="31">
        <v>539.04999999999995</v>
      </c>
      <c r="M252" s="31">
        <v>11.47785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405.3</v>
      </c>
      <c r="D253" s="36">
        <v>408.83333333333331</v>
      </c>
      <c r="E253" s="36">
        <v>399.66666666666663</v>
      </c>
      <c r="F253" s="36">
        <v>394.0333333333333</v>
      </c>
      <c r="G253" s="36">
        <v>384.86666666666662</v>
      </c>
      <c r="H253" s="36">
        <v>414.46666666666664</v>
      </c>
      <c r="I253" s="36">
        <v>423.63333333333327</v>
      </c>
      <c r="J253" s="36">
        <v>429.26666666666665</v>
      </c>
      <c r="K253" s="31">
        <v>418</v>
      </c>
      <c r="L253" s="31">
        <v>403.2</v>
      </c>
      <c r="M253" s="31">
        <v>70.847009999999997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1350.6</v>
      </c>
      <c r="D254" s="36">
        <v>1355.25</v>
      </c>
      <c r="E254" s="36">
        <v>1338.85</v>
      </c>
      <c r="F254" s="36">
        <v>1327.1</v>
      </c>
      <c r="G254" s="36">
        <v>1310.6999999999998</v>
      </c>
      <c r="H254" s="36">
        <v>1367</v>
      </c>
      <c r="I254" s="36">
        <v>1383.4</v>
      </c>
      <c r="J254" s="36">
        <v>1395.15</v>
      </c>
      <c r="K254" s="31">
        <v>1371.65</v>
      </c>
      <c r="L254" s="31">
        <v>1343.5</v>
      </c>
      <c r="M254" s="31">
        <v>39.058169999999997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7098.35</v>
      </c>
      <c r="D255" s="36">
        <v>7144.1333333333341</v>
      </c>
      <c r="E255" s="36">
        <v>6993.2666666666682</v>
      </c>
      <c r="F255" s="36">
        <v>6888.1833333333343</v>
      </c>
      <c r="G255" s="36">
        <v>6737.3166666666684</v>
      </c>
      <c r="H255" s="36">
        <v>7249.2166666666681</v>
      </c>
      <c r="I255" s="36">
        <v>7400.0833333333348</v>
      </c>
      <c r="J255" s="36">
        <v>7505.1666666666679</v>
      </c>
      <c r="K255" s="31">
        <v>7295</v>
      </c>
      <c r="L255" s="31">
        <v>7039.05</v>
      </c>
      <c r="M255" s="31">
        <v>2.3115700000000001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1797.45</v>
      </c>
      <c r="D256" s="36">
        <v>1798.8333333333333</v>
      </c>
      <c r="E256" s="36">
        <v>1787.6666666666665</v>
      </c>
      <c r="F256" s="36">
        <v>1777.8833333333332</v>
      </c>
      <c r="G256" s="36">
        <v>1766.7166666666665</v>
      </c>
      <c r="H256" s="36">
        <v>1808.6166666666666</v>
      </c>
      <c r="I256" s="36">
        <v>1819.7833333333331</v>
      </c>
      <c r="J256" s="36">
        <v>1829.5666666666666</v>
      </c>
      <c r="K256" s="31">
        <v>1810</v>
      </c>
      <c r="L256" s="31">
        <v>1789.05</v>
      </c>
      <c r="M256" s="31">
        <v>41.769179999999999</v>
      </c>
      <c r="N256" s="1"/>
      <c r="O256" s="1"/>
    </row>
    <row r="257" spans="1:15" ht="12.75" customHeight="1">
      <c r="A257" s="33">
        <v>247</v>
      </c>
      <c r="B257" s="53" t="s">
        <v>861</v>
      </c>
      <c r="C257" s="31">
        <v>215.78</v>
      </c>
      <c r="D257" s="36">
        <v>222.09333333333333</v>
      </c>
      <c r="E257" s="36">
        <v>207.23666666666668</v>
      </c>
      <c r="F257" s="36">
        <v>198.69333333333336</v>
      </c>
      <c r="G257" s="36">
        <v>183.8366666666667</v>
      </c>
      <c r="H257" s="36">
        <v>230.63666666666666</v>
      </c>
      <c r="I257" s="36">
        <v>245.49333333333328</v>
      </c>
      <c r="J257" s="36">
        <v>254.03666666666663</v>
      </c>
      <c r="K257" s="31">
        <v>236.95</v>
      </c>
      <c r="L257" s="31">
        <v>213.55</v>
      </c>
      <c r="M257" s="31">
        <v>799.79079999999999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942.65</v>
      </c>
      <c r="D258" s="36">
        <v>937.2166666666667</v>
      </c>
      <c r="E258" s="36">
        <v>927.68333333333339</v>
      </c>
      <c r="F258" s="36">
        <v>912.7166666666667</v>
      </c>
      <c r="G258" s="36">
        <v>903.18333333333339</v>
      </c>
      <c r="H258" s="36">
        <v>952.18333333333339</v>
      </c>
      <c r="I258" s="36">
        <v>961.7166666666667</v>
      </c>
      <c r="J258" s="36">
        <v>976.68333333333339</v>
      </c>
      <c r="K258" s="31">
        <v>946.75</v>
      </c>
      <c r="L258" s="31">
        <v>922.25</v>
      </c>
      <c r="M258" s="31">
        <v>1.8754999999999999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4227.3999999999996</v>
      </c>
      <c r="D259" s="36">
        <v>4255.5666666666666</v>
      </c>
      <c r="E259" s="36">
        <v>4191.2833333333328</v>
      </c>
      <c r="F259" s="36">
        <v>4155.1666666666661</v>
      </c>
      <c r="G259" s="36">
        <v>4090.8833333333323</v>
      </c>
      <c r="H259" s="36">
        <v>4291.6833333333334</v>
      </c>
      <c r="I259" s="36">
        <v>4355.9666666666681</v>
      </c>
      <c r="J259" s="36">
        <v>4392.0833333333339</v>
      </c>
      <c r="K259" s="31">
        <v>4319.8500000000004</v>
      </c>
      <c r="L259" s="31">
        <v>4219.45</v>
      </c>
      <c r="M259" s="31">
        <v>5.0834200000000003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1396.85</v>
      </c>
      <c r="D260" s="36">
        <v>1389.3833333333332</v>
      </c>
      <c r="E260" s="36">
        <v>1365.0666666666664</v>
      </c>
      <c r="F260" s="36">
        <v>1333.2833333333331</v>
      </c>
      <c r="G260" s="36">
        <v>1308.9666666666662</v>
      </c>
      <c r="H260" s="36">
        <v>1421.1666666666665</v>
      </c>
      <c r="I260" s="36">
        <v>1445.4833333333331</v>
      </c>
      <c r="J260" s="36">
        <v>1477.2666666666667</v>
      </c>
      <c r="K260" s="31">
        <v>1413.7</v>
      </c>
      <c r="L260" s="31">
        <v>1357.6</v>
      </c>
      <c r="M260" s="31">
        <v>14.19861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1945.5</v>
      </c>
      <c r="D261" s="36">
        <v>1948.7166666666665</v>
      </c>
      <c r="E261" s="36">
        <v>1916.7333333333329</v>
      </c>
      <c r="F261" s="36">
        <v>1887.9666666666665</v>
      </c>
      <c r="G261" s="36">
        <v>1855.9833333333329</v>
      </c>
      <c r="H261" s="36">
        <v>1977.4833333333329</v>
      </c>
      <c r="I261" s="36">
        <v>2009.4666666666665</v>
      </c>
      <c r="J261" s="36">
        <v>2038.2333333333329</v>
      </c>
      <c r="K261" s="31">
        <v>1980.7</v>
      </c>
      <c r="L261" s="31">
        <v>1919.95</v>
      </c>
      <c r="M261" s="31">
        <v>1.67144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4172.2</v>
      </c>
      <c r="D262" s="36">
        <v>4179.333333333333</v>
      </c>
      <c r="E262" s="36">
        <v>4132.8666666666659</v>
      </c>
      <c r="F262" s="36">
        <v>4093.5333333333328</v>
      </c>
      <c r="G262" s="36">
        <v>4047.0666666666657</v>
      </c>
      <c r="H262" s="36">
        <v>4218.6666666666661</v>
      </c>
      <c r="I262" s="36">
        <v>4265.1333333333332</v>
      </c>
      <c r="J262" s="36">
        <v>4304.4666666666662</v>
      </c>
      <c r="K262" s="31">
        <v>4225.8</v>
      </c>
      <c r="L262" s="31">
        <v>4140</v>
      </c>
      <c r="M262" s="31">
        <v>0.45680999999999999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1903.45</v>
      </c>
      <c r="D263" s="36">
        <v>1914.4166666666667</v>
      </c>
      <c r="E263" s="36">
        <v>1830.8333333333335</v>
      </c>
      <c r="F263" s="36">
        <v>1758.2166666666667</v>
      </c>
      <c r="G263" s="36">
        <v>1674.6333333333334</v>
      </c>
      <c r="H263" s="36">
        <v>1987.0333333333335</v>
      </c>
      <c r="I263" s="36">
        <v>2070.6166666666668</v>
      </c>
      <c r="J263" s="36">
        <v>2143.2333333333336</v>
      </c>
      <c r="K263" s="31">
        <v>1998</v>
      </c>
      <c r="L263" s="31">
        <v>1841.8</v>
      </c>
      <c r="M263" s="31">
        <v>10.890779999999999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817.6</v>
      </c>
      <c r="D264" s="36">
        <v>814.31666666666661</v>
      </c>
      <c r="E264" s="36">
        <v>807.38333333333321</v>
      </c>
      <c r="F264" s="36">
        <v>797.16666666666663</v>
      </c>
      <c r="G264" s="36">
        <v>790.23333333333323</v>
      </c>
      <c r="H264" s="36">
        <v>824.53333333333319</v>
      </c>
      <c r="I264" s="36">
        <v>831.46666666666658</v>
      </c>
      <c r="J264" s="36">
        <v>841.68333333333317</v>
      </c>
      <c r="K264" s="31">
        <v>821.25</v>
      </c>
      <c r="L264" s="31">
        <v>804.1</v>
      </c>
      <c r="M264" s="31">
        <v>0.64112999999999998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480.65</v>
      </c>
      <c r="D265" s="36">
        <v>485.58333333333331</v>
      </c>
      <c r="E265" s="36">
        <v>472.16666666666663</v>
      </c>
      <c r="F265" s="36">
        <v>463.68333333333334</v>
      </c>
      <c r="G265" s="36">
        <v>450.26666666666665</v>
      </c>
      <c r="H265" s="36">
        <v>494.06666666666661</v>
      </c>
      <c r="I265" s="36">
        <v>507.48333333333323</v>
      </c>
      <c r="J265" s="36">
        <v>515.96666666666658</v>
      </c>
      <c r="K265" s="31">
        <v>499</v>
      </c>
      <c r="L265" s="31">
        <v>477.1</v>
      </c>
      <c r="M265" s="31">
        <v>4.6805599999999998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93.94</v>
      </c>
      <c r="D266" s="36">
        <v>95.033333333333346</v>
      </c>
      <c r="E266" s="36">
        <v>92.326666666666696</v>
      </c>
      <c r="F266" s="36">
        <v>90.713333333333352</v>
      </c>
      <c r="G266" s="36">
        <v>88.006666666666703</v>
      </c>
      <c r="H266" s="36">
        <v>96.64666666666669</v>
      </c>
      <c r="I266" s="36">
        <v>99.353333333333339</v>
      </c>
      <c r="J266" s="36">
        <v>100.96666666666668</v>
      </c>
      <c r="K266" s="31">
        <v>97.74</v>
      </c>
      <c r="L266" s="31">
        <v>93.42</v>
      </c>
      <c r="M266" s="31">
        <v>15.00423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672.55</v>
      </c>
      <c r="D267" s="36">
        <v>678.25</v>
      </c>
      <c r="E267" s="36">
        <v>664.3</v>
      </c>
      <c r="F267" s="36">
        <v>656.05</v>
      </c>
      <c r="G267" s="36">
        <v>642.09999999999991</v>
      </c>
      <c r="H267" s="36">
        <v>686.5</v>
      </c>
      <c r="I267" s="36">
        <v>700.45</v>
      </c>
      <c r="J267" s="36">
        <v>708.7</v>
      </c>
      <c r="K267" s="31">
        <v>692.2</v>
      </c>
      <c r="L267" s="31">
        <v>670</v>
      </c>
      <c r="M267" s="31">
        <v>17.688770000000002</v>
      </c>
      <c r="N267" s="1"/>
      <c r="O267" s="1"/>
    </row>
    <row r="268" spans="1:15" ht="12.75" customHeight="1">
      <c r="A268" s="33">
        <v>258</v>
      </c>
      <c r="B268" s="53" t="s">
        <v>862</v>
      </c>
      <c r="C268" s="31">
        <v>314.64999999999998</v>
      </c>
      <c r="D268" s="36">
        <v>316.7</v>
      </c>
      <c r="E268" s="36">
        <v>311.54999999999995</v>
      </c>
      <c r="F268" s="36">
        <v>308.45</v>
      </c>
      <c r="G268" s="36">
        <v>303.29999999999995</v>
      </c>
      <c r="H268" s="36">
        <v>319.79999999999995</v>
      </c>
      <c r="I268" s="36">
        <v>324.94999999999993</v>
      </c>
      <c r="J268" s="36">
        <v>328.04999999999995</v>
      </c>
      <c r="K268" s="31">
        <v>321.85000000000002</v>
      </c>
      <c r="L268" s="31">
        <v>313.60000000000002</v>
      </c>
      <c r="M268" s="31">
        <v>8.7114399999999996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907.85</v>
      </c>
      <c r="D269" s="36">
        <v>913.44999999999993</v>
      </c>
      <c r="E269" s="36">
        <v>899.39999999999986</v>
      </c>
      <c r="F269" s="36">
        <v>890.94999999999993</v>
      </c>
      <c r="G269" s="36">
        <v>876.89999999999986</v>
      </c>
      <c r="H269" s="36">
        <v>921.89999999999986</v>
      </c>
      <c r="I269" s="36">
        <v>935.94999999999982</v>
      </c>
      <c r="J269" s="36">
        <v>944.39999999999986</v>
      </c>
      <c r="K269" s="31">
        <v>927.5</v>
      </c>
      <c r="L269" s="31">
        <v>905</v>
      </c>
      <c r="M269" s="31">
        <v>13.296290000000001</v>
      </c>
      <c r="N269" s="1"/>
      <c r="O269" s="1"/>
    </row>
    <row r="270" spans="1:15" ht="12.75" customHeight="1">
      <c r="A270" s="33">
        <v>260</v>
      </c>
      <c r="B270" s="53" t="s">
        <v>863</v>
      </c>
      <c r="C270" s="31">
        <v>902.95</v>
      </c>
      <c r="D270" s="36">
        <v>908.05000000000007</v>
      </c>
      <c r="E270" s="36">
        <v>886.35000000000014</v>
      </c>
      <c r="F270" s="36">
        <v>869.75000000000011</v>
      </c>
      <c r="G270" s="36">
        <v>848.05000000000018</v>
      </c>
      <c r="H270" s="36">
        <v>924.65000000000009</v>
      </c>
      <c r="I270" s="36">
        <v>946.35000000000014</v>
      </c>
      <c r="J270" s="36">
        <v>962.95</v>
      </c>
      <c r="K270" s="31">
        <v>929.75</v>
      </c>
      <c r="L270" s="31">
        <v>891.45</v>
      </c>
      <c r="M270" s="31">
        <v>0.43037999999999998</v>
      </c>
      <c r="N270" s="1"/>
      <c r="O270" s="1"/>
    </row>
    <row r="271" spans="1:15" ht="12.75" customHeight="1">
      <c r="A271" s="33">
        <v>261</v>
      </c>
      <c r="B271" s="53" t="s">
        <v>864</v>
      </c>
      <c r="C271" s="31">
        <v>109.74</v>
      </c>
      <c r="D271" s="36">
        <v>110.79666666666667</v>
      </c>
      <c r="E271" s="36">
        <v>108.04333333333334</v>
      </c>
      <c r="F271" s="36">
        <v>106.34666666666666</v>
      </c>
      <c r="G271" s="36">
        <v>103.59333333333333</v>
      </c>
      <c r="H271" s="36">
        <v>112.49333333333334</v>
      </c>
      <c r="I271" s="36">
        <v>115.24666666666667</v>
      </c>
      <c r="J271" s="36">
        <v>116.94333333333334</v>
      </c>
      <c r="K271" s="31">
        <v>113.55</v>
      </c>
      <c r="L271" s="31">
        <v>109.1</v>
      </c>
      <c r="M271" s="31">
        <v>30.200659999999999</v>
      </c>
      <c r="N271" s="1"/>
      <c r="O271" s="1"/>
    </row>
    <row r="272" spans="1:15" ht="12.75" customHeight="1">
      <c r="A272" s="33">
        <v>262</v>
      </c>
      <c r="B272" s="53" t="s">
        <v>828</v>
      </c>
      <c r="C272" s="31">
        <v>616.75</v>
      </c>
      <c r="D272" s="36">
        <v>624.2166666666667</v>
      </c>
      <c r="E272" s="36">
        <v>605.53333333333342</v>
      </c>
      <c r="F272" s="36">
        <v>594.31666666666672</v>
      </c>
      <c r="G272" s="36">
        <v>575.63333333333344</v>
      </c>
      <c r="H272" s="36">
        <v>635.43333333333339</v>
      </c>
      <c r="I272" s="36">
        <v>654.11666666666679</v>
      </c>
      <c r="J272" s="36">
        <v>665.33333333333337</v>
      </c>
      <c r="K272" s="31">
        <v>642.9</v>
      </c>
      <c r="L272" s="31">
        <v>613</v>
      </c>
      <c r="M272" s="31">
        <v>6.1098499999999998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694.25</v>
      </c>
      <c r="D273" s="36">
        <v>689.33333333333337</v>
      </c>
      <c r="E273" s="36">
        <v>679.66666666666674</v>
      </c>
      <c r="F273" s="36">
        <v>665.08333333333337</v>
      </c>
      <c r="G273" s="36">
        <v>655.41666666666674</v>
      </c>
      <c r="H273" s="36">
        <v>703.91666666666674</v>
      </c>
      <c r="I273" s="36">
        <v>713.58333333333348</v>
      </c>
      <c r="J273" s="36">
        <v>728.16666666666674</v>
      </c>
      <c r="K273" s="31">
        <v>699</v>
      </c>
      <c r="L273" s="31">
        <v>674.75</v>
      </c>
      <c r="M273" s="31">
        <v>23.84873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908.95</v>
      </c>
      <c r="D274" s="36">
        <v>913.93333333333339</v>
      </c>
      <c r="E274" s="36">
        <v>900.01666666666677</v>
      </c>
      <c r="F274" s="36">
        <v>891.08333333333337</v>
      </c>
      <c r="G274" s="36">
        <v>877.16666666666674</v>
      </c>
      <c r="H274" s="36">
        <v>922.86666666666679</v>
      </c>
      <c r="I274" s="36">
        <v>936.7833333333333</v>
      </c>
      <c r="J274" s="36">
        <v>945.71666666666681</v>
      </c>
      <c r="K274" s="31">
        <v>927.85</v>
      </c>
      <c r="L274" s="31">
        <v>905</v>
      </c>
      <c r="M274" s="31">
        <v>14.49141</v>
      </c>
      <c r="N274" s="1"/>
      <c r="O274" s="1"/>
    </row>
    <row r="275" spans="1:15" ht="12.75" customHeight="1">
      <c r="A275" s="33">
        <v>265</v>
      </c>
      <c r="B275" s="53" t="s">
        <v>865</v>
      </c>
      <c r="C275" s="31">
        <v>323.3</v>
      </c>
      <c r="D275" s="36">
        <v>327.26666666666665</v>
      </c>
      <c r="E275" s="36">
        <v>318.0333333333333</v>
      </c>
      <c r="F275" s="36">
        <v>312.76666666666665</v>
      </c>
      <c r="G275" s="36">
        <v>303.5333333333333</v>
      </c>
      <c r="H275" s="36">
        <v>332.5333333333333</v>
      </c>
      <c r="I275" s="36">
        <v>341.76666666666665</v>
      </c>
      <c r="J275" s="36">
        <v>347.0333333333333</v>
      </c>
      <c r="K275" s="31">
        <v>336.5</v>
      </c>
      <c r="L275" s="31">
        <v>322</v>
      </c>
      <c r="M275" s="31">
        <v>151.72143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644.20000000000005</v>
      </c>
      <c r="D276" s="36">
        <v>645.70000000000005</v>
      </c>
      <c r="E276" s="36">
        <v>638.30000000000007</v>
      </c>
      <c r="F276" s="36">
        <v>632.4</v>
      </c>
      <c r="G276" s="36">
        <v>625</v>
      </c>
      <c r="H276" s="36">
        <v>651.60000000000014</v>
      </c>
      <c r="I276" s="36">
        <v>659.00000000000023</v>
      </c>
      <c r="J276" s="36">
        <v>664.9000000000002</v>
      </c>
      <c r="K276" s="31">
        <v>653.1</v>
      </c>
      <c r="L276" s="31">
        <v>639.79999999999995</v>
      </c>
      <c r="M276" s="31">
        <v>35.108420000000002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664.2</v>
      </c>
      <c r="D277" s="36">
        <v>677.73333333333335</v>
      </c>
      <c r="E277" s="36">
        <v>647.4666666666667</v>
      </c>
      <c r="F277" s="36">
        <v>630.73333333333335</v>
      </c>
      <c r="G277" s="36">
        <v>600.4666666666667</v>
      </c>
      <c r="H277" s="36">
        <v>694.4666666666667</v>
      </c>
      <c r="I277" s="36">
        <v>724.73333333333335</v>
      </c>
      <c r="J277" s="36">
        <v>741.4666666666667</v>
      </c>
      <c r="K277" s="31">
        <v>708</v>
      </c>
      <c r="L277" s="31">
        <v>661</v>
      </c>
      <c r="M277" s="31">
        <v>9.2132400000000008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848.9</v>
      </c>
      <c r="D278" s="36">
        <v>850.94999999999993</v>
      </c>
      <c r="E278" s="36">
        <v>838.19999999999982</v>
      </c>
      <c r="F278" s="36">
        <v>827.49999999999989</v>
      </c>
      <c r="G278" s="36">
        <v>814.74999999999977</v>
      </c>
      <c r="H278" s="36">
        <v>861.64999999999986</v>
      </c>
      <c r="I278" s="36">
        <v>874.40000000000009</v>
      </c>
      <c r="J278" s="36">
        <v>885.09999999999991</v>
      </c>
      <c r="K278" s="31">
        <v>863.7</v>
      </c>
      <c r="L278" s="31">
        <v>840.25</v>
      </c>
      <c r="M278" s="31">
        <v>2.5740599999999998</v>
      </c>
      <c r="N278" s="1"/>
      <c r="O278" s="1"/>
    </row>
    <row r="279" spans="1:15" ht="12.75" customHeight="1">
      <c r="A279" s="33">
        <v>269</v>
      </c>
      <c r="B279" s="53" t="s">
        <v>866</v>
      </c>
      <c r="C279" s="31">
        <v>557.4</v>
      </c>
      <c r="D279" s="36">
        <v>563.18333333333328</v>
      </c>
      <c r="E279" s="36">
        <v>548.46666666666658</v>
      </c>
      <c r="F279" s="36">
        <v>539.5333333333333</v>
      </c>
      <c r="G279" s="36">
        <v>524.81666666666661</v>
      </c>
      <c r="H279" s="36">
        <v>572.11666666666656</v>
      </c>
      <c r="I279" s="36">
        <v>586.83333333333326</v>
      </c>
      <c r="J279" s="36">
        <v>595.76666666666654</v>
      </c>
      <c r="K279" s="31">
        <v>577.9</v>
      </c>
      <c r="L279" s="31">
        <v>554.25</v>
      </c>
      <c r="M279" s="31">
        <v>5.6272700000000002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1251.3499999999999</v>
      </c>
      <c r="D280" s="36">
        <v>1270.7166666666665</v>
      </c>
      <c r="E280" s="36">
        <v>1225.633333333333</v>
      </c>
      <c r="F280" s="36">
        <v>1199.9166666666665</v>
      </c>
      <c r="G280" s="36">
        <v>1154.833333333333</v>
      </c>
      <c r="H280" s="36">
        <v>1296.4333333333329</v>
      </c>
      <c r="I280" s="36">
        <v>1341.5166666666664</v>
      </c>
      <c r="J280" s="36">
        <v>1367.2333333333329</v>
      </c>
      <c r="K280" s="31">
        <v>1315.8</v>
      </c>
      <c r="L280" s="31">
        <v>1245</v>
      </c>
      <c r="M280" s="31">
        <v>3.3682799999999999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548.1</v>
      </c>
      <c r="D281" s="36">
        <v>561.38333333333333</v>
      </c>
      <c r="E281" s="36">
        <v>529.31666666666661</v>
      </c>
      <c r="F281" s="36">
        <v>510.5333333333333</v>
      </c>
      <c r="G281" s="36">
        <v>478.46666666666658</v>
      </c>
      <c r="H281" s="36">
        <v>580.16666666666663</v>
      </c>
      <c r="I281" s="36">
        <v>612.23333333333346</v>
      </c>
      <c r="J281" s="36">
        <v>631.01666666666665</v>
      </c>
      <c r="K281" s="31">
        <v>593.45000000000005</v>
      </c>
      <c r="L281" s="31">
        <v>542.6</v>
      </c>
      <c r="M281" s="31">
        <v>24.02825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870.8</v>
      </c>
      <c r="D282" s="36">
        <v>880.36666666666667</v>
      </c>
      <c r="E282" s="36">
        <v>855.73333333333335</v>
      </c>
      <c r="F282" s="36">
        <v>840.66666666666663</v>
      </c>
      <c r="G282" s="36">
        <v>816.0333333333333</v>
      </c>
      <c r="H282" s="36">
        <v>895.43333333333339</v>
      </c>
      <c r="I282" s="36">
        <v>920.06666666666683</v>
      </c>
      <c r="J282" s="36">
        <v>935.13333333333344</v>
      </c>
      <c r="K282" s="31">
        <v>905</v>
      </c>
      <c r="L282" s="31">
        <v>865.3</v>
      </c>
      <c r="M282" s="31">
        <v>1.76861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4338.75</v>
      </c>
      <c r="D283" s="36">
        <v>4320.45</v>
      </c>
      <c r="E283" s="36">
        <v>4271.8499999999995</v>
      </c>
      <c r="F283" s="36">
        <v>4204.95</v>
      </c>
      <c r="G283" s="36">
        <v>4156.3499999999995</v>
      </c>
      <c r="H283" s="36">
        <v>4387.3499999999995</v>
      </c>
      <c r="I283" s="36">
        <v>4435.95</v>
      </c>
      <c r="J283" s="36">
        <v>4502.8499999999995</v>
      </c>
      <c r="K283" s="31">
        <v>4369.05</v>
      </c>
      <c r="L283" s="31">
        <v>4253.55</v>
      </c>
      <c r="M283" s="31">
        <v>1.1268400000000001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347.05</v>
      </c>
      <c r="D284" s="36">
        <v>352.59999999999997</v>
      </c>
      <c r="E284" s="36">
        <v>339.49999999999994</v>
      </c>
      <c r="F284" s="36">
        <v>331.95</v>
      </c>
      <c r="G284" s="36">
        <v>318.84999999999997</v>
      </c>
      <c r="H284" s="36">
        <v>360.14999999999992</v>
      </c>
      <c r="I284" s="36">
        <v>373.24999999999994</v>
      </c>
      <c r="J284" s="36">
        <v>380.7999999999999</v>
      </c>
      <c r="K284" s="31">
        <v>365.7</v>
      </c>
      <c r="L284" s="31">
        <v>345.05</v>
      </c>
      <c r="M284" s="31">
        <v>13.051460000000001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1748.65</v>
      </c>
      <c r="D285" s="36">
        <v>1770.2166666666665</v>
      </c>
      <c r="E285" s="36">
        <v>1718.9333333333329</v>
      </c>
      <c r="F285" s="36">
        <v>1689.2166666666665</v>
      </c>
      <c r="G285" s="36">
        <v>1637.9333333333329</v>
      </c>
      <c r="H285" s="36">
        <v>1799.9333333333329</v>
      </c>
      <c r="I285" s="36">
        <v>1851.2166666666662</v>
      </c>
      <c r="J285" s="36">
        <v>1880.9333333333329</v>
      </c>
      <c r="K285" s="31">
        <v>1821.5</v>
      </c>
      <c r="L285" s="31">
        <v>1740.5</v>
      </c>
      <c r="M285" s="31">
        <v>5.3772000000000002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287.89999999999998</v>
      </c>
      <c r="D286" s="36">
        <v>289.34999999999997</v>
      </c>
      <c r="E286" s="36">
        <v>282.49999999999994</v>
      </c>
      <c r="F286" s="36">
        <v>277.09999999999997</v>
      </c>
      <c r="G286" s="36">
        <v>270.24999999999994</v>
      </c>
      <c r="H286" s="36">
        <v>294.74999999999994</v>
      </c>
      <c r="I286" s="36">
        <v>301.59999999999997</v>
      </c>
      <c r="J286" s="36">
        <v>306.99999999999994</v>
      </c>
      <c r="K286" s="31">
        <v>296.2</v>
      </c>
      <c r="L286" s="31">
        <v>283.95</v>
      </c>
      <c r="M286" s="31">
        <v>12.71317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919</v>
      </c>
      <c r="D287" s="36">
        <v>916.38333333333333</v>
      </c>
      <c r="E287" s="36">
        <v>908.9666666666667</v>
      </c>
      <c r="F287" s="36">
        <v>898.93333333333339</v>
      </c>
      <c r="G287" s="36">
        <v>891.51666666666677</v>
      </c>
      <c r="H287" s="36">
        <v>926.41666666666663</v>
      </c>
      <c r="I287" s="36">
        <v>933.83333333333337</v>
      </c>
      <c r="J287" s="36">
        <v>943.86666666666656</v>
      </c>
      <c r="K287" s="31">
        <v>923.8</v>
      </c>
      <c r="L287" s="31">
        <v>906.35</v>
      </c>
      <c r="M287" s="31">
        <v>1.21899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1410.8</v>
      </c>
      <c r="D288" s="36">
        <v>1401.0333333333335</v>
      </c>
      <c r="E288" s="36">
        <v>1382.166666666667</v>
      </c>
      <c r="F288" s="36">
        <v>1353.5333333333335</v>
      </c>
      <c r="G288" s="36">
        <v>1334.666666666667</v>
      </c>
      <c r="H288" s="36">
        <v>1429.666666666667</v>
      </c>
      <c r="I288" s="36">
        <v>1448.5333333333333</v>
      </c>
      <c r="J288" s="36">
        <v>1477.166666666667</v>
      </c>
      <c r="K288" s="31">
        <v>1419.9</v>
      </c>
      <c r="L288" s="31">
        <v>1372.4</v>
      </c>
      <c r="M288" s="31">
        <v>1.32352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1252.7</v>
      </c>
      <c r="D289" s="36">
        <v>1250.8833333333334</v>
      </c>
      <c r="E289" s="36">
        <v>1231.8666666666668</v>
      </c>
      <c r="F289" s="36">
        <v>1211.0333333333333</v>
      </c>
      <c r="G289" s="36">
        <v>1192.0166666666667</v>
      </c>
      <c r="H289" s="36">
        <v>1271.7166666666669</v>
      </c>
      <c r="I289" s="36">
        <v>1290.7333333333338</v>
      </c>
      <c r="J289" s="36">
        <v>1311.5666666666671</v>
      </c>
      <c r="K289" s="31">
        <v>1269.9000000000001</v>
      </c>
      <c r="L289" s="31">
        <v>1230.05</v>
      </c>
      <c r="M289" s="31">
        <v>3.4884599999999999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558.15</v>
      </c>
      <c r="D290" s="36">
        <v>558.80000000000007</v>
      </c>
      <c r="E290" s="36">
        <v>545.60000000000014</v>
      </c>
      <c r="F290" s="36">
        <v>533.05000000000007</v>
      </c>
      <c r="G290" s="36">
        <v>519.85000000000014</v>
      </c>
      <c r="H290" s="36">
        <v>571.35000000000014</v>
      </c>
      <c r="I290" s="36">
        <v>584.55000000000018</v>
      </c>
      <c r="J290" s="36">
        <v>597.10000000000014</v>
      </c>
      <c r="K290" s="31">
        <v>572</v>
      </c>
      <c r="L290" s="31">
        <v>546.25</v>
      </c>
      <c r="M290" s="31">
        <v>15.72865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289.39999999999998</v>
      </c>
      <c r="D291" s="36">
        <v>291.61666666666662</v>
      </c>
      <c r="E291" s="36">
        <v>286.28333333333325</v>
      </c>
      <c r="F291" s="36">
        <v>283.16666666666663</v>
      </c>
      <c r="G291" s="36">
        <v>277.83333333333326</v>
      </c>
      <c r="H291" s="36">
        <v>294.73333333333323</v>
      </c>
      <c r="I291" s="36">
        <v>300.06666666666661</v>
      </c>
      <c r="J291" s="36">
        <v>303.18333333333322</v>
      </c>
      <c r="K291" s="31">
        <v>296.95</v>
      </c>
      <c r="L291" s="31">
        <v>288.5</v>
      </c>
      <c r="M291" s="31">
        <v>3.2536299999999998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215.05</v>
      </c>
      <c r="D292" s="36">
        <v>214.42333333333332</v>
      </c>
      <c r="E292" s="36">
        <v>211.49666666666664</v>
      </c>
      <c r="F292" s="36">
        <v>207.94333333333333</v>
      </c>
      <c r="G292" s="36">
        <v>205.01666666666665</v>
      </c>
      <c r="H292" s="36">
        <v>217.97666666666663</v>
      </c>
      <c r="I292" s="36">
        <v>220.90333333333331</v>
      </c>
      <c r="J292" s="36">
        <v>224.45666666666662</v>
      </c>
      <c r="K292" s="31">
        <v>217.35</v>
      </c>
      <c r="L292" s="31">
        <v>210.87</v>
      </c>
      <c r="M292" s="31">
        <v>11.678660000000001</v>
      </c>
      <c r="N292" s="1"/>
      <c r="O292" s="1"/>
    </row>
    <row r="293" spans="1:15" ht="12.75" customHeight="1">
      <c r="A293" s="33">
        <v>283</v>
      </c>
      <c r="B293" s="53" t="s">
        <v>829</v>
      </c>
      <c r="C293" s="31">
        <v>4702</v>
      </c>
      <c r="D293" s="36">
        <v>4580.3166666666666</v>
      </c>
      <c r="E293" s="36">
        <v>4420.6333333333332</v>
      </c>
      <c r="F293" s="36">
        <v>4139.2666666666664</v>
      </c>
      <c r="G293" s="36">
        <v>3979.583333333333</v>
      </c>
      <c r="H293" s="36">
        <v>4861.6833333333334</v>
      </c>
      <c r="I293" s="36">
        <v>5021.3666666666659</v>
      </c>
      <c r="J293" s="36">
        <v>5302.7333333333336</v>
      </c>
      <c r="K293" s="31">
        <v>4740</v>
      </c>
      <c r="L293" s="31">
        <v>4298.95</v>
      </c>
      <c r="M293" s="31">
        <v>8.9510799999999993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828.5</v>
      </c>
      <c r="D294" s="36">
        <v>829.5</v>
      </c>
      <c r="E294" s="36">
        <v>820.5</v>
      </c>
      <c r="F294" s="36">
        <v>812.5</v>
      </c>
      <c r="G294" s="36">
        <v>803.5</v>
      </c>
      <c r="H294" s="36">
        <v>837.5</v>
      </c>
      <c r="I294" s="36">
        <v>846.5</v>
      </c>
      <c r="J294" s="36">
        <v>854.5</v>
      </c>
      <c r="K294" s="31">
        <v>838.5</v>
      </c>
      <c r="L294" s="31">
        <v>821.5</v>
      </c>
      <c r="M294" s="31">
        <v>2.8570899999999999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1016.35</v>
      </c>
      <c r="D295" s="36">
        <v>1025.75</v>
      </c>
      <c r="E295" s="36">
        <v>991.65000000000009</v>
      </c>
      <c r="F295" s="36">
        <v>966.95</v>
      </c>
      <c r="G295" s="36">
        <v>932.85000000000014</v>
      </c>
      <c r="H295" s="36">
        <v>1050.45</v>
      </c>
      <c r="I295" s="36">
        <v>1084.55</v>
      </c>
      <c r="J295" s="36">
        <v>1109.25</v>
      </c>
      <c r="K295" s="31">
        <v>1059.8499999999999</v>
      </c>
      <c r="L295" s="31">
        <v>1001.05</v>
      </c>
      <c r="M295" s="31">
        <v>13.082229999999999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1752.05</v>
      </c>
      <c r="D296" s="36">
        <v>1763.2166666666665</v>
      </c>
      <c r="E296" s="36">
        <v>1734.9333333333329</v>
      </c>
      <c r="F296" s="36">
        <v>1717.8166666666664</v>
      </c>
      <c r="G296" s="36">
        <v>1689.5333333333328</v>
      </c>
      <c r="H296" s="36">
        <v>1780.333333333333</v>
      </c>
      <c r="I296" s="36">
        <v>1808.6166666666663</v>
      </c>
      <c r="J296" s="36">
        <v>1825.7333333333331</v>
      </c>
      <c r="K296" s="31">
        <v>1791.5</v>
      </c>
      <c r="L296" s="31">
        <v>1746.1</v>
      </c>
      <c r="M296" s="31">
        <v>35.303190000000001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2222.9</v>
      </c>
      <c r="D297" s="36">
        <v>2219.9833333333331</v>
      </c>
      <c r="E297" s="36">
        <v>2189.9666666666662</v>
      </c>
      <c r="F297" s="36">
        <v>2157.0333333333333</v>
      </c>
      <c r="G297" s="36">
        <v>2127.0166666666664</v>
      </c>
      <c r="H297" s="36">
        <v>2252.9166666666661</v>
      </c>
      <c r="I297" s="36">
        <v>2282.9333333333334</v>
      </c>
      <c r="J297" s="36">
        <v>2315.8666666666659</v>
      </c>
      <c r="K297" s="31">
        <v>2250</v>
      </c>
      <c r="L297" s="31">
        <v>2187.0500000000002</v>
      </c>
      <c r="M297" s="31">
        <v>1.2739100000000001</v>
      </c>
      <c r="N297" s="1"/>
      <c r="O297" s="1"/>
    </row>
    <row r="298" spans="1:15" ht="12.75" customHeight="1">
      <c r="A298" s="33">
        <v>288</v>
      </c>
      <c r="B298" s="53" t="s">
        <v>840</v>
      </c>
      <c r="C298" s="31">
        <v>162.34</v>
      </c>
      <c r="D298" s="36">
        <v>164.15333333333334</v>
      </c>
      <c r="E298" s="36">
        <v>160.20666666666668</v>
      </c>
      <c r="F298" s="36">
        <v>158.07333333333335</v>
      </c>
      <c r="G298" s="36">
        <v>154.12666666666669</v>
      </c>
      <c r="H298" s="36">
        <v>166.28666666666666</v>
      </c>
      <c r="I298" s="36">
        <v>170.23333333333332</v>
      </c>
      <c r="J298" s="36">
        <v>172.36666666666665</v>
      </c>
      <c r="K298" s="31">
        <v>168.1</v>
      </c>
      <c r="L298" s="31">
        <v>162.02000000000001</v>
      </c>
      <c r="M298" s="31">
        <v>41.980559999999997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4823.45</v>
      </c>
      <c r="D299" s="36">
        <v>4835.1500000000005</v>
      </c>
      <c r="E299" s="36">
        <v>4791.3000000000011</v>
      </c>
      <c r="F299" s="36">
        <v>4759.1500000000005</v>
      </c>
      <c r="G299" s="36">
        <v>4715.3000000000011</v>
      </c>
      <c r="H299" s="36">
        <v>4867.3000000000011</v>
      </c>
      <c r="I299" s="36">
        <v>4911.1500000000015</v>
      </c>
      <c r="J299" s="36">
        <v>4943.3000000000011</v>
      </c>
      <c r="K299" s="31">
        <v>4879</v>
      </c>
      <c r="L299" s="31">
        <v>4803</v>
      </c>
      <c r="M299" s="31">
        <v>0.49820999999999999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641.70000000000005</v>
      </c>
      <c r="D300" s="36">
        <v>644.9666666666667</v>
      </c>
      <c r="E300" s="36">
        <v>635.38333333333344</v>
      </c>
      <c r="F300" s="36">
        <v>629.06666666666672</v>
      </c>
      <c r="G300" s="36">
        <v>619.48333333333346</v>
      </c>
      <c r="H300" s="36">
        <v>651.28333333333342</v>
      </c>
      <c r="I300" s="36">
        <v>660.86666666666667</v>
      </c>
      <c r="J300" s="36">
        <v>667.18333333333339</v>
      </c>
      <c r="K300" s="31">
        <v>654.54999999999995</v>
      </c>
      <c r="L300" s="31">
        <v>638.65</v>
      </c>
      <c r="M300" s="31">
        <v>38.57891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5384.9</v>
      </c>
      <c r="D301" s="36">
        <v>5364.5333333333328</v>
      </c>
      <c r="E301" s="36">
        <v>5323.1666666666661</v>
      </c>
      <c r="F301" s="36">
        <v>5261.4333333333334</v>
      </c>
      <c r="G301" s="36">
        <v>5220.0666666666666</v>
      </c>
      <c r="H301" s="36">
        <v>5426.2666666666655</v>
      </c>
      <c r="I301" s="36">
        <v>5467.6333333333323</v>
      </c>
      <c r="J301" s="36">
        <v>5529.366666666665</v>
      </c>
      <c r="K301" s="31">
        <v>5405.9</v>
      </c>
      <c r="L301" s="31">
        <v>5302.8</v>
      </c>
      <c r="M301" s="31">
        <v>2.23672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3551.8</v>
      </c>
      <c r="D302" s="36">
        <v>3568</v>
      </c>
      <c r="E302" s="36">
        <v>3529</v>
      </c>
      <c r="F302" s="36">
        <v>3506.2</v>
      </c>
      <c r="G302" s="36">
        <v>3467.2</v>
      </c>
      <c r="H302" s="36">
        <v>3590.8</v>
      </c>
      <c r="I302" s="36">
        <v>3629.8</v>
      </c>
      <c r="J302" s="36">
        <v>3652.6000000000004</v>
      </c>
      <c r="K302" s="31">
        <v>3607</v>
      </c>
      <c r="L302" s="31">
        <v>3545.2</v>
      </c>
      <c r="M302" s="31">
        <v>13.162179999999999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473.35</v>
      </c>
      <c r="D303" s="36">
        <v>479.31666666666666</v>
      </c>
      <c r="E303" s="36">
        <v>464.0333333333333</v>
      </c>
      <c r="F303" s="36">
        <v>454.71666666666664</v>
      </c>
      <c r="G303" s="36">
        <v>439.43333333333328</v>
      </c>
      <c r="H303" s="36">
        <v>488.63333333333333</v>
      </c>
      <c r="I303" s="36">
        <v>503.91666666666674</v>
      </c>
      <c r="J303" s="36">
        <v>513.23333333333335</v>
      </c>
      <c r="K303" s="31">
        <v>494.6</v>
      </c>
      <c r="L303" s="31">
        <v>470</v>
      </c>
      <c r="M303" s="31">
        <v>5.5043699999999998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419.85</v>
      </c>
      <c r="D304" s="36">
        <v>424.11666666666662</v>
      </c>
      <c r="E304" s="36">
        <v>414.23333333333323</v>
      </c>
      <c r="F304" s="36">
        <v>408.61666666666662</v>
      </c>
      <c r="G304" s="36">
        <v>398.73333333333323</v>
      </c>
      <c r="H304" s="36">
        <v>429.73333333333323</v>
      </c>
      <c r="I304" s="36">
        <v>439.61666666666656</v>
      </c>
      <c r="J304" s="36">
        <v>445.23333333333323</v>
      </c>
      <c r="K304" s="31">
        <v>434</v>
      </c>
      <c r="L304" s="31">
        <v>418.5</v>
      </c>
      <c r="M304" s="31">
        <v>9.85318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270.95</v>
      </c>
      <c r="D305" s="36">
        <v>275.16666666666663</v>
      </c>
      <c r="E305" s="36">
        <v>264.43333333333328</v>
      </c>
      <c r="F305" s="36">
        <v>257.91666666666663</v>
      </c>
      <c r="G305" s="36">
        <v>247.18333333333328</v>
      </c>
      <c r="H305" s="36">
        <v>281.68333333333328</v>
      </c>
      <c r="I305" s="36">
        <v>292.41666666666663</v>
      </c>
      <c r="J305" s="36">
        <v>298.93333333333328</v>
      </c>
      <c r="K305" s="31">
        <v>285.89999999999998</v>
      </c>
      <c r="L305" s="31">
        <v>268.64999999999998</v>
      </c>
      <c r="M305" s="31">
        <v>35.035179999999997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120.33</v>
      </c>
      <c r="D306" s="36">
        <v>121.28000000000002</v>
      </c>
      <c r="E306" s="36">
        <v>118.66000000000003</v>
      </c>
      <c r="F306" s="36">
        <v>116.99000000000001</v>
      </c>
      <c r="G306" s="36">
        <v>114.37000000000002</v>
      </c>
      <c r="H306" s="36">
        <v>122.95000000000003</v>
      </c>
      <c r="I306" s="36">
        <v>125.57000000000001</v>
      </c>
      <c r="J306" s="36">
        <v>127.24000000000004</v>
      </c>
      <c r="K306" s="31">
        <v>123.9</v>
      </c>
      <c r="L306" s="31">
        <v>119.61</v>
      </c>
      <c r="M306" s="31">
        <v>52.974080000000001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1028.5999999999999</v>
      </c>
      <c r="D307" s="36">
        <v>1046.2</v>
      </c>
      <c r="E307" s="36">
        <v>1002.5</v>
      </c>
      <c r="F307" s="36">
        <v>976.4</v>
      </c>
      <c r="G307" s="36">
        <v>932.69999999999993</v>
      </c>
      <c r="H307" s="36">
        <v>1072.3000000000002</v>
      </c>
      <c r="I307" s="36">
        <v>1116.0000000000005</v>
      </c>
      <c r="J307" s="36">
        <v>1142.1000000000001</v>
      </c>
      <c r="K307" s="31">
        <v>1089.9000000000001</v>
      </c>
      <c r="L307" s="31">
        <v>1020.1</v>
      </c>
      <c r="M307" s="31">
        <v>37.762120000000003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7438.05</v>
      </c>
      <c r="D308" s="36">
        <v>7500.7333333333336</v>
      </c>
      <c r="E308" s="36">
        <v>7337.3166666666675</v>
      </c>
      <c r="F308" s="36">
        <v>7236.5833333333339</v>
      </c>
      <c r="G308" s="36">
        <v>7073.1666666666679</v>
      </c>
      <c r="H308" s="36">
        <v>7601.4666666666672</v>
      </c>
      <c r="I308" s="36">
        <v>7764.8833333333332</v>
      </c>
      <c r="J308" s="36">
        <v>7865.6166666666668</v>
      </c>
      <c r="K308" s="31">
        <v>7664.15</v>
      </c>
      <c r="L308" s="31">
        <v>7400</v>
      </c>
      <c r="M308" s="31">
        <v>0.67059999999999997</v>
      </c>
      <c r="N308" s="1"/>
      <c r="O308" s="1"/>
    </row>
    <row r="309" spans="1:15" ht="12.75" customHeight="1">
      <c r="A309" s="33">
        <v>299</v>
      </c>
      <c r="B309" s="53" t="s">
        <v>867</v>
      </c>
      <c r="C309" s="31">
        <v>746.8</v>
      </c>
      <c r="D309" s="36">
        <v>753.93333333333339</v>
      </c>
      <c r="E309" s="36">
        <v>733.86666666666679</v>
      </c>
      <c r="F309" s="36">
        <v>720.93333333333339</v>
      </c>
      <c r="G309" s="36">
        <v>700.86666666666679</v>
      </c>
      <c r="H309" s="36">
        <v>766.86666666666679</v>
      </c>
      <c r="I309" s="36">
        <v>786.93333333333339</v>
      </c>
      <c r="J309" s="36">
        <v>799.86666666666679</v>
      </c>
      <c r="K309" s="31">
        <v>774</v>
      </c>
      <c r="L309" s="31">
        <v>741</v>
      </c>
      <c r="M309" s="31">
        <v>1.6232800000000001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2097.65</v>
      </c>
      <c r="D310" s="36">
        <v>2105.5833333333335</v>
      </c>
      <c r="E310" s="36">
        <v>2079.6166666666668</v>
      </c>
      <c r="F310" s="36">
        <v>2061.5833333333335</v>
      </c>
      <c r="G310" s="36">
        <v>2035.6166666666668</v>
      </c>
      <c r="H310" s="36">
        <v>2123.6166666666668</v>
      </c>
      <c r="I310" s="36">
        <v>2149.583333333333</v>
      </c>
      <c r="J310" s="36">
        <v>2167.6166666666668</v>
      </c>
      <c r="K310" s="31">
        <v>2131.5500000000002</v>
      </c>
      <c r="L310" s="31">
        <v>2087.5500000000002</v>
      </c>
      <c r="M310" s="31">
        <v>15.513949999999999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103.29</v>
      </c>
      <c r="D311" s="36">
        <v>104.03666666666668</v>
      </c>
      <c r="E311" s="36">
        <v>99.723333333333358</v>
      </c>
      <c r="F311" s="36">
        <v>96.15666666666668</v>
      </c>
      <c r="G311" s="36">
        <v>91.843333333333362</v>
      </c>
      <c r="H311" s="36">
        <v>107.60333333333335</v>
      </c>
      <c r="I311" s="36">
        <v>111.91666666666666</v>
      </c>
      <c r="J311" s="36">
        <v>115.48333333333335</v>
      </c>
      <c r="K311" s="31">
        <v>108.35</v>
      </c>
      <c r="L311" s="31">
        <v>100.47</v>
      </c>
      <c r="M311" s="31">
        <v>265.32019000000003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137487.95000000001</v>
      </c>
      <c r="D312" s="36">
        <v>137669.31666666668</v>
      </c>
      <c r="E312" s="36">
        <v>136838.63333333336</v>
      </c>
      <c r="F312" s="36">
        <v>136189.31666666668</v>
      </c>
      <c r="G312" s="36">
        <v>135358.63333333336</v>
      </c>
      <c r="H312" s="36">
        <v>138318.63333333336</v>
      </c>
      <c r="I312" s="36">
        <v>139149.31666666665</v>
      </c>
      <c r="J312" s="36">
        <v>139798.63333333336</v>
      </c>
      <c r="K312" s="31">
        <v>138500</v>
      </c>
      <c r="L312" s="31">
        <v>137020</v>
      </c>
      <c r="M312" s="31">
        <v>4.734E-2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1783.25</v>
      </c>
      <c r="D313" s="36">
        <v>1790.8666666666668</v>
      </c>
      <c r="E313" s="36">
        <v>1767.5833333333335</v>
      </c>
      <c r="F313" s="36">
        <v>1751.9166666666667</v>
      </c>
      <c r="G313" s="36">
        <v>1728.6333333333334</v>
      </c>
      <c r="H313" s="36">
        <v>1806.5333333333335</v>
      </c>
      <c r="I313" s="36">
        <v>1829.8166666666668</v>
      </c>
      <c r="J313" s="36">
        <v>1845.4833333333336</v>
      </c>
      <c r="K313" s="31">
        <v>1814.15</v>
      </c>
      <c r="L313" s="31">
        <v>1775.2</v>
      </c>
      <c r="M313" s="31">
        <v>0.87666999999999995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1309.8</v>
      </c>
      <c r="D314" s="36">
        <v>1314.6000000000001</v>
      </c>
      <c r="E314" s="36">
        <v>1293.2000000000003</v>
      </c>
      <c r="F314" s="36">
        <v>1276.6000000000001</v>
      </c>
      <c r="G314" s="36">
        <v>1255.2000000000003</v>
      </c>
      <c r="H314" s="36">
        <v>1331.2000000000003</v>
      </c>
      <c r="I314" s="36">
        <v>1352.6000000000004</v>
      </c>
      <c r="J314" s="36">
        <v>1369.2000000000003</v>
      </c>
      <c r="K314" s="31">
        <v>1336</v>
      </c>
      <c r="L314" s="31">
        <v>1298</v>
      </c>
      <c r="M314" s="31">
        <v>12.567920000000001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1790.7</v>
      </c>
      <c r="D315" s="36">
        <v>1807.9833333333333</v>
      </c>
      <c r="E315" s="36">
        <v>1769.4166666666667</v>
      </c>
      <c r="F315" s="36">
        <v>1748.1333333333334</v>
      </c>
      <c r="G315" s="36">
        <v>1709.5666666666668</v>
      </c>
      <c r="H315" s="36">
        <v>1829.2666666666667</v>
      </c>
      <c r="I315" s="36">
        <v>1867.8333333333333</v>
      </c>
      <c r="J315" s="36">
        <v>1889.1166666666666</v>
      </c>
      <c r="K315" s="31">
        <v>1846.55</v>
      </c>
      <c r="L315" s="31">
        <v>1786.7</v>
      </c>
      <c r="M315" s="31">
        <v>2.06372</v>
      </c>
      <c r="N315" s="1"/>
      <c r="O315" s="1"/>
    </row>
    <row r="316" spans="1:15" ht="12.75" customHeight="1">
      <c r="A316" s="33">
        <v>306</v>
      </c>
      <c r="B316" s="53" t="s">
        <v>868</v>
      </c>
      <c r="C316" s="31">
        <v>591.25</v>
      </c>
      <c r="D316" s="36">
        <v>593.56666666666661</v>
      </c>
      <c r="E316" s="36">
        <v>584.83333333333326</v>
      </c>
      <c r="F316" s="36">
        <v>578.41666666666663</v>
      </c>
      <c r="G316" s="36">
        <v>569.68333333333328</v>
      </c>
      <c r="H316" s="36">
        <v>599.98333333333323</v>
      </c>
      <c r="I316" s="36">
        <v>608.71666666666658</v>
      </c>
      <c r="J316" s="36">
        <v>615.13333333333321</v>
      </c>
      <c r="K316" s="31">
        <v>602.29999999999995</v>
      </c>
      <c r="L316" s="31">
        <v>587.15</v>
      </c>
      <c r="M316" s="31">
        <v>2.9206799999999999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290</v>
      </c>
      <c r="D317" s="36">
        <v>292.89999999999998</v>
      </c>
      <c r="E317" s="36">
        <v>285.99999999999994</v>
      </c>
      <c r="F317" s="36">
        <v>281.99999999999994</v>
      </c>
      <c r="G317" s="36">
        <v>275.09999999999991</v>
      </c>
      <c r="H317" s="36">
        <v>296.89999999999998</v>
      </c>
      <c r="I317" s="36">
        <v>303.80000000000007</v>
      </c>
      <c r="J317" s="36">
        <v>307.8</v>
      </c>
      <c r="K317" s="31">
        <v>299.8</v>
      </c>
      <c r="L317" s="31">
        <v>288.89999999999998</v>
      </c>
      <c r="M317" s="31">
        <v>9.4146099999999997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2718.05</v>
      </c>
      <c r="D318" s="36">
        <v>2720.2666666666669</v>
      </c>
      <c r="E318" s="36">
        <v>2701.8833333333337</v>
      </c>
      <c r="F318" s="36">
        <v>2685.7166666666667</v>
      </c>
      <c r="G318" s="36">
        <v>2667.3333333333335</v>
      </c>
      <c r="H318" s="36">
        <v>2736.4333333333338</v>
      </c>
      <c r="I318" s="36">
        <v>2754.8166666666671</v>
      </c>
      <c r="J318" s="36">
        <v>2770.983333333334</v>
      </c>
      <c r="K318" s="31">
        <v>2738.65</v>
      </c>
      <c r="L318" s="31">
        <v>2704.1</v>
      </c>
      <c r="M318" s="31">
        <v>12.92521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426.95</v>
      </c>
      <c r="D319" s="36">
        <v>430.01666666666671</v>
      </c>
      <c r="E319" s="36">
        <v>422.03333333333342</v>
      </c>
      <c r="F319" s="36">
        <v>417.11666666666673</v>
      </c>
      <c r="G319" s="36">
        <v>409.13333333333344</v>
      </c>
      <c r="H319" s="36">
        <v>434.93333333333339</v>
      </c>
      <c r="I319" s="36">
        <v>442.91666666666663</v>
      </c>
      <c r="J319" s="36">
        <v>447.83333333333337</v>
      </c>
      <c r="K319" s="31">
        <v>438</v>
      </c>
      <c r="L319" s="31">
        <v>425.1</v>
      </c>
      <c r="M319" s="31">
        <v>0.59445000000000003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562.04999999999995</v>
      </c>
      <c r="D320" s="36">
        <v>567.36666666666667</v>
      </c>
      <c r="E320" s="36">
        <v>554.83333333333337</v>
      </c>
      <c r="F320" s="36">
        <v>547.61666666666667</v>
      </c>
      <c r="G320" s="36">
        <v>535.08333333333337</v>
      </c>
      <c r="H320" s="36">
        <v>574.58333333333337</v>
      </c>
      <c r="I320" s="36">
        <v>587.11666666666667</v>
      </c>
      <c r="J320" s="36">
        <v>594.33333333333337</v>
      </c>
      <c r="K320" s="31">
        <v>579.9</v>
      </c>
      <c r="L320" s="31">
        <v>560.15</v>
      </c>
      <c r="M320" s="31">
        <v>1.4719899999999999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206.71</v>
      </c>
      <c r="D321" s="36">
        <v>207.54999999999998</v>
      </c>
      <c r="E321" s="36">
        <v>202.15999999999997</v>
      </c>
      <c r="F321" s="36">
        <v>197.60999999999999</v>
      </c>
      <c r="G321" s="36">
        <v>192.21999999999997</v>
      </c>
      <c r="H321" s="36">
        <v>212.09999999999997</v>
      </c>
      <c r="I321" s="36">
        <v>217.49</v>
      </c>
      <c r="J321" s="36">
        <v>222.03999999999996</v>
      </c>
      <c r="K321" s="31">
        <v>212.94</v>
      </c>
      <c r="L321" s="31">
        <v>203</v>
      </c>
      <c r="M321" s="31">
        <v>92.386719999999997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204.04</v>
      </c>
      <c r="D322" s="36">
        <v>204.94999999999996</v>
      </c>
      <c r="E322" s="36">
        <v>201.89999999999992</v>
      </c>
      <c r="F322" s="36">
        <v>199.75999999999996</v>
      </c>
      <c r="G322" s="36">
        <v>196.70999999999992</v>
      </c>
      <c r="H322" s="36">
        <v>207.08999999999992</v>
      </c>
      <c r="I322" s="36">
        <v>210.13999999999993</v>
      </c>
      <c r="J322" s="36">
        <v>212.27999999999992</v>
      </c>
      <c r="K322" s="31">
        <v>208</v>
      </c>
      <c r="L322" s="31">
        <v>202.81</v>
      </c>
      <c r="M322" s="31">
        <v>23.794820000000001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2175.65</v>
      </c>
      <c r="D323" s="36">
        <v>2158.7166666666667</v>
      </c>
      <c r="E323" s="36">
        <v>2137.4833333333336</v>
      </c>
      <c r="F323" s="36">
        <v>2099.3166666666671</v>
      </c>
      <c r="G323" s="36">
        <v>2078.0833333333339</v>
      </c>
      <c r="H323" s="36">
        <v>2196.8833333333332</v>
      </c>
      <c r="I323" s="36">
        <v>2218.1166666666659</v>
      </c>
      <c r="J323" s="36">
        <v>2256.2833333333328</v>
      </c>
      <c r="K323" s="31">
        <v>2179.9499999999998</v>
      </c>
      <c r="L323" s="31">
        <v>2120.5500000000002</v>
      </c>
      <c r="M323" s="31">
        <v>9.5142600000000002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660.55</v>
      </c>
      <c r="D324" s="36">
        <v>657.73333333333323</v>
      </c>
      <c r="E324" s="36">
        <v>649.71666666666647</v>
      </c>
      <c r="F324" s="36">
        <v>638.88333333333321</v>
      </c>
      <c r="G324" s="36">
        <v>630.86666666666645</v>
      </c>
      <c r="H324" s="36">
        <v>668.56666666666649</v>
      </c>
      <c r="I324" s="36">
        <v>676.58333333333314</v>
      </c>
      <c r="J324" s="36">
        <v>687.41666666666652</v>
      </c>
      <c r="K324" s="31">
        <v>665.75</v>
      </c>
      <c r="L324" s="31">
        <v>646.9</v>
      </c>
      <c r="M324" s="31">
        <v>45.311680000000003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12176.25</v>
      </c>
      <c r="D325" s="36">
        <v>12212.766666666668</v>
      </c>
      <c r="E325" s="36">
        <v>12085.483333333337</v>
      </c>
      <c r="F325" s="36">
        <v>11994.716666666669</v>
      </c>
      <c r="G325" s="36">
        <v>11867.433333333338</v>
      </c>
      <c r="H325" s="36">
        <v>12303.533333333336</v>
      </c>
      <c r="I325" s="36">
        <v>12430.816666666666</v>
      </c>
      <c r="J325" s="36">
        <v>12521.583333333336</v>
      </c>
      <c r="K325" s="31">
        <v>12340.05</v>
      </c>
      <c r="L325" s="31">
        <v>12122</v>
      </c>
      <c r="M325" s="31">
        <v>4.6448299999999998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2739.25</v>
      </c>
      <c r="D326" s="36">
        <v>2758.7666666666664</v>
      </c>
      <c r="E326" s="36">
        <v>2710.4833333333327</v>
      </c>
      <c r="F326" s="36">
        <v>2681.7166666666662</v>
      </c>
      <c r="G326" s="36">
        <v>2633.4333333333325</v>
      </c>
      <c r="H326" s="36">
        <v>2787.5333333333328</v>
      </c>
      <c r="I326" s="36">
        <v>2835.8166666666666</v>
      </c>
      <c r="J326" s="36">
        <v>2864.583333333333</v>
      </c>
      <c r="K326" s="31">
        <v>2807.05</v>
      </c>
      <c r="L326" s="31">
        <v>2730</v>
      </c>
      <c r="M326" s="31">
        <v>0.27728999999999998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1052.55</v>
      </c>
      <c r="D327" s="36">
        <v>1060.7666666666667</v>
      </c>
      <c r="E327" s="36">
        <v>1037.8833333333332</v>
      </c>
      <c r="F327" s="36">
        <v>1023.2166666666665</v>
      </c>
      <c r="G327" s="36">
        <v>1000.333333333333</v>
      </c>
      <c r="H327" s="36">
        <v>1075.4333333333334</v>
      </c>
      <c r="I327" s="36">
        <v>1098.3166666666671</v>
      </c>
      <c r="J327" s="36">
        <v>1112.9833333333336</v>
      </c>
      <c r="K327" s="31">
        <v>1083.6500000000001</v>
      </c>
      <c r="L327" s="31">
        <v>1046.0999999999999</v>
      </c>
      <c r="M327" s="31">
        <v>3.8356300000000001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868.3</v>
      </c>
      <c r="D328" s="36">
        <v>866.93333333333339</v>
      </c>
      <c r="E328" s="36">
        <v>861.86666666666679</v>
      </c>
      <c r="F328" s="36">
        <v>855.43333333333339</v>
      </c>
      <c r="G328" s="36">
        <v>850.36666666666679</v>
      </c>
      <c r="H328" s="36">
        <v>873.36666666666679</v>
      </c>
      <c r="I328" s="36">
        <v>878.43333333333339</v>
      </c>
      <c r="J328" s="36">
        <v>884.86666666666679</v>
      </c>
      <c r="K328" s="31">
        <v>872</v>
      </c>
      <c r="L328" s="31">
        <v>860.5</v>
      </c>
      <c r="M328" s="31">
        <v>8.8310200000000005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4833.6000000000004</v>
      </c>
      <c r="D329" s="36">
        <v>4883.2666666666664</v>
      </c>
      <c r="E329" s="36">
        <v>4766.5333333333328</v>
      </c>
      <c r="F329" s="36">
        <v>4699.4666666666662</v>
      </c>
      <c r="G329" s="36">
        <v>4582.7333333333327</v>
      </c>
      <c r="H329" s="36">
        <v>4950.333333333333</v>
      </c>
      <c r="I329" s="36">
        <v>5067.0666666666666</v>
      </c>
      <c r="J329" s="36">
        <v>5134.1333333333332</v>
      </c>
      <c r="K329" s="31">
        <v>5000</v>
      </c>
      <c r="L329" s="31">
        <v>4816.2</v>
      </c>
      <c r="M329" s="31">
        <v>10.168469999999999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643.9</v>
      </c>
      <c r="D330" s="36">
        <v>644.31666666666672</v>
      </c>
      <c r="E330" s="36">
        <v>639.63333333333344</v>
      </c>
      <c r="F330" s="36">
        <v>635.36666666666667</v>
      </c>
      <c r="G330" s="36">
        <v>630.68333333333339</v>
      </c>
      <c r="H330" s="36">
        <v>648.58333333333348</v>
      </c>
      <c r="I330" s="36">
        <v>653.26666666666665</v>
      </c>
      <c r="J330" s="36">
        <v>657.53333333333353</v>
      </c>
      <c r="K330" s="31">
        <v>649</v>
      </c>
      <c r="L330" s="31">
        <v>640.04999999999995</v>
      </c>
      <c r="M330" s="31">
        <v>0.78703999999999996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1269.6500000000001</v>
      </c>
      <c r="D331" s="36">
        <v>1284.7333333333333</v>
      </c>
      <c r="E331" s="36">
        <v>1250.9166666666667</v>
      </c>
      <c r="F331" s="36">
        <v>1232.1833333333334</v>
      </c>
      <c r="G331" s="36">
        <v>1198.3666666666668</v>
      </c>
      <c r="H331" s="36">
        <v>1303.4666666666667</v>
      </c>
      <c r="I331" s="36">
        <v>1337.2833333333333</v>
      </c>
      <c r="J331" s="36">
        <v>1356.0166666666667</v>
      </c>
      <c r="K331" s="31">
        <v>1318.55</v>
      </c>
      <c r="L331" s="31">
        <v>1266</v>
      </c>
      <c r="M331" s="31">
        <v>1.1835500000000001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2010.55</v>
      </c>
      <c r="D332" s="36">
        <v>2027.3166666666666</v>
      </c>
      <c r="E332" s="36">
        <v>1987.2833333333333</v>
      </c>
      <c r="F332" s="36">
        <v>1964.0166666666667</v>
      </c>
      <c r="G332" s="36">
        <v>1923.9833333333333</v>
      </c>
      <c r="H332" s="36">
        <v>2050.583333333333</v>
      </c>
      <c r="I332" s="36">
        <v>2090.6166666666668</v>
      </c>
      <c r="J332" s="36">
        <v>2113.8833333333332</v>
      </c>
      <c r="K332" s="31">
        <v>2067.35</v>
      </c>
      <c r="L332" s="31">
        <v>2004.05</v>
      </c>
      <c r="M332" s="31">
        <v>1.56132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512.95000000000005</v>
      </c>
      <c r="D333" s="36">
        <v>517.4666666666667</v>
      </c>
      <c r="E333" s="36">
        <v>505.48333333333335</v>
      </c>
      <c r="F333" s="36">
        <v>498.01666666666665</v>
      </c>
      <c r="G333" s="36">
        <v>486.0333333333333</v>
      </c>
      <c r="H333" s="36">
        <v>524.93333333333339</v>
      </c>
      <c r="I333" s="36">
        <v>536.91666666666674</v>
      </c>
      <c r="J333" s="36">
        <v>544.38333333333344</v>
      </c>
      <c r="K333" s="31">
        <v>529.45000000000005</v>
      </c>
      <c r="L333" s="31">
        <v>510</v>
      </c>
      <c r="M333" s="31">
        <v>1.54949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69.900000000000006</v>
      </c>
      <c r="D334" s="36">
        <v>70.436666666666667</v>
      </c>
      <c r="E334" s="36">
        <v>69.173333333333332</v>
      </c>
      <c r="F334" s="36">
        <v>68.446666666666658</v>
      </c>
      <c r="G334" s="36">
        <v>67.183333333333323</v>
      </c>
      <c r="H334" s="36">
        <v>71.163333333333341</v>
      </c>
      <c r="I334" s="36">
        <v>72.426666666666662</v>
      </c>
      <c r="J334" s="36">
        <v>73.15333333333335</v>
      </c>
      <c r="K334" s="31">
        <v>71.7</v>
      </c>
      <c r="L334" s="31">
        <v>69.709999999999994</v>
      </c>
      <c r="M334" s="31">
        <v>39.608440000000002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585</v>
      </c>
      <c r="D335" s="36">
        <v>589.33333333333337</v>
      </c>
      <c r="E335" s="36">
        <v>573.66666666666674</v>
      </c>
      <c r="F335" s="36">
        <v>562.33333333333337</v>
      </c>
      <c r="G335" s="36">
        <v>546.66666666666674</v>
      </c>
      <c r="H335" s="36">
        <v>600.66666666666674</v>
      </c>
      <c r="I335" s="36">
        <v>616.33333333333348</v>
      </c>
      <c r="J335" s="36">
        <v>627.66666666666674</v>
      </c>
      <c r="K335" s="31">
        <v>605</v>
      </c>
      <c r="L335" s="31">
        <v>578</v>
      </c>
      <c r="M335" s="31">
        <v>4.1037600000000003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2696.55</v>
      </c>
      <c r="D336" s="36">
        <v>2701.15</v>
      </c>
      <c r="E336" s="36">
        <v>2674.7000000000003</v>
      </c>
      <c r="F336" s="36">
        <v>2652.8500000000004</v>
      </c>
      <c r="G336" s="36">
        <v>2626.4000000000005</v>
      </c>
      <c r="H336" s="36">
        <v>2723</v>
      </c>
      <c r="I336" s="36">
        <v>2749.45</v>
      </c>
      <c r="J336" s="36">
        <v>2771.2999999999997</v>
      </c>
      <c r="K336" s="31">
        <v>2727.6</v>
      </c>
      <c r="L336" s="31">
        <v>2679.3</v>
      </c>
      <c r="M336" s="31">
        <v>2.7217699999999998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4357.55</v>
      </c>
      <c r="D337" s="36">
        <v>4376.833333333333</v>
      </c>
      <c r="E337" s="36">
        <v>4326.6666666666661</v>
      </c>
      <c r="F337" s="36">
        <v>4295.7833333333328</v>
      </c>
      <c r="G337" s="36">
        <v>4245.6166666666659</v>
      </c>
      <c r="H337" s="36">
        <v>4407.7166666666662</v>
      </c>
      <c r="I337" s="36">
        <v>4457.8833333333323</v>
      </c>
      <c r="J337" s="36">
        <v>4488.7666666666664</v>
      </c>
      <c r="K337" s="31">
        <v>4427</v>
      </c>
      <c r="L337" s="31">
        <v>4345.95</v>
      </c>
      <c r="M337" s="31">
        <v>2.4212899999999999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1853.1</v>
      </c>
      <c r="D338" s="36">
        <v>1866.9333333333334</v>
      </c>
      <c r="E338" s="36">
        <v>1828.9166666666667</v>
      </c>
      <c r="F338" s="36">
        <v>1804.7333333333333</v>
      </c>
      <c r="G338" s="36">
        <v>1766.7166666666667</v>
      </c>
      <c r="H338" s="36">
        <v>1891.1166666666668</v>
      </c>
      <c r="I338" s="36">
        <v>1929.1333333333332</v>
      </c>
      <c r="J338" s="36">
        <v>1953.3166666666668</v>
      </c>
      <c r="K338" s="31">
        <v>1904.95</v>
      </c>
      <c r="L338" s="31">
        <v>1842.75</v>
      </c>
      <c r="M338" s="31">
        <v>9.5034600000000005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1475.1</v>
      </c>
      <c r="D339" s="36">
        <v>1493.6333333333332</v>
      </c>
      <c r="E339" s="36">
        <v>1451.4666666666665</v>
      </c>
      <c r="F339" s="36">
        <v>1427.8333333333333</v>
      </c>
      <c r="G339" s="36">
        <v>1385.6666666666665</v>
      </c>
      <c r="H339" s="36">
        <v>1517.2666666666664</v>
      </c>
      <c r="I339" s="36">
        <v>1559.4333333333334</v>
      </c>
      <c r="J339" s="36">
        <v>1583.0666666666664</v>
      </c>
      <c r="K339" s="31">
        <v>1535.8</v>
      </c>
      <c r="L339" s="31">
        <v>1470</v>
      </c>
      <c r="M339" s="31">
        <v>19.923670000000001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173.31</v>
      </c>
      <c r="D340" s="36">
        <v>176.29999999999998</v>
      </c>
      <c r="E340" s="36">
        <v>169.14999999999998</v>
      </c>
      <c r="F340" s="36">
        <v>164.98999999999998</v>
      </c>
      <c r="G340" s="36">
        <v>157.83999999999997</v>
      </c>
      <c r="H340" s="36">
        <v>180.45999999999998</v>
      </c>
      <c r="I340" s="36">
        <v>187.61</v>
      </c>
      <c r="J340" s="36">
        <v>191.76999999999998</v>
      </c>
      <c r="K340" s="31">
        <v>183.45</v>
      </c>
      <c r="L340" s="31">
        <v>172.14</v>
      </c>
      <c r="M340" s="31">
        <v>233.04268999999999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318.5</v>
      </c>
      <c r="D341" s="36">
        <v>319.90000000000003</v>
      </c>
      <c r="E341" s="36">
        <v>315.70000000000005</v>
      </c>
      <c r="F341" s="36">
        <v>312.90000000000003</v>
      </c>
      <c r="G341" s="36">
        <v>308.70000000000005</v>
      </c>
      <c r="H341" s="36">
        <v>322.70000000000005</v>
      </c>
      <c r="I341" s="36">
        <v>326.89999999999998</v>
      </c>
      <c r="J341" s="36">
        <v>329.70000000000005</v>
      </c>
      <c r="K341" s="31">
        <v>324.10000000000002</v>
      </c>
      <c r="L341" s="31">
        <v>317.10000000000002</v>
      </c>
      <c r="M341" s="31">
        <v>44.921230000000001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95.12</v>
      </c>
      <c r="D342" s="36">
        <v>95.850000000000009</v>
      </c>
      <c r="E342" s="36">
        <v>93.910000000000011</v>
      </c>
      <c r="F342" s="36">
        <v>92.7</v>
      </c>
      <c r="G342" s="36">
        <v>90.76</v>
      </c>
      <c r="H342" s="36">
        <v>97.060000000000016</v>
      </c>
      <c r="I342" s="36">
        <v>99.000000000000014</v>
      </c>
      <c r="J342" s="36">
        <v>100.21000000000002</v>
      </c>
      <c r="K342" s="31">
        <v>97.79</v>
      </c>
      <c r="L342" s="31">
        <v>94.64</v>
      </c>
      <c r="M342" s="31">
        <v>255.38708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258.89999999999998</v>
      </c>
      <c r="D343" s="36">
        <v>262.09999999999997</v>
      </c>
      <c r="E343" s="36">
        <v>253.29999999999995</v>
      </c>
      <c r="F343" s="36">
        <v>247.7</v>
      </c>
      <c r="G343" s="36">
        <v>238.89999999999998</v>
      </c>
      <c r="H343" s="36">
        <v>267.69999999999993</v>
      </c>
      <c r="I343" s="36">
        <v>276.5</v>
      </c>
      <c r="J343" s="36">
        <v>282.09999999999991</v>
      </c>
      <c r="K343" s="31">
        <v>270.89999999999998</v>
      </c>
      <c r="L343" s="31">
        <v>256.5</v>
      </c>
      <c r="M343" s="31">
        <v>17.906279999999999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224.46</v>
      </c>
      <c r="D344" s="36">
        <v>227.50666666666666</v>
      </c>
      <c r="E344" s="36">
        <v>220.06333333333333</v>
      </c>
      <c r="F344" s="36">
        <v>215.66666666666669</v>
      </c>
      <c r="G344" s="36">
        <v>208.22333333333336</v>
      </c>
      <c r="H344" s="36">
        <v>231.90333333333331</v>
      </c>
      <c r="I344" s="36">
        <v>239.34666666666664</v>
      </c>
      <c r="J344" s="36">
        <v>243.74333333333328</v>
      </c>
      <c r="K344" s="31">
        <v>234.95</v>
      </c>
      <c r="L344" s="31">
        <v>223.11</v>
      </c>
      <c r="M344" s="31">
        <v>142.57715999999999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54.37</v>
      </c>
      <c r="D345" s="36">
        <v>54.463333333333331</v>
      </c>
      <c r="E345" s="36">
        <v>53.556666666666665</v>
      </c>
      <c r="F345" s="36">
        <v>52.743333333333332</v>
      </c>
      <c r="G345" s="36">
        <v>51.836666666666666</v>
      </c>
      <c r="H345" s="36">
        <v>55.276666666666664</v>
      </c>
      <c r="I345" s="36">
        <v>56.18333333333333</v>
      </c>
      <c r="J345" s="36">
        <v>56.996666666666663</v>
      </c>
      <c r="K345" s="31">
        <v>55.37</v>
      </c>
      <c r="L345" s="31">
        <v>53.65</v>
      </c>
      <c r="M345" s="31">
        <v>38.468989999999998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396.2</v>
      </c>
      <c r="D346" s="36">
        <v>398.56666666666666</v>
      </c>
      <c r="E346" s="36">
        <v>392.63333333333333</v>
      </c>
      <c r="F346" s="36">
        <v>389.06666666666666</v>
      </c>
      <c r="G346" s="36">
        <v>383.13333333333333</v>
      </c>
      <c r="H346" s="36">
        <v>402.13333333333333</v>
      </c>
      <c r="I346" s="36">
        <v>408.06666666666661</v>
      </c>
      <c r="J346" s="36">
        <v>411.63333333333333</v>
      </c>
      <c r="K346" s="31">
        <v>404.5</v>
      </c>
      <c r="L346" s="31">
        <v>395</v>
      </c>
      <c r="M346" s="31">
        <v>113.55664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1199.3499999999999</v>
      </c>
      <c r="D347" s="36">
        <v>1202.1000000000001</v>
      </c>
      <c r="E347" s="36">
        <v>1186.2500000000002</v>
      </c>
      <c r="F347" s="36">
        <v>1173.1500000000001</v>
      </c>
      <c r="G347" s="36">
        <v>1157.3000000000002</v>
      </c>
      <c r="H347" s="36">
        <v>1215.2000000000003</v>
      </c>
      <c r="I347" s="36">
        <v>1231.0500000000002</v>
      </c>
      <c r="J347" s="36">
        <v>1244.1500000000003</v>
      </c>
      <c r="K347" s="31">
        <v>1217.95</v>
      </c>
      <c r="L347" s="31">
        <v>1189</v>
      </c>
      <c r="M347" s="31">
        <v>2.2281900000000001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169.88</v>
      </c>
      <c r="D348" s="36">
        <v>171.61666666666665</v>
      </c>
      <c r="E348" s="36">
        <v>167.33333333333329</v>
      </c>
      <c r="F348" s="36">
        <v>164.78666666666663</v>
      </c>
      <c r="G348" s="36">
        <v>160.50333333333327</v>
      </c>
      <c r="H348" s="36">
        <v>174.1633333333333</v>
      </c>
      <c r="I348" s="36">
        <v>178.44666666666666</v>
      </c>
      <c r="J348" s="36">
        <v>180.99333333333331</v>
      </c>
      <c r="K348" s="31">
        <v>175.9</v>
      </c>
      <c r="L348" s="31">
        <v>169.07</v>
      </c>
      <c r="M348" s="31">
        <v>91.226150000000004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3277.05</v>
      </c>
      <c r="D349" s="36">
        <v>3335.3666666666668</v>
      </c>
      <c r="E349" s="36">
        <v>3203.8333333333335</v>
      </c>
      <c r="F349" s="36">
        <v>3130.6166666666668</v>
      </c>
      <c r="G349" s="36">
        <v>2999.0833333333335</v>
      </c>
      <c r="H349" s="36">
        <v>3408.5833333333335</v>
      </c>
      <c r="I349" s="36">
        <v>3540.1166666666663</v>
      </c>
      <c r="J349" s="36">
        <v>3613.3333333333335</v>
      </c>
      <c r="K349" s="31">
        <v>3466.9</v>
      </c>
      <c r="L349" s="31">
        <v>3262.15</v>
      </c>
      <c r="M349" s="31">
        <v>4.4980000000000002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2484.6999999999998</v>
      </c>
      <c r="D350" s="36">
        <v>2483.4</v>
      </c>
      <c r="E350" s="36">
        <v>2474.8000000000002</v>
      </c>
      <c r="F350" s="36">
        <v>2464.9</v>
      </c>
      <c r="G350" s="36">
        <v>2456.3000000000002</v>
      </c>
      <c r="H350" s="36">
        <v>2493.3000000000002</v>
      </c>
      <c r="I350" s="36">
        <v>2501.8999999999996</v>
      </c>
      <c r="J350" s="36">
        <v>2511.8000000000002</v>
      </c>
      <c r="K350" s="31">
        <v>2492</v>
      </c>
      <c r="L350" s="31">
        <v>2473.5</v>
      </c>
      <c r="M350" s="31">
        <v>3.1184599999999998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93.67</v>
      </c>
      <c r="D351" s="36">
        <v>95.976666666666674</v>
      </c>
      <c r="E351" s="36">
        <v>89.703333333333347</v>
      </c>
      <c r="F351" s="36">
        <v>85.736666666666679</v>
      </c>
      <c r="G351" s="36">
        <v>79.463333333333352</v>
      </c>
      <c r="H351" s="36">
        <v>99.943333333333342</v>
      </c>
      <c r="I351" s="36">
        <v>106.21666666666668</v>
      </c>
      <c r="J351" s="36">
        <v>110.18333333333334</v>
      </c>
      <c r="K351" s="31">
        <v>102.25</v>
      </c>
      <c r="L351" s="31">
        <v>92.01</v>
      </c>
      <c r="M351" s="31">
        <v>114.82116000000001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645.45000000000005</v>
      </c>
      <c r="D352" s="36">
        <v>652.44999999999993</v>
      </c>
      <c r="E352" s="36">
        <v>635.99999999999989</v>
      </c>
      <c r="F352" s="36">
        <v>626.54999999999995</v>
      </c>
      <c r="G352" s="36">
        <v>610.09999999999991</v>
      </c>
      <c r="H352" s="36">
        <v>661.89999999999986</v>
      </c>
      <c r="I352" s="36">
        <v>678.34999999999991</v>
      </c>
      <c r="J352" s="36">
        <v>687.79999999999984</v>
      </c>
      <c r="K352" s="31">
        <v>668.9</v>
      </c>
      <c r="L352" s="31">
        <v>643</v>
      </c>
      <c r="M352" s="31">
        <v>15.62368</v>
      </c>
      <c r="N352" s="1"/>
      <c r="O352" s="1"/>
    </row>
    <row r="353" spans="1:15" ht="12.75" customHeight="1">
      <c r="A353" s="33">
        <v>343</v>
      </c>
      <c r="B353" s="53" t="s">
        <v>869</v>
      </c>
      <c r="C353" s="31">
        <v>6150.7</v>
      </c>
      <c r="D353" s="36">
        <v>6180.2333333333336</v>
      </c>
      <c r="E353" s="36">
        <v>6090.4666666666672</v>
      </c>
      <c r="F353" s="36">
        <v>6030.2333333333336</v>
      </c>
      <c r="G353" s="36">
        <v>5940.4666666666672</v>
      </c>
      <c r="H353" s="36">
        <v>6240.4666666666672</v>
      </c>
      <c r="I353" s="36">
        <v>6330.2333333333336</v>
      </c>
      <c r="J353" s="36">
        <v>6390.4666666666672</v>
      </c>
      <c r="K353" s="31">
        <v>6270</v>
      </c>
      <c r="L353" s="31">
        <v>6120</v>
      </c>
      <c r="M353" s="31">
        <v>0.37818000000000002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334.75</v>
      </c>
      <c r="D354" s="36">
        <v>334.01666666666665</v>
      </c>
      <c r="E354" s="36">
        <v>329.7833333333333</v>
      </c>
      <c r="F354" s="36">
        <v>324.81666666666666</v>
      </c>
      <c r="G354" s="36">
        <v>320.58333333333331</v>
      </c>
      <c r="H354" s="36">
        <v>338.98333333333329</v>
      </c>
      <c r="I354" s="36">
        <v>343.21666666666664</v>
      </c>
      <c r="J354" s="36">
        <v>348.18333333333328</v>
      </c>
      <c r="K354" s="31">
        <v>338.25</v>
      </c>
      <c r="L354" s="31">
        <v>329.05</v>
      </c>
      <c r="M354" s="31">
        <v>2.0411899999999998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1745.2</v>
      </c>
      <c r="D355" s="36">
        <v>1758.0333333333335</v>
      </c>
      <c r="E355" s="36">
        <v>1722.2166666666672</v>
      </c>
      <c r="F355" s="36">
        <v>1699.2333333333336</v>
      </c>
      <c r="G355" s="36">
        <v>1663.4166666666672</v>
      </c>
      <c r="H355" s="36">
        <v>1781.0166666666671</v>
      </c>
      <c r="I355" s="36">
        <v>1816.8333333333333</v>
      </c>
      <c r="J355" s="36">
        <v>1839.8166666666671</v>
      </c>
      <c r="K355" s="31">
        <v>1793.85</v>
      </c>
      <c r="L355" s="31">
        <v>1735.05</v>
      </c>
      <c r="M355" s="31">
        <v>7.3806799999999999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335.9</v>
      </c>
      <c r="D356" s="36">
        <v>337.95</v>
      </c>
      <c r="E356" s="36">
        <v>330.9</v>
      </c>
      <c r="F356" s="36">
        <v>325.89999999999998</v>
      </c>
      <c r="G356" s="36">
        <v>318.84999999999997</v>
      </c>
      <c r="H356" s="36">
        <v>342.95</v>
      </c>
      <c r="I356" s="36">
        <v>350.00000000000006</v>
      </c>
      <c r="J356" s="36">
        <v>355</v>
      </c>
      <c r="K356" s="31">
        <v>345</v>
      </c>
      <c r="L356" s="31">
        <v>332.95</v>
      </c>
      <c r="M356" s="31">
        <v>289.43385000000001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687.35</v>
      </c>
      <c r="D357" s="36">
        <v>684.44999999999993</v>
      </c>
      <c r="E357" s="36">
        <v>676.89999999999986</v>
      </c>
      <c r="F357" s="36">
        <v>666.44999999999993</v>
      </c>
      <c r="G357" s="36">
        <v>658.89999999999986</v>
      </c>
      <c r="H357" s="36">
        <v>694.89999999999986</v>
      </c>
      <c r="I357" s="36">
        <v>702.44999999999982</v>
      </c>
      <c r="J357" s="36">
        <v>712.89999999999986</v>
      </c>
      <c r="K357" s="31">
        <v>692</v>
      </c>
      <c r="L357" s="31">
        <v>674</v>
      </c>
      <c r="M357" s="31">
        <v>145.5094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1653.4</v>
      </c>
      <c r="D358" s="36">
        <v>1669.1000000000001</v>
      </c>
      <c r="E358" s="36">
        <v>1596.2000000000003</v>
      </c>
      <c r="F358" s="36">
        <v>1539.0000000000002</v>
      </c>
      <c r="G358" s="36">
        <v>1466.1000000000004</v>
      </c>
      <c r="H358" s="36">
        <v>1726.3000000000002</v>
      </c>
      <c r="I358" s="36">
        <v>1799.2000000000003</v>
      </c>
      <c r="J358" s="36">
        <v>1856.4</v>
      </c>
      <c r="K358" s="31">
        <v>1742</v>
      </c>
      <c r="L358" s="31">
        <v>1611.9</v>
      </c>
      <c r="M358" s="31">
        <v>75.829549999999998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506.15</v>
      </c>
      <c r="D359" s="36">
        <v>511.55</v>
      </c>
      <c r="E359" s="36">
        <v>498.35</v>
      </c>
      <c r="F359" s="36">
        <v>490.55</v>
      </c>
      <c r="G359" s="36">
        <v>477.35</v>
      </c>
      <c r="H359" s="36">
        <v>519.35</v>
      </c>
      <c r="I359" s="36">
        <v>532.54999999999995</v>
      </c>
      <c r="J359" s="36">
        <v>540.35</v>
      </c>
      <c r="K359" s="31">
        <v>524.75</v>
      </c>
      <c r="L359" s="31">
        <v>503.75</v>
      </c>
      <c r="M359" s="31">
        <v>45.456130000000002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10732</v>
      </c>
      <c r="D360" s="36">
        <v>10759</v>
      </c>
      <c r="E360" s="36">
        <v>10573</v>
      </c>
      <c r="F360" s="36">
        <v>10414</v>
      </c>
      <c r="G360" s="36">
        <v>10228</v>
      </c>
      <c r="H360" s="36">
        <v>10918</v>
      </c>
      <c r="I360" s="36">
        <v>11104</v>
      </c>
      <c r="J360" s="36">
        <v>11263</v>
      </c>
      <c r="K360" s="31">
        <v>10945</v>
      </c>
      <c r="L360" s="31">
        <v>10600</v>
      </c>
      <c r="M360" s="31">
        <v>4.40334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1482.65</v>
      </c>
      <c r="D361" s="36">
        <v>1470.1833333333334</v>
      </c>
      <c r="E361" s="36">
        <v>1450.3666666666668</v>
      </c>
      <c r="F361" s="36">
        <v>1418.0833333333335</v>
      </c>
      <c r="G361" s="36">
        <v>1398.2666666666669</v>
      </c>
      <c r="H361" s="36">
        <v>1502.4666666666667</v>
      </c>
      <c r="I361" s="36">
        <v>1522.2833333333333</v>
      </c>
      <c r="J361" s="36">
        <v>1554.5666666666666</v>
      </c>
      <c r="K361" s="31">
        <v>1490</v>
      </c>
      <c r="L361" s="31">
        <v>1437.9</v>
      </c>
      <c r="M361" s="31">
        <v>9.1131200000000003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374.95</v>
      </c>
      <c r="D362" s="36">
        <v>378.66666666666669</v>
      </c>
      <c r="E362" s="36">
        <v>367.83333333333337</v>
      </c>
      <c r="F362" s="36">
        <v>360.7166666666667</v>
      </c>
      <c r="G362" s="36">
        <v>349.88333333333338</v>
      </c>
      <c r="H362" s="36">
        <v>385.78333333333336</v>
      </c>
      <c r="I362" s="36">
        <v>396.61666666666673</v>
      </c>
      <c r="J362" s="36">
        <v>403.73333333333335</v>
      </c>
      <c r="K362" s="31">
        <v>389.5</v>
      </c>
      <c r="L362" s="31">
        <v>371.55</v>
      </c>
      <c r="M362" s="31">
        <v>28.276209999999999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4373.25</v>
      </c>
      <c r="D363" s="36">
        <v>4399.1166666666668</v>
      </c>
      <c r="E363" s="36">
        <v>4334.2333333333336</v>
      </c>
      <c r="F363" s="36">
        <v>4295.2166666666672</v>
      </c>
      <c r="G363" s="36">
        <v>4230.3333333333339</v>
      </c>
      <c r="H363" s="36">
        <v>4438.1333333333332</v>
      </c>
      <c r="I363" s="36">
        <v>4503.0166666666664</v>
      </c>
      <c r="J363" s="36">
        <v>4542.0333333333328</v>
      </c>
      <c r="K363" s="31">
        <v>4464</v>
      </c>
      <c r="L363" s="31">
        <v>4360.1000000000004</v>
      </c>
      <c r="M363" s="31">
        <v>2.6245699999999998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803.6</v>
      </c>
      <c r="D364" s="36">
        <v>816.30000000000007</v>
      </c>
      <c r="E364" s="36">
        <v>788.55000000000018</v>
      </c>
      <c r="F364" s="36">
        <v>773.50000000000011</v>
      </c>
      <c r="G364" s="36">
        <v>745.75000000000023</v>
      </c>
      <c r="H364" s="36">
        <v>831.35000000000014</v>
      </c>
      <c r="I364" s="36">
        <v>859.09999999999991</v>
      </c>
      <c r="J364" s="36">
        <v>874.15000000000009</v>
      </c>
      <c r="K364" s="31">
        <v>844.05</v>
      </c>
      <c r="L364" s="31">
        <v>801.25</v>
      </c>
      <c r="M364" s="31">
        <v>10.547940000000001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484.4</v>
      </c>
      <c r="D365" s="36">
        <v>488.38333333333327</v>
      </c>
      <c r="E365" s="36">
        <v>479.06666666666655</v>
      </c>
      <c r="F365" s="36">
        <v>473.73333333333329</v>
      </c>
      <c r="G365" s="36">
        <v>464.41666666666657</v>
      </c>
      <c r="H365" s="36">
        <v>493.71666666666653</v>
      </c>
      <c r="I365" s="36">
        <v>503.03333333333325</v>
      </c>
      <c r="J365" s="36">
        <v>508.3666666666665</v>
      </c>
      <c r="K365" s="31">
        <v>497.7</v>
      </c>
      <c r="L365" s="31">
        <v>483.05</v>
      </c>
      <c r="M365" s="31">
        <v>9.2922999999999991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1453.3</v>
      </c>
      <c r="D366" s="36">
        <v>1464.0833333333333</v>
      </c>
      <c r="E366" s="36">
        <v>1439.2166666666665</v>
      </c>
      <c r="F366" s="36">
        <v>1425.1333333333332</v>
      </c>
      <c r="G366" s="36">
        <v>1400.2666666666664</v>
      </c>
      <c r="H366" s="36">
        <v>1478.1666666666665</v>
      </c>
      <c r="I366" s="36">
        <v>1503.0333333333333</v>
      </c>
      <c r="J366" s="36">
        <v>1517.1166666666666</v>
      </c>
      <c r="K366" s="31">
        <v>1488.95</v>
      </c>
      <c r="L366" s="31">
        <v>1450</v>
      </c>
      <c r="M366" s="31">
        <v>4.7676100000000003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41083.050000000003</v>
      </c>
      <c r="D367" s="36">
        <v>41053</v>
      </c>
      <c r="E367" s="36">
        <v>40578.050000000003</v>
      </c>
      <c r="F367" s="36">
        <v>40073.050000000003</v>
      </c>
      <c r="G367" s="36">
        <v>39598.100000000006</v>
      </c>
      <c r="H367" s="36">
        <v>41558</v>
      </c>
      <c r="I367" s="36">
        <v>42032.95</v>
      </c>
      <c r="J367" s="36">
        <v>42537.95</v>
      </c>
      <c r="K367" s="31">
        <v>41527.949999999997</v>
      </c>
      <c r="L367" s="31">
        <v>40548</v>
      </c>
      <c r="M367" s="31">
        <v>8.5750000000000007E-2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1788.85</v>
      </c>
      <c r="D368" s="36">
        <v>1788.5833333333333</v>
      </c>
      <c r="E368" s="36">
        <v>1752.2666666666664</v>
      </c>
      <c r="F368" s="36">
        <v>1715.6833333333332</v>
      </c>
      <c r="G368" s="36">
        <v>1679.3666666666663</v>
      </c>
      <c r="H368" s="36">
        <v>1825.1666666666665</v>
      </c>
      <c r="I368" s="36">
        <v>1861.4833333333336</v>
      </c>
      <c r="J368" s="36">
        <v>1898.0666666666666</v>
      </c>
      <c r="K368" s="31">
        <v>1824.9</v>
      </c>
      <c r="L368" s="31">
        <v>1752</v>
      </c>
      <c r="M368" s="31">
        <v>7.4782599999999997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4712.55</v>
      </c>
      <c r="D369" s="36">
        <v>4721.0166666666664</v>
      </c>
      <c r="E369" s="36">
        <v>4662.0333333333328</v>
      </c>
      <c r="F369" s="36">
        <v>4611.5166666666664</v>
      </c>
      <c r="G369" s="36">
        <v>4552.5333333333328</v>
      </c>
      <c r="H369" s="36">
        <v>4771.5333333333328</v>
      </c>
      <c r="I369" s="36">
        <v>4830.5166666666664</v>
      </c>
      <c r="J369" s="36">
        <v>4881.0333333333328</v>
      </c>
      <c r="K369" s="31">
        <v>4780</v>
      </c>
      <c r="L369" s="31">
        <v>4670.5</v>
      </c>
      <c r="M369" s="31">
        <v>3.03146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368.1</v>
      </c>
      <c r="D370" s="36">
        <v>370.15000000000003</v>
      </c>
      <c r="E370" s="36">
        <v>365.00000000000006</v>
      </c>
      <c r="F370" s="36">
        <v>361.90000000000003</v>
      </c>
      <c r="G370" s="36">
        <v>356.75000000000006</v>
      </c>
      <c r="H370" s="36">
        <v>373.25000000000006</v>
      </c>
      <c r="I370" s="36">
        <v>378.40000000000003</v>
      </c>
      <c r="J370" s="36">
        <v>381.50000000000006</v>
      </c>
      <c r="K370" s="31">
        <v>375.3</v>
      </c>
      <c r="L370" s="31">
        <v>367.05</v>
      </c>
      <c r="M370" s="31">
        <v>27.003430000000002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3428.7</v>
      </c>
      <c r="D371" s="36">
        <v>3398.8166666666671</v>
      </c>
      <c r="E371" s="36">
        <v>3343.6333333333341</v>
      </c>
      <c r="F371" s="36">
        <v>3258.5666666666671</v>
      </c>
      <c r="G371" s="36">
        <v>3203.3833333333341</v>
      </c>
      <c r="H371" s="36">
        <v>3483.8833333333341</v>
      </c>
      <c r="I371" s="36">
        <v>3539.0666666666675</v>
      </c>
      <c r="J371" s="36">
        <v>3624.1333333333341</v>
      </c>
      <c r="K371" s="31">
        <v>3454</v>
      </c>
      <c r="L371" s="31">
        <v>3313.75</v>
      </c>
      <c r="M371" s="31">
        <v>2.65082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3047.1</v>
      </c>
      <c r="D372" s="36">
        <v>3045.8333333333335</v>
      </c>
      <c r="E372" s="36">
        <v>3023.3166666666671</v>
      </c>
      <c r="F372" s="36">
        <v>2999.5333333333338</v>
      </c>
      <c r="G372" s="36">
        <v>2977.0166666666673</v>
      </c>
      <c r="H372" s="36">
        <v>3069.6166666666668</v>
      </c>
      <c r="I372" s="36">
        <v>3092.1333333333332</v>
      </c>
      <c r="J372" s="36">
        <v>3115.9166666666665</v>
      </c>
      <c r="K372" s="31">
        <v>3068.35</v>
      </c>
      <c r="L372" s="31">
        <v>3022.05</v>
      </c>
      <c r="M372" s="31">
        <v>1.81637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985.4</v>
      </c>
      <c r="D373" s="36">
        <v>989.0333333333333</v>
      </c>
      <c r="E373" s="36">
        <v>968.01666666666665</v>
      </c>
      <c r="F373" s="36">
        <v>950.63333333333333</v>
      </c>
      <c r="G373" s="36">
        <v>929.61666666666667</v>
      </c>
      <c r="H373" s="36">
        <v>1006.4166666666666</v>
      </c>
      <c r="I373" s="36">
        <v>1027.4333333333334</v>
      </c>
      <c r="J373" s="36">
        <v>1044.8166666666666</v>
      </c>
      <c r="K373" s="31">
        <v>1010.05</v>
      </c>
      <c r="L373" s="31">
        <v>971.65</v>
      </c>
      <c r="M373" s="31">
        <v>19.995950000000001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186.76</v>
      </c>
      <c r="D374" s="36">
        <v>188.53666666666666</v>
      </c>
      <c r="E374" s="36">
        <v>183.82333333333332</v>
      </c>
      <c r="F374" s="36">
        <v>180.88666666666666</v>
      </c>
      <c r="G374" s="36">
        <v>176.17333333333332</v>
      </c>
      <c r="H374" s="36">
        <v>191.47333333333333</v>
      </c>
      <c r="I374" s="36">
        <v>196.18666666666664</v>
      </c>
      <c r="J374" s="36">
        <v>199.12333333333333</v>
      </c>
      <c r="K374" s="31">
        <v>193.25</v>
      </c>
      <c r="L374" s="31">
        <v>185.6</v>
      </c>
      <c r="M374" s="31">
        <v>60.755929999999999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1924.6</v>
      </c>
      <c r="D375" s="36">
        <v>1922.3999999999999</v>
      </c>
      <c r="E375" s="36">
        <v>1899.9999999999998</v>
      </c>
      <c r="F375" s="36">
        <v>1875.3999999999999</v>
      </c>
      <c r="G375" s="36">
        <v>1852.9999999999998</v>
      </c>
      <c r="H375" s="36">
        <v>1946.9999999999998</v>
      </c>
      <c r="I375" s="36">
        <v>1969.3999999999999</v>
      </c>
      <c r="J375" s="36">
        <v>1993.9999999999998</v>
      </c>
      <c r="K375" s="31">
        <v>1944.8</v>
      </c>
      <c r="L375" s="31">
        <v>1897.8</v>
      </c>
      <c r="M375" s="31">
        <v>0.90146999999999999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6413.8</v>
      </c>
      <c r="D376" s="36">
        <v>6467.7166666666672</v>
      </c>
      <c r="E376" s="36">
        <v>6327.5833333333339</v>
      </c>
      <c r="F376" s="36">
        <v>6241.3666666666668</v>
      </c>
      <c r="G376" s="36">
        <v>6101.2333333333336</v>
      </c>
      <c r="H376" s="36">
        <v>6553.9333333333343</v>
      </c>
      <c r="I376" s="36">
        <v>6694.0666666666675</v>
      </c>
      <c r="J376" s="36">
        <v>6780.2833333333347</v>
      </c>
      <c r="K376" s="31">
        <v>6607.85</v>
      </c>
      <c r="L376" s="31">
        <v>6381.5</v>
      </c>
      <c r="M376" s="31">
        <v>1.9832799999999999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356.15</v>
      </c>
      <c r="D377" s="36">
        <v>358.5333333333333</v>
      </c>
      <c r="E377" s="36">
        <v>352.31666666666661</v>
      </c>
      <c r="F377" s="36">
        <v>348.48333333333329</v>
      </c>
      <c r="G377" s="36">
        <v>342.26666666666659</v>
      </c>
      <c r="H377" s="36">
        <v>362.36666666666662</v>
      </c>
      <c r="I377" s="36">
        <v>368.58333333333331</v>
      </c>
      <c r="J377" s="36">
        <v>372.41666666666663</v>
      </c>
      <c r="K377" s="31">
        <v>364.75</v>
      </c>
      <c r="L377" s="31">
        <v>354.7</v>
      </c>
      <c r="M377" s="31">
        <v>11.97247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482.65</v>
      </c>
      <c r="D378" s="36">
        <v>487.18333333333334</v>
      </c>
      <c r="E378" s="36">
        <v>476.4666666666667</v>
      </c>
      <c r="F378" s="36">
        <v>470.28333333333336</v>
      </c>
      <c r="G378" s="36">
        <v>459.56666666666672</v>
      </c>
      <c r="H378" s="36">
        <v>493.36666666666667</v>
      </c>
      <c r="I378" s="36">
        <v>504.08333333333326</v>
      </c>
      <c r="J378" s="36">
        <v>510.26666666666665</v>
      </c>
      <c r="K378" s="31">
        <v>497.9</v>
      </c>
      <c r="L378" s="31">
        <v>481</v>
      </c>
      <c r="M378" s="31">
        <v>106.69859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336.95</v>
      </c>
      <c r="D379" s="36">
        <v>338.18333333333334</v>
      </c>
      <c r="E379" s="36">
        <v>333.91666666666669</v>
      </c>
      <c r="F379" s="36">
        <v>330.88333333333333</v>
      </c>
      <c r="G379" s="36">
        <v>326.61666666666667</v>
      </c>
      <c r="H379" s="36">
        <v>341.2166666666667</v>
      </c>
      <c r="I379" s="36">
        <v>345.48333333333335</v>
      </c>
      <c r="J379" s="36">
        <v>348.51666666666671</v>
      </c>
      <c r="K379" s="31">
        <v>342.45</v>
      </c>
      <c r="L379" s="31">
        <v>335.15</v>
      </c>
      <c r="M379" s="31">
        <v>104.35954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736.4</v>
      </c>
      <c r="D380" s="36">
        <v>730.19999999999993</v>
      </c>
      <c r="E380" s="36">
        <v>718.19999999999982</v>
      </c>
      <c r="F380" s="36">
        <v>699.99999999999989</v>
      </c>
      <c r="G380" s="36">
        <v>687.99999999999977</v>
      </c>
      <c r="H380" s="36">
        <v>748.39999999999986</v>
      </c>
      <c r="I380" s="36">
        <v>760.40000000000009</v>
      </c>
      <c r="J380" s="36">
        <v>778.59999999999991</v>
      </c>
      <c r="K380" s="31">
        <v>742.2</v>
      </c>
      <c r="L380" s="31">
        <v>712</v>
      </c>
      <c r="M380" s="31">
        <v>45.449199999999998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1778.05</v>
      </c>
      <c r="D381" s="36">
        <v>1765.7666666666667</v>
      </c>
      <c r="E381" s="36">
        <v>1738.5833333333333</v>
      </c>
      <c r="F381" s="36">
        <v>1699.1166666666666</v>
      </c>
      <c r="G381" s="36">
        <v>1671.9333333333332</v>
      </c>
      <c r="H381" s="36">
        <v>1805.2333333333333</v>
      </c>
      <c r="I381" s="36">
        <v>1832.4166666666667</v>
      </c>
      <c r="J381" s="36">
        <v>1871.8833333333334</v>
      </c>
      <c r="K381" s="31">
        <v>1792.95</v>
      </c>
      <c r="L381" s="31">
        <v>1726.3</v>
      </c>
      <c r="M381" s="31">
        <v>12.277990000000001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588.29999999999995</v>
      </c>
      <c r="D382" s="36">
        <v>593.01666666666665</v>
      </c>
      <c r="E382" s="36">
        <v>580.5333333333333</v>
      </c>
      <c r="F382" s="36">
        <v>572.76666666666665</v>
      </c>
      <c r="G382" s="36">
        <v>560.2833333333333</v>
      </c>
      <c r="H382" s="36">
        <v>600.7833333333333</v>
      </c>
      <c r="I382" s="36">
        <v>613.26666666666665</v>
      </c>
      <c r="J382" s="36">
        <v>621.0333333333333</v>
      </c>
      <c r="K382" s="31">
        <v>605.5</v>
      </c>
      <c r="L382" s="31">
        <v>585.25</v>
      </c>
      <c r="M382" s="31">
        <v>0.77780000000000005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158.33000000000001</v>
      </c>
      <c r="D383" s="36">
        <v>159.46666666666667</v>
      </c>
      <c r="E383" s="36">
        <v>155.87333333333333</v>
      </c>
      <c r="F383" s="36">
        <v>153.41666666666666</v>
      </c>
      <c r="G383" s="36">
        <v>149.82333333333332</v>
      </c>
      <c r="H383" s="36">
        <v>161.92333333333335</v>
      </c>
      <c r="I383" s="36">
        <v>165.51666666666665</v>
      </c>
      <c r="J383" s="36">
        <v>167.97333333333336</v>
      </c>
      <c r="K383" s="31">
        <v>163.06</v>
      </c>
      <c r="L383" s="31">
        <v>157.01</v>
      </c>
      <c r="M383" s="31">
        <v>1.5760799999999999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16999.7</v>
      </c>
      <c r="D384" s="36">
        <v>17052</v>
      </c>
      <c r="E384" s="36">
        <v>16904</v>
      </c>
      <c r="F384" s="36">
        <v>16808.3</v>
      </c>
      <c r="G384" s="36">
        <v>16660.3</v>
      </c>
      <c r="H384" s="36">
        <v>17147.7</v>
      </c>
      <c r="I384" s="36">
        <v>17295.7</v>
      </c>
      <c r="J384" s="36">
        <v>17391.400000000001</v>
      </c>
      <c r="K384" s="31">
        <v>17200</v>
      </c>
      <c r="L384" s="31">
        <v>16956.3</v>
      </c>
      <c r="M384" s="31">
        <v>3.8899999999999997E-2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114.3</v>
      </c>
      <c r="D385" s="36">
        <v>114.63</v>
      </c>
      <c r="E385" s="36">
        <v>113.27</v>
      </c>
      <c r="F385" s="36">
        <v>112.24</v>
      </c>
      <c r="G385" s="36">
        <v>110.88</v>
      </c>
      <c r="H385" s="36">
        <v>115.66</v>
      </c>
      <c r="I385" s="36">
        <v>117.02000000000001</v>
      </c>
      <c r="J385" s="36">
        <v>118.05</v>
      </c>
      <c r="K385" s="31">
        <v>115.99</v>
      </c>
      <c r="L385" s="31">
        <v>113.6</v>
      </c>
      <c r="M385" s="31">
        <v>179.3854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689.2</v>
      </c>
      <c r="D386" s="36">
        <v>693.36666666666679</v>
      </c>
      <c r="E386" s="36">
        <v>672.78333333333353</v>
      </c>
      <c r="F386" s="36">
        <v>656.36666666666679</v>
      </c>
      <c r="G386" s="36">
        <v>635.78333333333353</v>
      </c>
      <c r="H386" s="36">
        <v>709.78333333333353</v>
      </c>
      <c r="I386" s="36">
        <v>730.36666666666679</v>
      </c>
      <c r="J386" s="36">
        <v>746.78333333333353</v>
      </c>
      <c r="K386" s="31">
        <v>713.95</v>
      </c>
      <c r="L386" s="31">
        <v>676.95</v>
      </c>
      <c r="M386" s="31">
        <v>2.6760299999999999</v>
      </c>
      <c r="N386" s="1"/>
      <c r="O386" s="1"/>
    </row>
    <row r="387" spans="1:15" ht="12.75" customHeight="1">
      <c r="A387" s="33">
        <v>377</v>
      </c>
      <c r="B387" s="53" t="s">
        <v>870</v>
      </c>
      <c r="C387" s="31">
        <v>1590.35</v>
      </c>
      <c r="D387" s="36">
        <v>1602.1000000000001</v>
      </c>
      <c r="E387" s="36">
        <v>1568.2500000000002</v>
      </c>
      <c r="F387" s="36">
        <v>1546.15</v>
      </c>
      <c r="G387" s="36">
        <v>1512.3000000000002</v>
      </c>
      <c r="H387" s="36">
        <v>1624.2000000000003</v>
      </c>
      <c r="I387" s="36">
        <v>1658.0500000000002</v>
      </c>
      <c r="J387" s="36">
        <v>1680.1500000000003</v>
      </c>
      <c r="K387" s="31">
        <v>1635.95</v>
      </c>
      <c r="L387" s="31">
        <v>1580</v>
      </c>
      <c r="M387" s="31">
        <v>1.0082100000000001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214.25</v>
      </c>
      <c r="D388" s="36">
        <v>214.64666666666668</v>
      </c>
      <c r="E388" s="36">
        <v>213.11333333333334</v>
      </c>
      <c r="F388" s="36">
        <v>211.97666666666666</v>
      </c>
      <c r="G388" s="36">
        <v>210.44333333333333</v>
      </c>
      <c r="H388" s="36">
        <v>215.78333333333336</v>
      </c>
      <c r="I388" s="36">
        <v>217.31666666666672</v>
      </c>
      <c r="J388" s="36">
        <v>218.45333333333338</v>
      </c>
      <c r="K388" s="31">
        <v>216.18</v>
      </c>
      <c r="L388" s="31">
        <v>213.51</v>
      </c>
      <c r="M388" s="31">
        <v>29.866029999999999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568.95000000000005</v>
      </c>
      <c r="D389" s="36">
        <v>573.01666666666677</v>
      </c>
      <c r="E389" s="36">
        <v>563.33333333333348</v>
      </c>
      <c r="F389" s="36">
        <v>557.7166666666667</v>
      </c>
      <c r="G389" s="36">
        <v>548.03333333333342</v>
      </c>
      <c r="H389" s="36">
        <v>578.63333333333355</v>
      </c>
      <c r="I389" s="36">
        <v>588.31666666666672</v>
      </c>
      <c r="J389" s="36">
        <v>593.93333333333362</v>
      </c>
      <c r="K389" s="31">
        <v>582.70000000000005</v>
      </c>
      <c r="L389" s="31">
        <v>567.4</v>
      </c>
      <c r="M389" s="31">
        <v>76.354060000000004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596.9</v>
      </c>
      <c r="D390" s="36">
        <v>594.86666666666667</v>
      </c>
      <c r="E390" s="36">
        <v>589.7833333333333</v>
      </c>
      <c r="F390" s="36">
        <v>582.66666666666663</v>
      </c>
      <c r="G390" s="36">
        <v>577.58333333333326</v>
      </c>
      <c r="H390" s="36">
        <v>601.98333333333335</v>
      </c>
      <c r="I390" s="36">
        <v>607.06666666666661</v>
      </c>
      <c r="J390" s="36">
        <v>614.18333333333339</v>
      </c>
      <c r="K390" s="31">
        <v>599.95000000000005</v>
      </c>
      <c r="L390" s="31">
        <v>587.75</v>
      </c>
      <c r="M390" s="31">
        <v>1.6801999999999999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668.8</v>
      </c>
      <c r="D391" s="36">
        <v>673.46666666666658</v>
      </c>
      <c r="E391" s="36">
        <v>662.03333333333319</v>
      </c>
      <c r="F391" s="36">
        <v>655.26666666666665</v>
      </c>
      <c r="G391" s="36">
        <v>643.83333333333326</v>
      </c>
      <c r="H391" s="36">
        <v>680.23333333333312</v>
      </c>
      <c r="I391" s="36">
        <v>691.66666666666652</v>
      </c>
      <c r="J391" s="36">
        <v>698.43333333333305</v>
      </c>
      <c r="K391" s="31">
        <v>684.9</v>
      </c>
      <c r="L391" s="31">
        <v>666.7</v>
      </c>
      <c r="M391" s="31">
        <v>6.5934900000000001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1655.45</v>
      </c>
      <c r="D392" s="36">
        <v>1665.0833333333333</v>
      </c>
      <c r="E392" s="36">
        <v>1640.3666666666666</v>
      </c>
      <c r="F392" s="36">
        <v>1625.2833333333333</v>
      </c>
      <c r="G392" s="36">
        <v>1600.5666666666666</v>
      </c>
      <c r="H392" s="36">
        <v>1680.1666666666665</v>
      </c>
      <c r="I392" s="36">
        <v>1704.8833333333332</v>
      </c>
      <c r="J392" s="36">
        <v>1719.9666666666665</v>
      </c>
      <c r="K392" s="31">
        <v>1689.8</v>
      </c>
      <c r="L392" s="31">
        <v>1650</v>
      </c>
      <c r="M392" s="31">
        <v>1.8319399999999999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569.45000000000005</v>
      </c>
      <c r="D393" s="36">
        <v>578.7833333333333</v>
      </c>
      <c r="E393" s="36">
        <v>555.66666666666663</v>
      </c>
      <c r="F393" s="36">
        <v>541.88333333333333</v>
      </c>
      <c r="G393" s="36">
        <v>518.76666666666665</v>
      </c>
      <c r="H393" s="36">
        <v>592.56666666666661</v>
      </c>
      <c r="I393" s="36">
        <v>615.68333333333339</v>
      </c>
      <c r="J393" s="36">
        <v>629.46666666666658</v>
      </c>
      <c r="K393" s="31">
        <v>601.9</v>
      </c>
      <c r="L393" s="31">
        <v>565</v>
      </c>
      <c r="M393" s="31">
        <v>420.07553999999999</v>
      </c>
      <c r="N393" s="1"/>
      <c r="O393" s="1"/>
    </row>
    <row r="394" spans="1:15" ht="12.75" customHeight="1">
      <c r="A394" s="33">
        <v>384</v>
      </c>
      <c r="B394" s="53" t="s">
        <v>871</v>
      </c>
      <c r="C394" s="31">
        <v>473.05</v>
      </c>
      <c r="D394" s="36">
        <v>479.45</v>
      </c>
      <c r="E394" s="36">
        <v>464.09999999999997</v>
      </c>
      <c r="F394" s="36">
        <v>455.15</v>
      </c>
      <c r="G394" s="36">
        <v>439.79999999999995</v>
      </c>
      <c r="H394" s="36">
        <v>488.4</v>
      </c>
      <c r="I394" s="36">
        <v>503.75</v>
      </c>
      <c r="J394" s="36">
        <v>512.70000000000005</v>
      </c>
      <c r="K394" s="31">
        <v>494.8</v>
      </c>
      <c r="L394" s="31">
        <v>470.5</v>
      </c>
      <c r="M394" s="31">
        <v>32.023330000000001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1202.55</v>
      </c>
      <c r="D395" s="36">
        <v>1210.9666666666667</v>
      </c>
      <c r="E395" s="36">
        <v>1186.9333333333334</v>
      </c>
      <c r="F395" s="36">
        <v>1171.3166666666666</v>
      </c>
      <c r="G395" s="36">
        <v>1147.2833333333333</v>
      </c>
      <c r="H395" s="36">
        <v>1226.5833333333335</v>
      </c>
      <c r="I395" s="36">
        <v>1250.6166666666668</v>
      </c>
      <c r="J395" s="36">
        <v>1266.2333333333336</v>
      </c>
      <c r="K395" s="31">
        <v>1235</v>
      </c>
      <c r="L395" s="31">
        <v>1195.3499999999999</v>
      </c>
      <c r="M395" s="31">
        <v>1.2729200000000001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294.60000000000002</v>
      </c>
      <c r="D396" s="36">
        <v>296.16666666666669</v>
      </c>
      <c r="E396" s="36">
        <v>291.48333333333335</v>
      </c>
      <c r="F396" s="36">
        <v>288.36666666666667</v>
      </c>
      <c r="G396" s="36">
        <v>283.68333333333334</v>
      </c>
      <c r="H396" s="36">
        <v>299.28333333333336</v>
      </c>
      <c r="I396" s="36">
        <v>303.96666666666664</v>
      </c>
      <c r="J396" s="36">
        <v>307.08333333333337</v>
      </c>
      <c r="K396" s="31">
        <v>300.85000000000002</v>
      </c>
      <c r="L396" s="31">
        <v>293.05</v>
      </c>
      <c r="M396" s="31">
        <v>2.69164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925.95</v>
      </c>
      <c r="D397" s="36">
        <v>929.35</v>
      </c>
      <c r="E397" s="36">
        <v>908.90000000000009</v>
      </c>
      <c r="F397" s="36">
        <v>891.85</v>
      </c>
      <c r="G397" s="36">
        <v>871.40000000000009</v>
      </c>
      <c r="H397" s="36">
        <v>946.40000000000009</v>
      </c>
      <c r="I397" s="36">
        <v>966.85000000000014</v>
      </c>
      <c r="J397" s="36">
        <v>983.90000000000009</v>
      </c>
      <c r="K397" s="31">
        <v>949.8</v>
      </c>
      <c r="L397" s="31">
        <v>912.3</v>
      </c>
      <c r="M397" s="31">
        <v>7.2536699999999996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190.84</v>
      </c>
      <c r="D398" s="36">
        <v>193.00333333333333</v>
      </c>
      <c r="E398" s="36">
        <v>187.71666666666667</v>
      </c>
      <c r="F398" s="36">
        <v>184.59333333333333</v>
      </c>
      <c r="G398" s="36">
        <v>179.30666666666667</v>
      </c>
      <c r="H398" s="36">
        <v>196.12666666666667</v>
      </c>
      <c r="I398" s="36">
        <v>201.4133333333333</v>
      </c>
      <c r="J398" s="36">
        <v>204.53666666666666</v>
      </c>
      <c r="K398" s="31">
        <v>198.29</v>
      </c>
      <c r="L398" s="31">
        <v>189.88</v>
      </c>
      <c r="M398" s="31">
        <v>51.43582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3600.1</v>
      </c>
      <c r="D399" s="36">
        <v>3597.7000000000003</v>
      </c>
      <c r="E399" s="36">
        <v>3563.0500000000006</v>
      </c>
      <c r="F399" s="36">
        <v>3526.0000000000005</v>
      </c>
      <c r="G399" s="36">
        <v>3491.3500000000008</v>
      </c>
      <c r="H399" s="36">
        <v>3634.7500000000005</v>
      </c>
      <c r="I399" s="36">
        <v>3669.4</v>
      </c>
      <c r="J399" s="36">
        <v>3706.4500000000003</v>
      </c>
      <c r="K399" s="31">
        <v>3632.35</v>
      </c>
      <c r="L399" s="31">
        <v>3560.65</v>
      </c>
      <c r="M399" s="31">
        <v>0.14183000000000001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80.41</v>
      </c>
      <c r="D400" s="36">
        <v>83.86999999999999</v>
      </c>
      <c r="E400" s="36">
        <v>75.639999999999986</v>
      </c>
      <c r="F400" s="36">
        <v>70.86999999999999</v>
      </c>
      <c r="G400" s="36">
        <v>62.639999999999986</v>
      </c>
      <c r="H400" s="36">
        <v>88.639999999999986</v>
      </c>
      <c r="I400" s="36">
        <v>96.869999999999976</v>
      </c>
      <c r="J400" s="36">
        <v>101.63999999999999</v>
      </c>
      <c r="K400" s="31">
        <v>92.1</v>
      </c>
      <c r="L400" s="31">
        <v>79.099999999999994</v>
      </c>
      <c r="M400" s="31">
        <v>1304.36203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1855.25</v>
      </c>
      <c r="D401" s="36">
        <v>1876.0833333333333</v>
      </c>
      <c r="E401" s="36">
        <v>1829.1666666666665</v>
      </c>
      <c r="F401" s="36">
        <v>1803.0833333333333</v>
      </c>
      <c r="G401" s="36">
        <v>1756.1666666666665</v>
      </c>
      <c r="H401" s="36">
        <v>1902.1666666666665</v>
      </c>
      <c r="I401" s="36">
        <v>1949.083333333333</v>
      </c>
      <c r="J401" s="36">
        <v>1975.1666666666665</v>
      </c>
      <c r="K401" s="31">
        <v>1923</v>
      </c>
      <c r="L401" s="31">
        <v>1850</v>
      </c>
      <c r="M401" s="31">
        <v>2.3125599999999999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195.37</v>
      </c>
      <c r="D402" s="36">
        <v>197.58666666666667</v>
      </c>
      <c r="E402" s="36">
        <v>192.23333333333335</v>
      </c>
      <c r="F402" s="36">
        <v>189.09666666666666</v>
      </c>
      <c r="G402" s="36">
        <v>183.74333333333334</v>
      </c>
      <c r="H402" s="36">
        <v>200.72333333333336</v>
      </c>
      <c r="I402" s="36">
        <v>206.07666666666665</v>
      </c>
      <c r="J402" s="36">
        <v>209.21333333333337</v>
      </c>
      <c r="K402" s="31">
        <v>202.94</v>
      </c>
      <c r="L402" s="31">
        <v>194.45</v>
      </c>
      <c r="M402" s="31">
        <v>9.0802300000000002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2927.25</v>
      </c>
      <c r="D403" s="36">
        <v>2927.7999999999997</v>
      </c>
      <c r="E403" s="36">
        <v>2915.4499999999994</v>
      </c>
      <c r="F403" s="36">
        <v>2903.6499999999996</v>
      </c>
      <c r="G403" s="36">
        <v>2891.2999999999993</v>
      </c>
      <c r="H403" s="36">
        <v>2939.5999999999995</v>
      </c>
      <c r="I403" s="36">
        <v>2951.95</v>
      </c>
      <c r="J403" s="36">
        <v>2963.7499999999995</v>
      </c>
      <c r="K403" s="31">
        <v>2940.15</v>
      </c>
      <c r="L403" s="31">
        <v>2916</v>
      </c>
      <c r="M403" s="31">
        <v>31.325320000000001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106.58</v>
      </c>
      <c r="D404" s="36">
        <v>106.94333333333333</v>
      </c>
      <c r="E404" s="36">
        <v>105.13666666666666</v>
      </c>
      <c r="F404" s="36">
        <v>103.69333333333333</v>
      </c>
      <c r="G404" s="36">
        <v>101.88666666666666</v>
      </c>
      <c r="H404" s="36">
        <v>108.38666666666666</v>
      </c>
      <c r="I404" s="36">
        <v>110.19333333333333</v>
      </c>
      <c r="J404" s="36">
        <v>111.63666666666666</v>
      </c>
      <c r="K404" s="31">
        <v>108.75</v>
      </c>
      <c r="L404" s="31">
        <v>105.5</v>
      </c>
      <c r="M404" s="31">
        <v>45.362459999999999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1523.7</v>
      </c>
      <c r="D405" s="36">
        <v>1540.8999999999999</v>
      </c>
      <c r="E405" s="36">
        <v>1501.7999999999997</v>
      </c>
      <c r="F405" s="36">
        <v>1479.8999999999999</v>
      </c>
      <c r="G405" s="36">
        <v>1440.7999999999997</v>
      </c>
      <c r="H405" s="36">
        <v>1562.7999999999997</v>
      </c>
      <c r="I405" s="36">
        <v>1601.8999999999996</v>
      </c>
      <c r="J405" s="36">
        <v>1623.7999999999997</v>
      </c>
      <c r="K405" s="31">
        <v>1580</v>
      </c>
      <c r="L405" s="31">
        <v>1519</v>
      </c>
      <c r="M405" s="31">
        <v>1.3055600000000001</v>
      </c>
      <c r="N405" s="1"/>
      <c r="O405" s="1"/>
    </row>
    <row r="406" spans="1:15" ht="12.75" customHeight="1">
      <c r="A406" s="33">
        <v>396</v>
      </c>
      <c r="B406" s="53" t="s">
        <v>872</v>
      </c>
      <c r="C406" s="31">
        <v>81.459999999999994</v>
      </c>
      <c r="D406" s="36">
        <v>81.489999999999995</v>
      </c>
      <c r="E406" s="36">
        <v>80.97999999999999</v>
      </c>
      <c r="F406" s="36">
        <v>80.5</v>
      </c>
      <c r="G406" s="36">
        <v>79.989999999999995</v>
      </c>
      <c r="H406" s="36">
        <v>81.969999999999985</v>
      </c>
      <c r="I406" s="36">
        <v>82.48</v>
      </c>
      <c r="J406" s="36">
        <v>82.95999999999998</v>
      </c>
      <c r="K406" s="31">
        <v>82</v>
      </c>
      <c r="L406" s="31">
        <v>81.010000000000005</v>
      </c>
      <c r="M406" s="31">
        <v>9.4482400000000002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691.9</v>
      </c>
      <c r="D407" s="36">
        <v>696.2166666666667</v>
      </c>
      <c r="E407" s="36">
        <v>684.83333333333337</v>
      </c>
      <c r="F407" s="36">
        <v>677.76666666666665</v>
      </c>
      <c r="G407" s="36">
        <v>666.38333333333333</v>
      </c>
      <c r="H407" s="36">
        <v>703.28333333333342</v>
      </c>
      <c r="I407" s="36">
        <v>714.66666666666663</v>
      </c>
      <c r="J407" s="36">
        <v>721.73333333333346</v>
      </c>
      <c r="K407" s="31">
        <v>707.6</v>
      </c>
      <c r="L407" s="31">
        <v>689.15</v>
      </c>
      <c r="M407" s="31">
        <v>12.90799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1682.4</v>
      </c>
      <c r="D408" s="36">
        <v>1691.9166666666667</v>
      </c>
      <c r="E408" s="36">
        <v>1662.5333333333335</v>
      </c>
      <c r="F408" s="36">
        <v>1642.6666666666667</v>
      </c>
      <c r="G408" s="36">
        <v>1613.2833333333335</v>
      </c>
      <c r="H408" s="36">
        <v>1711.7833333333335</v>
      </c>
      <c r="I408" s="36">
        <v>1741.1666666666667</v>
      </c>
      <c r="J408" s="36">
        <v>1761.0333333333335</v>
      </c>
      <c r="K408" s="31">
        <v>1721.3</v>
      </c>
      <c r="L408" s="31">
        <v>1672.05</v>
      </c>
      <c r="M408" s="31">
        <v>10.64268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137.12</v>
      </c>
      <c r="D409" s="36">
        <v>138.70000000000002</v>
      </c>
      <c r="E409" s="36">
        <v>134.08000000000004</v>
      </c>
      <c r="F409" s="36">
        <v>131.04000000000002</v>
      </c>
      <c r="G409" s="36">
        <v>126.42000000000004</v>
      </c>
      <c r="H409" s="36">
        <v>141.74000000000004</v>
      </c>
      <c r="I409" s="36">
        <v>146.35999999999999</v>
      </c>
      <c r="J409" s="36">
        <v>149.40000000000003</v>
      </c>
      <c r="K409" s="31">
        <v>143.32</v>
      </c>
      <c r="L409" s="31">
        <v>135.66</v>
      </c>
      <c r="M409" s="31">
        <v>94.457689999999999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5215.25</v>
      </c>
      <c r="D410" s="36">
        <v>5247.416666666667</v>
      </c>
      <c r="E410" s="36">
        <v>5166.8333333333339</v>
      </c>
      <c r="F410" s="36">
        <v>5118.416666666667</v>
      </c>
      <c r="G410" s="36">
        <v>5037.8333333333339</v>
      </c>
      <c r="H410" s="36">
        <v>5295.8333333333339</v>
      </c>
      <c r="I410" s="36">
        <v>5376.4166666666679</v>
      </c>
      <c r="J410" s="36">
        <v>5424.8333333333339</v>
      </c>
      <c r="K410" s="31">
        <v>5328</v>
      </c>
      <c r="L410" s="31">
        <v>5199</v>
      </c>
      <c r="M410" s="31">
        <v>0.47172999999999998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2521.0500000000002</v>
      </c>
      <c r="D411" s="36">
        <v>2541.8166666666666</v>
      </c>
      <c r="E411" s="36">
        <v>2491.4333333333334</v>
      </c>
      <c r="F411" s="36">
        <v>2461.8166666666666</v>
      </c>
      <c r="G411" s="36">
        <v>2411.4333333333334</v>
      </c>
      <c r="H411" s="36">
        <v>2571.4333333333334</v>
      </c>
      <c r="I411" s="36">
        <v>2621.8166666666666</v>
      </c>
      <c r="J411" s="36">
        <v>2651.4333333333334</v>
      </c>
      <c r="K411" s="31">
        <v>2592.1999999999998</v>
      </c>
      <c r="L411" s="31">
        <v>2512.1999999999998</v>
      </c>
      <c r="M411" s="31">
        <v>3.3733599999999999</v>
      </c>
      <c r="N411" s="1"/>
      <c r="O411" s="1"/>
    </row>
    <row r="412" spans="1:15" ht="12.75" customHeight="1">
      <c r="A412" s="33">
        <v>402</v>
      </c>
      <c r="B412" s="53" t="s">
        <v>830</v>
      </c>
      <c r="C412" s="31">
        <v>2379.1</v>
      </c>
      <c r="D412" s="36">
        <v>2385.7000000000003</v>
      </c>
      <c r="E412" s="36">
        <v>2354.4000000000005</v>
      </c>
      <c r="F412" s="36">
        <v>2329.7000000000003</v>
      </c>
      <c r="G412" s="36">
        <v>2298.4000000000005</v>
      </c>
      <c r="H412" s="36">
        <v>2410.4000000000005</v>
      </c>
      <c r="I412" s="36">
        <v>2441.7000000000007</v>
      </c>
      <c r="J412" s="36">
        <v>2466.4000000000005</v>
      </c>
      <c r="K412" s="31">
        <v>2417</v>
      </c>
      <c r="L412" s="31">
        <v>2361</v>
      </c>
      <c r="M412" s="31">
        <v>1.53026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180.7</v>
      </c>
      <c r="D413" s="36">
        <v>182.71666666666667</v>
      </c>
      <c r="E413" s="36">
        <v>175.68333333333334</v>
      </c>
      <c r="F413" s="36">
        <v>170.66666666666666</v>
      </c>
      <c r="G413" s="36">
        <v>163.63333333333333</v>
      </c>
      <c r="H413" s="36">
        <v>187.73333333333335</v>
      </c>
      <c r="I413" s="36">
        <v>194.76666666666671</v>
      </c>
      <c r="J413" s="36">
        <v>199.78333333333336</v>
      </c>
      <c r="K413" s="31">
        <v>189.75</v>
      </c>
      <c r="L413" s="31">
        <v>177.7</v>
      </c>
      <c r="M413" s="31">
        <v>316.16437999999999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6649.2</v>
      </c>
      <c r="D414" s="36">
        <v>6682.9833333333327</v>
      </c>
      <c r="E414" s="36">
        <v>6591.3166666666657</v>
      </c>
      <c r="F414" s="36">
        <v>6533.4333333333334</v>
      </c>
      <c r="G414" s="36">
        <v>6441.7666666666664</v>
      </c>
      <c r="H414" s="36">
        <v>6740.866666666665</v>
      </c>
      <c r="I414" s="36">
        <v>6832.533333333331</v>
      </c>
      <c r="J414" s="36">
        <v>6890.4166666666642</v>
      </c>
      <c r="K414" s="31">
        <v>6774.65</v>
      </c>
      <c r="L414" s="31">
        <v>6625.1</v>
      </c>
      <c r="M414" s="31">
        <v>6.2859999999999999E-2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1544.1</v>
      </c>
      <c r="D415" s="36">
        <v>1558.5166666666667</v>
      </c>
      <c r="E415" s="36">
        <v>1522.6333333333332</v>
      </c>
      <c r="F415" s="36">
        <v>1501.1666666666665</v>
      </c>
      <c r="G415" s="36">
        <v>1465.2833333333331</v>
      </c>
      <c r="H415" s="36">
        <v>1579.9833333333333</v>
      </c>
      <c r="I415" s="36">
        <v>1615.866666666667</v>
      </c>
      <c r="J415" s="36">
        <v>1637.3333333333335</v>
      </c>
      <c r="K415" s="31">
        <v>1594.4</v>
      </c>
      <c r="L415" s="31">
        <v>1537.05</v>
      </c>
      <c r="M415" s="31">
        <v>1.6765399999999999</v>
      </c>
      <c r="N415" s="1"/>
      <c r="O415" s="1"/>
    </row>
    <row r="416" spans="1:15" ht="12.75" customHeight="1">
      <c r="A416" s="33">
        <v>406</v>
      </c>
      <c r="B416" s="53" t="s">
        <v>831</v>
      </c>
      <c r="C416" s="31">
        <v>495.9</v>
      </c>
      <c r="D416" s="36">
        <v>496.7833333333333</v>
      </c>
      <c r="E416" s="36">
        <v>487.56666666666661</v>
      </c>
      <c r="F416" s="36">
        <v>479.23333333333329</v>
      </c>
      <c r="G416" s="36">
        <v>470.01666666666659</v>
      </c>
      <c r="H416" s="36">
        <v>505.11666666666662</v>
      </c>
      <c r="I416" s="36">
        <v>514.33333333333326</v>
      </c>
      <c r="J416" s="36">
        <v>522.66666666666663</v>
      </c>
      <c r="K416" s="31">
        <v>506</v>
      </c>
      <c r="L416" s="31">
        <v>488.45</v>
      </c>
      <c r="M416" s="31">
        <v>8.8956599999999995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4013.7</v>
      </c>
      <c r="D417" s="36">
        <v>3984.2166666666667</v>
      </c>
      <c r="E417" s="36">
        <v>3934.4833333333336</v>
      </c>
      <c r="F417" s="36">
        <v>3855.2666666666669</v>
      </c>
      <c r="G417" s="36">
        <v>3805.5333333333338</v>
      </c>
      <c r="H417" s="36">
        <v>4063.4333333333334</v>
      </c>
      <c r="I417" s="36">
        <v>4113.1666666666661</v>
      </c>
      <c r="J417" s="36">
        <v>4192.3833333333332</v>
      </c>
      <c r="K417" s="31">
        <v>4033.95</v>
      </c>
      <c r="L417" s="31">
        <v>3905</v>
      </c>
      <c r="M417" s="31">
        <v>1.18113</v>
      </c>
      <c r="N417" s="1"/>
      <c r="O417" s="1"/>
    </row>
    <row r="418" spans="1:15" ht="12.75" customHeight="1">
      <c r="A418" s="33">
        <v>408</v>
      </c>
      <c r="B418" s="53" t="s">
        <v>873</v>
      </c>
      <c r="C418" s="31">
        <v>799</v>
      </c>
      <c r="D418" s="36">
        <v>810.06666666666661</v>
      </c>
      <c r="E418" s="36">
        <v>784.23333333333323</v>
      </c>
      <c r="F418" s="36">
        <v>769.46666666666658</v>
      </c>
      <c r="G418" s="36">
        <v>743.63333333333321</v>
      </c>
      <c r="H418" s="36">
        <v>824.83333333333326</v>
      </c>
      <c r="I418" s="36">
        <v>850.66666666666674</v>
      </c>
      <c r="J418" s="36">
        <v>865.43333333333328</v>
      </c>
      <c r="K418" s="31">
        <v>835.9</v>
      </c>
      <c r="L418" s="31">
        <v>795.3</v>
      </c>
      <c r="M418" s="31">
        <v>1.43242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24205.95</v>
      </c>
      <c r="D419" s="36">
        <v>24285.083333333332</v>
      </c>
      <c r="E419" s="36">
        <v>24060.916666666664</v>
      </c>
      <c r="F419" s="36">
        <v>23915.883333333331</v>
      </c>
      <c r="G419" s="36">
        <v>23691.716666666664</v>
      </c>
      <c r="H419" s="36">
        <v>24430.116666666665</v>
      </c>
      <c r="I419" s="36">
        <v>24654.283333333329</v>
      </c>
      <c r="J419" s="36">
        <v>24799.316666666666</v>
      </c>
      <c r="K419" s="31">
        <v>24509.25</v>
      </c>
      <c r="L419" s="31">
        <v>24140.05</v>
      </c>
      <c r="M419" s="31">
        <v>0.41826000000000002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47.36</v>
      </c>
      <c r="D420" s="36">
        <v>47.47</v>
      </c>
      <c r="E420" s="36">
        <v>46.739999999999995</v>
      </c>
      <c r="F420" s="36">
        <v>46.12</v>
      </c>
      <c r="G420" s="36">
        <v>45.389999999999993</v>
      </c>
      <c r="H420" s="36">
        <v>48.089999999999996</v>
      </c>
      <c r="I420" s="36">
        <v>48.82</v>
      </c>
      <c r="J420" s="36">
        <v>49.44</v>
      </c>
      <c r="K420" s="31">
        <v>48.2</v>
      </c>
      <c r="L420" s="31">
        <v>46.85</v>
      </c>
      <c r="M420" s="31">
        <v>271.12583999999998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2891.35</v>
      </c>
      <c r="D421" s="36">
        <v>2915.7666666666664</v>
      </c>
      <c r="E421" s="36">
        <v>2836.083333333333</v>
      </c>
      <c r="F421" s="36">
        <v>2780.8166666666666</v>
      </c>
      <c r="G421" s="36">
        <v>2701.1333333333332</v>
      </c>
      <c r="H421" s="36">
        <v>2971.0333333333328</v>
      </c>
      <c r="I421" s="36">
        <v>3050.7166666666662</v>
      </c>
      <c r="J421" s="36">
        <v>3105.9833333333327</v>
      </c>
      <c r="K421" s="31">
        <v>2995.45</v>
      </c>
      <c r="L421" s="31">
        <v>2860.5</v>
      </c>
      <c r="M421" s="31">
        <v>14.49963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748</v>
      </c>
      <c r="D422" s="36">
        <v>747.58333333333337</v>
      </c>
      <c r="E422" s="36">
        <v>736.16666666666674</v>
      </c>
      <c r="F422" s="36">
        <v>724.33333333333337</v>
      </c>
      <c r="G422" s="36">
        <v>712.91666666666674</v>
      </c>
      <c r="H422" s="36">
        <v>759.41666666666674</v>
      </c>
      <c r="I422" s="36">
        <v>770.83333333333348</v>
      </c>
      <c r="J422" s="36">
        <v>782.66666666666674</v>
      </c>
      <c r="K422" s="31">
        <v>759</v>
      </c>
      <c r="L422" s="31">
        <v>735.75</v>
      </c>
      <c r="M422" s="31">
        <v>11.34806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6969.1</v>
      </c>
      <c r="D423" s="36">
        <v>6954.3833333333341</v>
      </c>
      <c r="E423" s="36">
        <v>6864.7666666666682</v>
      </c>
      <c r="F423" s="36">
        <v>6760.4333333333343</v>
      </c>
      <c r="G423" s="36">
        <v>6670.8166666666684</v>
      </c>
      <c r="H423" s="36">
        <v>7058.7166666666681</v>
      </c>
      <c r="I423" s="36">
        <v>7148.3333333333348</v>
      </c>
      <c r="J423" s="36">
        <v>7252.6666666666679</v>
      </c>
      <c r="K423" s="31">
        <v>7044</v>
      </c>
      <c r="L423" s="31">
        <v>6850.05</v>
      </c>
      <c r="M423" s="31">
        <v>5.2359499999999999</v>
      </c>
      <c r="N423" s="1"/>
      <c r="O423" s="1"/>
    </row>
    <row r="424" spans="1:15" ht="12.75" customHeight="1">
      <c r="A424" s="33">
        <v>414</v>
      </c>
      <c r="B424" s="53" t="s">
        <v>874</v>
      </c>
      <c r="C424" s="31">
        <v>1481.5</v>
      </c>
      <c r="D424" s="36">
        <v>1486.8333333333333</v>
      </c>
      <c r="E424" s="36">
        <v>1469.6666666666665</v>
      </c>
      <c r="F424" s="36">
        <v>1457.8333333333333</v>
      </c>
      <c r="G424" s="36">
        <v>1440.6666666666665</v>
      </c>
      <c r="H424" s="36">
        <v>1498.6666666666665</v>
      </c>
      <c r="I424" s="36">
        <v>1515.833333333333</v>
      </c>
      <c r="J424" s="36">
        <v>1527.6666666666665</v>
      </c>
      <c r="K424" s="31">
        <v>1504</v>
      </c>
      <c r="L424" s="31">
        <v>1475</v>
      </c>
      <c r="M424" s="31">
        <v>7.4409900000000002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1696.8</v>
      </c>
      <c r="D425" s="36">
        <v>1700.6000000000001</v>
      </c>
      <c r="E425" s="36">
        <v>1671.2000000000003</v>
      </c>
      <c r="F425" s="36">
        <v>1645.6000000000001</v>
      </c>
      <c r="G425" s="36">
        <v>1616.2000000000003</v>
      </c>
      <c r="H425" s="36">
        <v>1726.2000000000003</v>
      </c>
      <c r="I425" s="36">
        <v>1755.6000000000004</v>
      </c>
      <c r="J425" s="36">
        <v>1781.2000000000003</v>
      </c>
      <c r="K425" s="31">
        <v>1730</v>
      </c>
      <c r="L425" s="31">
        <v>1675</v>
      </c>
      <c r="M425" s="31">
        <v>1.54823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10063.9</v>
      </c>
      <c r="D426" s="36">
        <v>10135.949999999999</v>
      </c>
      <c r="E426" s="36">
        <v>9927.9499999999971</v>
      </c>
      <c r="F426" s="36">
        <v>9791.9999999999982</v>
      </c>
      <c r="G426" s="36">
        <v>9583.9999999999964</v>
      </c>
      <c r="H426" s="36">
        <v>10271.899999999998</v>
      </c>
      <c r="I426" s="36">
        <v>10479.900000000001</v>
      </c>
      <c r="J426" s="36">
        <v>10615.849999999999</v>
      </c>
      <c r="K426" s="31">
        <v>10343.950000000001</v>
      </c>
      <c r="L426" s="31">
        <v>10000</v>
      </c>
      <c r="M426" s="31">
        <v>0.29942999999999997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659.5</v>
      </c>
      <c r="D427" s="36">
        <v>663.93333333333339</v>
      </c>
      <c r="E427" s="36">
        <v>652.66666666666674</v>
      </c>
      <c r="F427" s="36">
        <v>645.83333333333337</v>
      </c>
      <c r="G427" s="36">
        <v>634.56666666666672</v>
      </c>
      <c r="H427" s="36">
        <v>670.76666666666677</v>
      </c>
      <c r="I427" s="36">
        <v>682.03333333333342</v>
      </c>
      <c r="J427" s="36">
        <v>688.86666666666679</v>
      </c>
      <c r="K427" s="31">
        <v>675.2</v>
      </c>
      <c r="L427" s="31">
        <v>657.1</v>
      </c>
      <c r="M427" s="31">
        <v>7.2179099999999998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583.79999999999995</v>
      </c>
      <c r="D428" s="36">
        <v>590.7166666666667</v>
      </c>
      <c r="E428" s="36">
        <v>572.43333333333339</v>
      </c>
      <c r="F428" s="36">
        <v>561.06666666666672</v>
      </c>
      <c r="G428" s="36">
        <v>542.78333333333342</v>
      </c>
      <c r="H428" s="36">
        <v>602.08333333333337</v>
      </c>
      <c r="I428" s="36">
        <v>620.36666666666667</v>
      </c>
      <c r="J428" s="36">
        <v>631.73333333333335</v>
      </c>
      <c r="K428" s="31">
        <v>609</v>
      </c>
      <c r="L428" s="31">
        <v>579.35</v>
      </c>
      <c r="M428" s="31">
        <v>8.8035599999999992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579.35</v>
      </c>
      <c r="D429" s="36">
        <v>581.23333333333346</v>
      </c>
      <c r="E429" s="36">
        <v>575.01666666666688</v>
      </c>
      <c r="F429" s="36">
        <v>570.68333333333339</v>
      </c>
      <c r="G429" s="36">
        <v>564.46666666666681</v>
      </c>
      <c r="H429" s="36">
        <v>585.56666666666695</v>
      </c>
      <c r="I429" s="36">
        <v>591.78333333333342</v>
      </c>
      <c r="J429" s="36">
        <v>596.11666666666702</v>
      </c>
      <c r="K429" s="31">
        <v>587.45000000000005</v>
      </c>
      <c r="L429" s="31">
        <v>576.9</v>
      </c>
      <c r="M429" s="31">
        <v>2.1747299999999998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797.55</v>
      </c>
      <c r="D430" s="36">
        <v>804.19999999999993</v>
      </c>
      <c r="E430" s="36">
        <v>788.39999999999986</v>
      </c>
      <c r="F430" s="36">
        <v>779.24999999999989</v>
      </c>
      <c r="G430" s="36">
        <v>763.44999999999982</v>
      </c>
      <c r="H430" s="36">
        <v>813.34999999999991</v>
      </c>
      <c r="I430" s="36">
        <v>829.14999999999986</v>
      </c>
      <c r="J430" s="36">
        <v>838.3</v>
      </c>
      <c r="K430" s="31">
        <v>820</v>
      </c>
      <c r="L430" s="31">
        <v>795.05</v>
      </c>
      <c r="M430" s="31">
        <v>175.85172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128.13999999999999</v>
      </c>
      <c r="D431" s="36">
        <v>129.45333333333335</v>
      </c>
      <c r="E431" s="36">
        <v>126.40666666666669</v>
      </c>
      <c r="F431" s="36">
        <v>124.67333333333335</v>
      </c>
      <c r="G431" s="36">
        <v>121.62666666666669</v>
      </c>
      <c r="H431" s="36">
        <v>131.1866666666667</v>
      </c>
      <c r="I431" s="36">
        <v>134.23333333333338</v>
      </c>
      <c r="J431" s="36">
        <v>135.9666666666667</v>
      </c>
      <c r="K431" s="31">
        <v>132.5</v>
      </c>
      <c r="L431" s="31">
        <v>127.72</v>
      </c>
      <c r="M431" s="31">
        <v>163.76718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669.9</v>
      </c>
      <c r="D432" s="36">
        <v>673.61666666666667</v>
      </c>
      <c r="E432" s="36">
        <v>661.2833333333333</v>
      </c>
      <c r="F432" s="36">
        <v>652.66666666666663</v>
      </c>
      <c r="G432" s="36">
        <v>640.33333333333326</v>
      </c>
      <c r="H432" s="36">
        <v>682.23333333333335</v>
      </c>
      <c r="I432" s="36">
        <v>694.56666666666661</v>
      </c>
      <c r="J432" s="36">
        <v>703.18333333333339</v>
      </c>
      <c r="K432" s="31">
        <v>685.95</v>
      </c>
      <c r="L432" s="31">
        <v>665</v>
      </c>
      <c r="M432" s="31">
        <v>7.6540800000000004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136.61000000000001</v>
      </c>
      <c r="D433" s="36">
        <v>137.98333333333332</v>
      </c>
      <c r="E433" s="36">
        <v>135.04666666666665</v>
      </c>
      <c r="F433" s="36">
        <v>133.48333333333332</v>
      </c>
      <c r="G433" s="36">
        <v>130.54666666666665</v>
      </c>
      <c r="H433" s="36">
        <v>139.54666666666665</v>
      </c>
      <c r="I433" s="36">
        <v>142.48333333333332</v>
      </c>
      <c r="J433" s="36">
        <v>144.04666666666665</v>
      </c>
      <c r="K433" s="31">
        <v>140.91999999999999</v>
      </c>
      <c r="L433" s="31">
        <v>136.41999999999999</v>
      </c>
      <c r="M433" s="31">
        <v>16.53171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526.6</v>
      </c>
      <c r="D434" s="36">
        <v>532.18333333333339</v>
      </c>
      <c r="E434" s="36">
        <v>518.41666666666674</v>
      </c>
      <c r="F434" s="36">
        <v>510.23333333333335</v>
      </c>
      <c r="G434" s="36">
        <v>496.4666666666667</v>
      </c>
      <c r="H434" s="36">
        <v>540.36666666666679</v>
      </c>
      <c r="I434" s="36">
        <v>554.13333333333344</v>
      </c>
      <c r="J434" s="36">
        <v>562.31666666666683</v>
      </c>
      <c r="K434" s="31">
        <v>545.95000000000005</v>
      </c>
      <c r="L434" s="31">
        <v>524</v>
      </c>
      <c r="M434" s="31">
        <v>7.8239700000000001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215.7</v>
      </c>
      <c r="D435" s="36">
        <v>216.45666666666668</v>
      </c>
      <c r="E435" s="36">
        <v>212.07333333333335</v>
      </c>
      <c r="F435" s="36">
        <v>208.44666666666669</v>
      </c>
      <c r="G435" s="36">
        <v>204.06333333333336</v>
      </c>
      <c r="H435" s="36">
        <v>220.08333333333334</v>
      </c>
      <c r="I435" s="36">
        <v>224.46666666666667</v>
      </c>
      <c r="J435" s="36">
        <v>228.09333333333333</v>
      </c>
      <c r="K435" s="31">
        <v>220.84</v>
      </c>
      <c r="L435" s="31">
        <v>212.83</v>
      </c>
      <c r="M435" s="31">
        <v>3.5236999999999998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1740.1</v>
      </c>
      <c r="D436" s="36">
        <v>1739.1833333333332</v>
      </c>
      <c r="E436" s="36">
        <v>1726.5166666666664</v>
      </c>
      <c r="F436" s="36">
        <v>1712.9333333333332</v>
      </c>
      <c r="G436" s="36">
        <v>1700.2666666666664</v>
      </c>
      <c r="H436" s="36">
        <v>1752.7666666666664</v>
      </c>
      <c r="I436" s="36">
        <v>1765.4333333333329</v>
      </c>
      <c r="J436" s="36">
        <v>1779.0166666666664</v>
      </c>
      <c r="K436" s="31">
        <v>1751.85</v>
      </c>
      <c r="L436" s="31">
        <v>1725.6</v>
      </c>
      <c r="M436" s="31">
        <v>20.769629999999999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819.7</v>
      </c>
      <c r="D437" s="36">
        <v>808.36666666666667</v>
      </c>
      <c r="E437" s="36">
        <v>789.93333333333339</v>
      </c>
      <c r="F437" s="36">
        <v>760.16666666666674</v>
      </c>
      <c r="G437" s="36">
        <v>741.73333333333346</v>
      </c>
      <c r="H437" s="36">
        <v>838.13333333333333</v>
      </c>
      <c r="I437" s="36">
        <v>856.56666666666649</v>
      </c>
      <c r="J437" s="36">
        <v>886.33333333333326</v>
      </c>
      <c r="K437" s="31">
        <v>826.8</v>
      </c>
      <c r="L437" s="31">
        <v>778.6</v>
      </c>
      <c r="M437" s="31">
        <v>41.698630000000001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3854.05</v>
      </c>
      <c r="D438" s="36">
        <v>3866.9166666666665</v>
      </c>
      <c r="E438" s="36">
        <v>3807.1333333333332</v>
      </c>
      <c r="F438" s="36">
        <v>3760.2166666666667</v>
      </c>
      <c r="G438" s="36">
        <v>3700.4333333333334</v>
      </c>
      <c r="H438" s="36">
        <v>3913.833333333333</v>
      </c>
      <c r="I438" s="36">
        <v>3973.6166666666668</v>
      </c>
      <c r="J438" s="36">
        <v>4020.5333333333328</v>
      </c>
      <c r="K438" s="31">
        <v>3926.7</v>
      </c>
      <c r="L438" s="31">
        <v>3820</v>
      </c>
      <c r="M438" s="31">
        <v>3.7845200000000001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1347.55</v>
      </c>
      <c r="D439" s="36">
        <v>1347.55</v>
      </c>
      <c r="E439" s="36">
        <v>1325.1999999999998</v>
      </c>
      <c r="F439" s="36">
        <v>1302.8499999999999</v>
      </c>
      <c r="G439" s="36">
        <v>1280.4999999999998</v>
      </c>
      <c r="H439" s="36">
        <v>1369.8999999999999</v>
      </c>
      <c r="I439" s="36">
        <v>1392.2499999999998</v>
      </c>
      <c r="J439" s="36">
        <v>1414.6</v>
      </c>
      <c r="K439" s="31">
        <v>1369.9</v>
      </c>
      <c r="L439" s="31">
        <v>1325.2</v>
      </c>
      <c r="M439" s="31">
        <v>0.73602999999999996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575.20000000000005</v>
      </c>
      <c r="D440" s="36">
        <v>580.05000000000007</v>
      </c>
      <c r="E440" s="36">
        <v>569.15000000000009</v>
      </c>
      <c r="F440" s="36">
        <v>563.1</v>
      </c>
      <c r="G440" s="36">
        <v>552.20000000000005</v>
      </c>
      <c r="H440" s="36">
        <v>586.10000000000014</v>
      </c>
      <c r="I440" s="36">
        <v>597</v>
      </c>
      <c r="J440" s="36">
        <v>603.05000000000018</v>
      </c>
      <c r="K440" s="31">
        <v>590.95000000000005</v>
      </c>
      <c r="L440" s="31">
        <v>574</v>
      </c>
      <c r="M440" s="31">
        <v>2.55647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5095.25</v>
      </c>
      <c r="D441" s="36">
        <v>5128.416666666667</v>
      </c>
      <c r="E441" s="36">
        <v>5036.8333333333339</v>
      </c>
      <c r="F441" s="36">
        <v>4978.416666666667</v>
      </c>
      <c r="G441" s="36">
        <v>4886.8333333333339</v>
      </c>
      <c r="H441" s="36">
        <v>5186.8333333333339</v>
      </c>
      <c r="I441" s="36">
        <v>5278.4166666666679</v>
      </c>
      <c r="J441" s="36">
        <v>5336.8333333333339</v>
      </c>
      <c r="K441" s="31">
        <v>5220</v>
      </c>
      <c r="L441" s="31">
        <v>5070</v>
      </c>
      <c r="M441" s="31">
        <v>0.52220999999999995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1006.8</v>
      </c>
      <c r="D442" s="36">
        <v>1013.2666666666668</v>
      </c>
      <c r="E442" s="36">
        <v>993.53333333333353</v>
      </c>
      <c r="F442" s="36">
        <v>980.26666666666677</v>
      </c>
      <c r="G442" s="36">
        <v>960.53333333333353</v>
      </c>
      <c r="H442" s="36">
        <v>1026.5333333333335</v>
      </c>
      <c r="I442" s="36">
        <v>1046.2666666666669</v>
      </c>
      <c r="J442" s="36">
        <v>1059.5333333333335</v>
      </c>
      <c r="K442" s="31">
        <v>1033</v>
      </c>
      <c r="L442" s="31">
        <v>1000</v>
      </c>
      <c r="M442" s="31">
        <v>2.8296899999999998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80.790000000000006</v>
      </c>
      <c r="D443" s="36">
        <v>81.143333333333331</v>
      </c>
      <c r="E443" s="36">
        <v>77.996666666666655</v>
      </c>
      <c r="F443" s="36">
        <v>75.203333333333319</v>
      </c>
      <c r="G443" s="36">
        <v>72.056666666666644</v>
      </c>
      <c r="H443" s="36">
        <v>83.936666666666667</v>
      </c>
      <c r="I443" s="36">
        <v>87.083333333333343</v>
      </c>
      <c r="J443" s="36">
        <v>89.876666666666679</v>
      </c>
      <c r="K443" s="31">
        <v>84.29</v>
      </c>
      <c r="L443" s="31">
        <v>78.349999999999994</v>
      </c>
      <c r="M443" s="31">
        <v>1937.2563700000001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683</v>
      </c>
      <c r="D444" s="36">
        <v>685.75</v>
      </c>
      <c r="E444" s="36">
        <v>672.5</v>
      </c>
      <c r="F444" s="36">
        <v>662</v>
      </c>
      <c r="G444" s="36">
        <v>648.75</v>
      </c>
      <c r="H444" s="36">
        <v>696.25</v>
      </c>
      <c r="I444" s="36">
        <v>709.5</v>
      </c>
      <c r="J444" s="36">
        <v>720</v>
      </c>
      <c r="K444" s="31">
        <v>699</v>
      </c>
      <c r="L444" s="31">
        <v>675.25</v>
      </c>
      <c r="M444" s="31">
        <v>18.609390000000001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825.25</v>
      </c>
      <c r="D445" s="36">
        <v>826.2833333333333</v>
      </c>
      <c r="E445" s="36">
        <v>820.56666666666661</v>
      </c>
      <c r="F445" s="36">
        <v>815.88333333333333</v>
      </c>
      <c r="G445" s="36">
        <v>810.16666666666663</v>
      </c>
      <c r="H445" s="36">
        <v>830.96666666666658</v>
      </c>
      <c r="I445" s="36">
        <v>836.68333333333328</v>
      </c>
      <c r="J445" s="36">
        <v>841.36666666666656</v>
      </c>
      <c r="K445" s="31">
        <v>832</v>
      </c>
      <c r="L445" s="31">
        <v>821.6</v>
      </c>
      <c r="M445" s="31">
        <v>4.3911300000000004</v>
      </c>
      <c r="N445" s="1"/>
      <c r="O445" s="1"/>
    </row>
    <row r="446" spans="1:15" ht="12.75" customHeight="1">
      <c r="A446" s="33">
        <v>436</v>
      </c>
      <c r="B446" s="53" t="s">
        <v>832</v>
      </c>
      <c r="C446" s="31">
        <v>402.05</v>
      </c>
      <c r="D446" s="36">
        <v>403.25</v>
      </c>
      <c r="E446" s="36">
        <v>397.1</v>
      </c>
      <c r="F446" s="36">
        <v>392.15000000000003</v>
      </c>
      <c r="G446" s="36">
        <v>386.00000000000006</v>
      </c>
      <c r="H446" s="36">
        <v>408.2</v>
      </c>
      <c r="I446" s="36">
        <v>414.34999999999997</v>
      </c>
      <c r="J446" s="36">
        <v>419.29999999999995</v>
      </c>
      <c r="K446" s="31">
        <v>409.4</v>
      </c>
      <c r="L446" s="31">
        <v>398.3</v>
      </c>
      <c r="M446" s="31">
        <v>5.2493100000000004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45.57</v>
      </c>
      <c r="D447" s="36">
        <v>46.23</v>
      </c>
      <c r="E447" s="36">
        <v>44.339999999999996</v>
      </c>
      <c r="F447" s="36">
        <v>43.11</v>
      </c>
      <c r="G447" s="36">
        <v>41.22</v>
      </c>
      <c r="H447" s="36">
        <v>47.459999999999994</v>
      </c>
      <c r="I447" s="36">
        <v>49.349999999999994</v>
      </c>
      <c r="J447" s="36">
        <v>50.579999999999991</v>
      </c>
      <c r="K447" s="31">
        <v>48.12</v>
      </c>
      <c r="L447" s="31">
        <v>45</v>
      </c>
      <c r="M447" s="31">
        <v>185.31576000000001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2635.8</v>
      </c>
      <c r="D448" s="36">
        <v>2615.4333333333334</v>
      </c>
      <c r="E448" s="36">
        <v>2575.8666666666668</v>
      </c>
      <c r="F448" s="36">
        <v>2515.9333333333334</v>
      </c>
      <c r="G448" s="36">
        <v>2476.3666666666668</v>
      </c>
      <c r="H448" s="36">
        <v>2675.3666666666668</v>
      </c>
      <c r="I448" s="36">
        <v>2714.9333333333334</v>
      </c>
      <c r="J448" s="36">
        <v>2774.8666666666668</v>
      </c>
      <c r="K448" s="31">
        <v>2655</v>
      </c>
      <c r="L448" s="31">
        <v>2555.5</v>
      </c>
      <c r="M448" s="31">
        <v>20.054300000000001</v>
      </c>
      <c r="N448" s="1"/>
      <c r="O448" s="1"/>
    </row>
    <row r="449" spans="1:15" ht="12.75" customHeight="1">
      <c r="A449" s="33">
        <v>439</v>
      </c>
      <c r="B449" s="53" t="s">
        <v>875</v>
      </c>
      <c r="C449" s="31">
        <v>186</v>
      </c>
      <c r="D449" s="36">
        <v>187.99666666666667</v>
      </c>
      <c r="E449" s="36">
        <v>183.00333333333333</v>
      </c>
      <c r="F449" s="36">
        <v>180.00666666666666</v>
      </c>
      <c r="G449" s="36">
        <v>175.01333333333332</v>
      </c>
      <c r="H449" s="36">
        <v>190.99333333333334</v>
      </c>
      <c r="I449" s="36">
        <v>195.98666666666668</v>
      </c>
      <c r="J449" s="36">
        <v>198.98333333333335</v>
      </c>
      <c r="K449" s="31">
        <v>192.99</v>
      </c>
      <c r="L449" s="31">
        <v>185</v>
      </c>
      <c r="M449" s="31">
        <v>10.439299999999999</v>
      </c>
      <c r="N449" s="1"/>
      <c r="O449" s="1"/>
    </row>
    <row r="450" spans="1:15" ht="12.75" customHeight="1">
      <c r="A450" s="33">
        <v>440</v>
      </c>
      <c r="B450" s="53" t="s">
        <v>876</v>
      </c>
      <c r="C450" s="31">
        <v>449.8</v>
      </c>
      <c r="D450" s="36">
        <v>450.61666666666662</v>
      </c>
      <c r="E450" s="36">
        <v>447.23333333333323</v>
      </c>
      <c r="F450" s="36">
        <v>444.66666666666663</v>
      </c>
      <c r="G450" s="36">
        <v>441.28333333333325</v>
      </c>
      <c r="H450" s="36">
        <v>453.18333333333322</v>
      </c>
      <c r="I450" s="36">
        <v>456.56666666666655</v>
      </c>
      <c r="J450" s="36">
        <v>459.13333333333321</v>
      </c>
      <c r="K450" s="31">
        <v>454</v>
      </c>
      <c r="L450" s="31">
        <v>448.05</v>
      </c>
      <c r="M450" s="31">
        <v>0.69884999999999997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902.05</v>
      </c>
      <c r="D451" s="36">
        <v>909.01666666666677</v>
      </c>
      <c r="E451" s="36">
        <v>890.03333333333353</v>
      </c>
      <c r="F451" s="36">
        <v>878.01666666666677</v>
      </c>
      <c r="G451" s="36">
        <v>859.03333333333353</v>
      </c>
      <c r="H451" s="36">
        <v>921.03333333333353</v>
      </c>
      <c r="I451" s="36">
        <v>940.01666666666688</v>
      </c>
      <c r="J451" s="36">
        <v>952.03333333333353</v>
      </c>
      <c r="K451" s="31">
        <v>928</v>
      </c>
      <c r="L451" s="31">
        <v>897</v>
      </c>
      <c r="M451" s="31">
        <v>13.7026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1027.75</v>
      </c>
      <c r="D452" s="36">
        <v>1034.2666666666667</v>
      </c>
      <c r="E452" s="36">
        <v>1018.5333333333333</v>
      </c>
      <c r="F452" s="36">
        <v>1009.3166666666666</v>
      </c>
      <c r="G452" s="36">
        <v>993.58333333333326</v>
      </c>
      <c r="H452" s="36">
        <v>1043.4833333333333</v>
      </c>
      <c r="I452" s="36">
        <v>1059.2166666666665</v>
      </c>
      <c r="J452" s="36">
        <v>1068.4333333333334</v>
      </c>
      <c r="K452" s="31">
        <v>1050</v>
      </c>
      <c r="L452" s="31">
        <v>1025.05</v>
      </c>
      <c r="M452" s="31">
        <v>6.6239499999999998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1849.45</v>
      </c>
      <c r="D453" s="36">
        <v>1858.9333333333334</v>
      </c>
      <c r="E453" s="36">
        <v>1828.4166666666667</v>
      </c>
      <c r="F453" s="36">
        <v>1807.3833333333334</v>
      </c>
      <c r="G453" s="36">
        <v>1776.8666666666668</v>
      </c>
      <c r="H453" s="36">
        <v>1879.9666666666667</v>
      </c>
      <c r="I453" s="36">
        <v>1910.4833333333331</v>
      </c>
      <c r="J453" s="36">
        <v>1931.5166666666667</v>
      </c>
      <c r="K453" s="31">
        <v>1889.45</v>
      </c>
      <c r="L453" s="31">
        <v>1837.9</v>
      </c>
      <c r="M453" s="31">
        <v>1.79437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4196.95</v>
      </c>
      <c r="D454" s="36">
        <v>4204.6500000000005</v>
      </c>
      <c r="E454" s="36">
        <v>4175.3000000000011</v>
      </c>
      <c r="F454" s="36">
        <v>4153.6500000000005</v>
      </c>
      <c r="G454" s="36">
        <v>4124.3000000000011</v>
      </c>
      <c r="H454" s="36">
        <v>4226.3000000000011</v>
      </c>
      <c r="I454" s="36">
        <v>4255.6500000000015</v>
      </c>
      <c r="J454" s="36">
        <v>4277.3000000000011</v>
      </c>
      <c r="K454" s="31">
        <v>4234</v>
      </c>
      <c r="L454" s="31">
        <v>4183</v>
      </c>
      <c r="M454" s="31">
        <v>14.95593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1178.8</v>
      </c>
      <c r="D455" s="36">
        <v>1176.3833333333334</v>
      </c>
      <c r="E455" s="36">
        <v>1170.0166666666669</v>
      </c>
      <c r="F455" s="36">
        <v>1161.2333333333333</v>
      </c>
      <c r="G455" s="36">
        <v>1154.8666666666668</v>
      </c>
      <c r="H455" s="36">
        <v>1185.166666666667</v>
      </c>
      <c r="I455" s="36">
        <v>1191.5333333333333</v>
      </c>
      <c r="J455" s="36">
        <v>1200.3166666666671</v>
      </c>
      <c r="K455" s="31">
        <v>1182.75</v>
      </c>
      <c r="L455" s="31">
        <v>1167.5999999999999</v>
      </c>
      <c r="M455" s="31">
        <v>7.8537100000000004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6791</v>
      </c>
      <c r="D456" s="36">
        <v>6783.3499999999995</v>
      </c>
      <c r="E456" s="36">
        <v>6732.2999999999993</v>
      </c>
      <c r="F456" s="36">
        <v>6673.5999999999995</v>
      </c>
      <c r="G456" s="36">
        <v>6622.5499999999993</v>
      </c>
      <c r="H456" s="36">
        <v>6842.0499999999993</v>
      </c>
      <c r="I456" s="36">
        <v>6893.1</v>
      </c>
      <c r="J456" s="36">
        <v>6951.7999999999993</v>
      </c>
      <c r="K456" s="31">
        <v>6834.4</v>
      </c>
      <c r="L456" s="31">
        <v>6724.65</v>
      </c>
      <c r="M456" s="31">
        <v>0.60348999999999997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5982.75</v>
      </c>
      <c r="D457" s="36">
        <v>6016.25</v>
      </c>
      <c r="E457" s="36">
        <v>5942.5</v>
      </c>
      <c r="F457" s="36">
        <v>5902.25</v>
      </c>
      <c r="G457" s="36">
        <v>5828.5</v>
      </c>
      <c r="H457" s="36">
        <v>6056.5</v>
      </c>
      <c r="I457" s="36">
        <v>6130.25</v>
      </c>
      <c r="J457" s="36">
        <v>6170.5</v>
      </c>
      <c r="K457" s="31">
        <v>6090</v>
      </c>
      <c r="L457" s="31">
        <v>5976</v>
      </c>
      <c r="M457" s="31">
        <v>0.11706999999999999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723.05</v>
      </c>
      <c r="D458" s="36">
        <v>727.44999999999993</v>
      </c>
      <c r="E458" s="36">
        <v>717.09999999999991</v>
      </c>
      <c r="F458" s="36">
        <v>711.15</v>
      </c>
      <c r="G458" s="36">
        <v>700.8</v>
      </c>
      <c r="H458" s="36">
        <v>733.39999999999986</v>
      </c>
      <c r="I458" s="36">
        <v>743.75</v>
      </c>
      <c r="J458" s="36">
        <v>749.69999999999982</v>
      </c>
      <c r="K458" s="31">
        <v>737.8</v>
      </c>
      <c r="L458" s="31">
        <v>721.5</v>
      </c>
      <c r="M458" s="31">
        <v>32.952930000000002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1053.45</v>
      </c>
      <c r="D459" s="36">
        <v>1059.05</v>
      </c>
      <c r="E459" s="36">
        <v>1042.5999999999999</v>
      </c>
      <c r="F459" s="36">
        <v>1031.75</v>
      </c>
      <c r="G459" s="36">
        <v>1015.3</v>
      </c>
      <c r="H459" s="36">
        <v>1069.8999999999999</v>
      </c>
      <c r="I459" s="36">
        <v>1086.3500000000001</v>
      </c>
      <c r="J459" s="36">
        <v>1097.1999999999998</v>
      </c>
      <c r="K459" s="31">
        <v>1075.5</v>
      </c>
      <c r="L459" s="31">
        <v>1048.2</v>
      </c>
      <c r="M459" s="31">
        <v>75.082310000000007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408.25</v>
      </c>
      <c r="D460" s="36">
        <v>411.55</v>
      </c>
      <c r="E460" s="36">
        <v>403.1</v>
      </c>
      <c r="F460" s="36">
        <v>397.95</v>
      </c>
      <c r="G460" s="36">
        <v>389.5</v>
      </c>
      <c r="H460" s="36">
        <v>416.70000000000005</v>
      </c>
      <c r="I460" s="36">
        <v>425.15</v>
      </c>
      <c r="J460" s="36">
        <v>430.30000000000007</v>
      </c>
      <c r="K460" s="31">
        <v>420</v>
      </c>
      <c r="L460" s="31">
        <v>406.4</v>
      </c>
      <c r="M460" s="31">
        <v>136.50935000000001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148.88</v>
      </c>
      <c r="D461" s="36">
        <v>150.10999999999999</v>
      </c>
      <c r="E461" s="36">
        <v>147.26999999999998</v>
      </c>
      <c r="F461" s="36">
        <v>145.66</v>
      </c>
      <c r="G461" s="36">
        <v>142.82</v>
      </c>
      <c r="H461" s="36">
        <v>151.71999999999997</v>
      </c>
      <c r="I461" s="36">
        <v>154.55999999999995</v>
      </c>
      <c r="J461" s="36">
        <v>156.16999999999996</v>
      </c>
      <c r="K461" s="31">
        <v>152.94999999999999</v>
      </c>
      <c r="L461" s="31">
        <v>148.5</v>
      </c>
      <c r="M461" s="31">
        <v>293.96492999999998</v>
      </c>
      <c r="N461" s="1"/>
      <c r="O461" s="1"/>
    </row>
    <row r="462" spans="1:15" ht="12.75" customHeight="1">
      <c r="A462" s="33">
        <v>452</v>
      </c>
      <c r="B462" s="53" t="s">
        <v>877</v>
      </c>
      <c r="C462" s="31">
        <v>994.45</v>
      </c>
      <c r="D462" s="36">
        <v>993.11666666666667</v>
      </c>
      <c r="E462" s="36">
        <v>989.33333333333337</v>
      </c>
      <c r="F462" s="36">
        <v>984.2166666666667</v>
      </c>
      <c r="G462" s="36">
        <v>980.43333333333339</v>
      </c>
      <c r="H462" s="36">
        <v>998.23333333333335</v>
      </c>
      <c r="I462" s="36">
        <v>1002.0166666666667</v>
      </c>
      <c r="J462" s="36">
        <v>1007.1333333333333</v>
      </c>
      <c r="K462" s="31">
        <v>996.9</v>
      </c>
      <c r="L462" s="31">
        <v>988</v>
      </c>
      <c r="M462" s="31">
        <v>4.3896600000000001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90.35</v>
      </c>
      <c r="D463" s="36">
        <v>91.416666666666671</v>
      </c>
      <c r="E463" s="36">
        <v>88.933333333333337</v>
      </c>
      <c r="F463" s="36">
        <v>87.516666666666666</v>
      </c>
      <c r="G463" s="36">
        <v>85.033333333333331</v>
      </c>
      <c r="H463" s="36">
        <v>92.833333333333343</v>
      </c>
      <c r="I463" s="36">
        <v>95.316666666666663</v>
      </c>
      <c r="J463" s="36">
        <v>96.733333333333348</v>
      </c>
      <c r="K463" s="31">
        <v>93.9</v>
      </c>
      <c r="L463" s="31">
        <v>90</v>
      </c>
      <c r="M463" s="31">
        <v>107.03148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1503.4</v>
      </c>
      <c r="D464" s="36">
        <v>1507.4000000000003</v>
      </c>
      <c r="E464" s="36">
        <v>1491.1500000000005</v>
      </c>
      <c r="F464" s="36">
        <v>1478.9000000000003</v>
      </c>
      <c r="G464" s="36">
        <v>1462.6500000000005</v>
      </c>
      <c r="H464" s="36">
        <v>1519.6500000000005</v>
      </c>
      <c r="I464" s="36">
        <v>1535.9</v>
      </c>
      <c r="J464" s="36">
        <v>1548.1500000000005</v>
      </c>
      <c r="K464" s="31">
        <v>1523.65</v>
      </c>
      <c r="L464" s="31">
        <v>1495.15</v>
      </c>
      <c r="M464" s="31">
        <v>5.8090099999999998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1206.0999999999999</v>
      </c>
      <c r="D465" s="36">
        <v>1227.8833333333334</v>
      </c>
      <c r="E465" s="36">
        <v>1179.3166666666668</v>
      </c>
      <c r="F465" s="36">
        <v>1152.5333333333333</v>
      </c>
      <c r="G465" s="36">
        <v>1103.9666666666667</v>
      </c>
      <c r="H465" s="36">
        <v>1254.666666666667</v>
      </c>
      <c r="I465" s="36">
        <v>1303.2333333333336</v>
      </c>
      <c r="J465" s="36">
        <v>1330.0166666666671</v>
      </c>
      <c r="K465" s="31">
        <v>1276.45</v>
      </c>
      <c r="L465" s="31">
        <v>1201.0999999999999</v>
      </c>
      <c r="M465" s="31">
        <v>2.8212999999999999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238.8</v>
      </c>
      <c r="D466" s="36">
        <v>241.68333333333337</v>
      </c>
      <c r="E466" s="36">
        <v>233.46666666666673</v>
      </c>
      <c r="F466" s="36">
        <v>228.13333333333335</v>
      </c>
      <c r="G466" s="36">
        <v>219.91666666666671</v>
      </c>
      <c r="H466" s="36">
        <v>247.01666666666674</v>
      </c>
      <c r="I466" s="36">
        <v>255.23333333333338</v>
      </c>
      <c r="J466" s="36">
        <v>260.56666666666672</v>
      </c>
      <c r="K466" s="31">
        <v>249.9</v>
      </c>
      <c r="L466" s="31">
        <v>236.35</v>
      </c>
      <c r="M466" s="31">
        <v>14.564859999999999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789.25</v>
      </c>
      <c r="D467" s="36">
        <v>793.18333333333339</v>
      </c>
      <c r="E467" s="36">
        <v>782.51666666666677</v>
      </c>
      <c r="F467" s="36">
        <v>775.78333333333342</v>
      </c>
      <c r="G467" s="36">
        <v>765.11666666666679</v>
      </c>
      <c r="H467" s="36">
        <v>799.91666666666674</v>
      </c>
      <c r="I467" s="36">
        <v>810.58333333333326</v>
      </c>
      <c r="J467" s="36">
        <v>817.31666666666672</v>
      </c>
      <c r="K467" s="31">
        <v>803.85</v>
      </c>
      <c r="L467" s="31">
        <v>786.45</v>
      </c>
      <c r="M467" s="31">
        <v>3.2296299999999998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4314</v>
      </c>
      <c r="D468" s="36">
        <v>4320.666666666667</v>
      </c>
      <c r="E468" s="36">
        <v>4246.3333333333339</v>
      </c>
      <c r="F468" s="36">
        <v>4178.666666666667</v>
      </c>
      <c r="G468" s="36">
        <v>4104.3333333333339</v>
      </c>
      <c r="H468" s="36">
        <v>4388.3333333333339</v>
      </c>
      <c r="I468" s="36">
        <v>4462.6666666666679</v>
      </c>
      <c r="J468" s="36">
        <v>4530.3333333333339</v>
      </c>
      <c r="K468" s="31">
        <v>4395</v>
      </c>
      <c r="L468" s="31">
        <v>4253</v>
      </c>
      <c r="M468" s="31">
        <v>0.99497999999999998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3792.2</v>
      </c>
      <c r="D469" s="36">
        <v>3831.1166666666668</v>
      </c>
      <c r="E469" s="36">
        <v>3733.5833333333335</v>
      </c>
      <c r="F469" s="36">
        <v>3674.9666666666667</v>
      </c>
      <c r="G469" s="36">
        <v>3577.4333333333334</v>
      </c>
      <c r="H469" s="36">
        <v>3889.7333333333336</v>
      </c>
      <c r="I469" s="36">
        <v>3987.2666666666664</v>
      </c>
      <c r="J469" s="36">
        <v>4045.8833333333337</v>
      </c>
      <c r="K469" s="31">
        <v>3928.65</v>
      </c>
      <c r="L469" s="31">
        <v>3772.5</v>
      </c>
      <c r="M469" s="31">
        <v>1.4993300000000001</v>
      </c>
      <c r="N469" s="1"/>
      <c r="O469" s="1"/>
    </row>
    <row r="470" spans="1:15" ht="12.75" customHeight="1">
      <c r="A470" s="33">
        <v>460</v>
      </c>
      <c r="B470" s="53" t="s">
        <v>878</v>
      </c>
      <c r="C470" s="31">
        <v>1397.65</v>
      </c>
      <c r="D470" s="36">
        <v>1417.3500000000001</v>
      </c>
      <c r="E470" s="36">
        <v>1370.3000000000002</v>
      </c>
      <c r="F470" s="36">
        <v>1342.95</v>
      </c>
      <c r="G470" s="36">
        <v>1295.9000000000001</v>
      </c>
      <c r="H470" s="36">
        <v>1444.7000000000003</v>
      </c>
      <c r="I470" s="36">
        <v>1491.75</v>
      </c>
      <c r="J470" s="36">
        <v>1519.1000000000004</v>
      </c>
      <c r="K470" s="31">
        <v>1464.4</v>
      </c>
      <c r="L470" s="31">
        <v>1390</v>
      </c>
      <c r="M470" s="31">
        <v>13.21241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3383.55</v>
      </c>
      <c r="D471" s="36">
        <v>3364.5666666666671</v>
      </c>
      <c r="E471" s="36">
        <v>3324.3833333333341</v>
      </c>
      <c r="F471" s="36">
        <v>3265.2166666666672</v>
      </c>
      <c r="G471" s="36">
        <v>3225.0333333333342</v>
      </c>
      <c r="H471" s="36">
        <v>3423.733333333334</v>
      </c>
      <c r="I471" s="36">
        <v>3463.9166666666674</v>
      </c>
      <c r="J471" s="36">
        <v>3523.0833333333339</v>
      </c>
      <c r="K471" s="31">
        <v>3404.75</v>
      </c>
      <c r="L471" s="31">
        <v>3305.4</v>
      </c>
      <c r="M471" s="31">
        <v>13.14371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3363.4</v>
      </c>
      <c r="D472" s="36">
        <v>3352.4333333333329</v>
      </c>
      <c r="E472" s="36">
        <v>3320.9666666666658</v>
      </c>
      <c r="F472" s="36">
        <v>3278.5333333333328</v>
      </c>
      <c r="G472" s="36">
        <v>3247.0666666666657</v>
      </c>
      <c r="H472" s="36">
        <v>3394.8666666666659</v>
      </c>
      <c r="I472" s="36">
        <v>3426.333333333333</v>
      </c>
      <c r="J472" s="36">
        <v>3468.766666666666</v>
      </c>
      <c r="K472" s="31">
        <v>3383.9</v>
      </c>
      <c r="L472" s="31">
        <v>3310</v>
      </c>
      <c r="M472" s="31">
        <v>4.1307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1712.2</v>
      </c>
      <c r="D473" s="36">
        <v>1730.0833333333333</v>
      </c>
      <c r="E473" s="36">
        <v>1685.2666666666664</v>
      </c>
      <c r="F473" s="36">
        <v>1658.3333333333333</v>
      </c>
      <c r="G473" s="36">
        <v>1613.5166666666664</v>
      </c>
      <c r="H473" s="36">
        <v>1757.0166666666664</v>
      </c>
      <c r="I473" s="36">
        <v>1801.8333333333335</v>
      </c>
      <c r="J473" s="36">
        <v>1828.7666666666664</v>
      </c>
      <c r="K473" s="31">
        <v>1774.9</v>
      </c>
      <c r="L473" s="31">
        <v>1703.15</v>
      </c>
      <c r="M473" s="31">
        <v>4.0771199999999999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6381.7</v>
      </c>
      <c r="D474" s="36">
        <v>6384.9000000000005</v>
      </c>
      <c r="E474" s="36">
        <v>6326.8000000000011</v>
      </c>
      <c r="F474" s="36">
        <v>6271.9000000000005</v>
      </c>
      <c r="G474" s="36">
        <v>6213.8000000000011</v>
      </c>
      <c r="H474" s="36">
        <v>6439.8000000000011</v>
      </c>
      <c r="I474" s="36">
        <v>6497.9000000000015</v>
      </c>
      <c r="J474" s="36">
        <v>6552.8000000000011</v>
      </c>
      <c r="K474" s="31">
        <v>6443</v>
      </c>
      <c r="L474" s="31">
        <v>6330</v>
      </c>
      <c r="M474" s="31">
        <v>6.5159399999999996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37.090000000000003</v>
      </c>
      <c r="D475" s="36">
        <v>37.293333333333329</v>
      </c>
      <c r="E475" s="36">
        <v>36.79666666666666</v>
      </c>
      <c r="F475" s="36">
        <v>36.50333333333333</v>
      </c>
      <c r="G475" s="36">
        <v>36.006666666666661</v>
      </c>
      <c r="H475" s="36">
        <v>37.586666666666659</v>
      </c>
      <c r="I475" s="36">
        <v>38.083333333333329</v>
      </c>
      <c r="J475" s="36">
        <v>38.376666666666658</v>
      </c>
      <c r="K475" s="31">
        <v>37.79</v>
      </c>
      <c r="L475" s="31">
        <v>37</v>
      </c>
      <c r="M475" s="31">
        <v>83.303449999999998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412.15</v>
      </c>
      <c r="D476" s="36">
        <v>410</v>
      </c>
      <c r="E476" s="36">
        <v>394</v>
      </c>
      <c r="F476" s="36">
        <v>375.85</v>
      </c>
      <c r="G476" s="36">
        <v>359.85</v>
      </c>
      <c r="H476" s="36">
        <v>428.15</v>
      </c>
      <c r="I476" s="36">
        <v>444.15</v>
      </c>
      <c r="J476" s="36">
        <v>462.29999999999995</v>
      </c>
      <c r="K476" s="31">
        <v>426</v>
      </c>
      <c r="L476" s="31">
        <v>391.85</v>
      </c>
      <c r="M476" s="31">
        <v>43.840899999999998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787.05</v>
      </c>
      <c r="D477" s="36">
        <v>776.01666666666677</v>
      </c>
      <c r="E477" s="36">
        <v>714.03333333333353</v>
      </c>
      <c r="F477" s="36">
        <v>641.01666666666677</v>
      </c>
      <c r="G477" s="36">
        <v>579.03333333333353</v>
      </c>
      <c r="H477" s="36">
        <v>849.03333333333353</v>
      </c>
      <c r="I477" s="36">
        <v>911.01666666666688</v>
      </c>
      <c r="J477" s="31">
        <v>984.03333333333353</v>
      </c>
      <c r="K477" s="31">
        <v>838</v>
      </c>
      <c r="L477" s="31">
        <v>703</v>
      </c>
      <c r="M477" s="53">
        <v>212.52689000000001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3973.95</v>
      </c>
      <c r="D478" s="36">
        <v>3981.8666666666668</v>
      </c>
      <c r="E478" s="36">
        <v>3918.2333333333336</v>
      </c>
      <c r="F478" s="36">
        <v>3862.5166666666669</v>
      </c>
      <c r="G478" s="36">
        <v>3798.8833333333337</v>
      </c>
      <c r="H478" s="36">
        <v>4037.5833333333335</v>
      </c>
      <c r="I478" s="36">
        <v>4101.2166666666672</v>
      </c>
      <c r="J478" s="31">
        <v>4156.9333333333334</v>
      </c>
      <c r="K478" s="31">
        <v>4045.5</v>
      </c>
      <c r="L478" s="31">
        <v>3926.15</v>
      </c>
      <c r="M478" s="53">
        <v>1.14377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50.42</v>
      </c>
      <c r="D479" s="36">
        <v>50.823333333333331</v>
      </c>
      <c r="E479" s="36">
        <v>49.806666666666658</v>
      </c>
      <c r="F479" s="36">
        <v>49.193333333333328</v>
      </c>
      <c r="G479" s="36">
        <v>48.176666666666655</v>
      </c>
      <c r="H479" s="36">
        <v>51.43666666666666</v>
      </c>
      <c r="I479" s="36">
        <v>52.453333333333326</v>
      </c>
      <c r="J479" s="36">
        <v>53.066666666666663</v>
      </c>
      <c r="K479" s="31">
        <v>51.84</v>
      </c>
      <c r="L479" s="31">
        <v>50.21</v>
      </c>
      <c r="M479" s="31">
        <v>44.058869999999999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1047.9000000000001</v>
      </c>
      <c r="D480" s="36">
        <v>1042.6499999999999</v>
      </c>
      <c r="E480" s="36">
        <v>1035.2999999999997</v>
      </c>
      <c r="F480" s="36">
        <v>1022.6999999999998</v>
      </c>
      <c r="G480" s="36">
        <v>1015.3499999999997</v>
      </c>
      <c r="H480" s="36">
        <v>1055.2499999999998</v>
      </c>
      <c r="I480" s="36">
        <v>1062.5999999999997</v>
      </c>
      <c r="J480" s="31">
        <v>1075.1999999999998</v>
      </c>
      <c r="K480" s="31">
        <v>1050</v>
      </c>
      <c r="L480" s="31">
        <v>1030.05</v>
      </c>
      <c r="M480" s="53">
        <v>7.9456100000000003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552.04999999999995</v>
      </c>
      <c r="D481" s="36">
        <v>556.31666666666672</v>
      </c>
      <c r="E481" s="36">
        <v>546.53333333333342</v>
      </c>
      <c r="F481" s="36">
        <v>541.01666666666665</v>
      </c>
      <c r="G481" s="36">
        <v>531.23333333333335</v>
      </c>
      <c r="H481" s="36">
        <v>561.83333333333348</v>
      </c>
      <c r="I481" s="36">
        <v>571.61666666666679</v>
      </c>
      <c r="J481" s="36">
        <v>577.13333333333355</v>
      </c>
      <c r="K481" s="31">
        <v>566.1</v>
      </c>
      <c r="L481" s="31">
        <v>550.79999999999995</v>
      </c>
      <c r="M481" s="31">
        <v>16.665990000000001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1021.8</v>
      </c>
      <c r="D482" s="36">
        <v>1028.55</v>
      </c>
      <c r="E482" s="36">
        <v>1007.0999999999999</v>
      </c>
      <c r="F482" s="36">
        <v>992.4</v>
      </c>
      <c r="G482" s="36">
        <v>970.94999999999993</v>
      </c>
      <c r="H482" s="36">
        <v>1043.25</v>
      </c>
      <c r="I482" s="36">
        <v>1064.7000000000003</v>
      </c>
      <c r="J482" s="36">
        <v>1079.3999999999999</v>
      </c>
      <c r="K482" s="31">
        <v>1050</v>
      </c>
      <c r="L482" s="31">
        <v>1013.85</v>
      </c>
      <c r="M482" s="31">
        <v>2.0999699999999999</v>
      </c>
      <c r="N482" s="1"/>
      <c r="O482" s="1"/>
    </row>
    <row r="483" spans="1:15" ht="12.75" customHeight="1">
      <c r="A483" s="33">
        <v>473</v>
      </c>
      <c r="B483" s="31" t="s">
        <v>833</v>
      </c>
      <c r="C483" s="31">
        <v>41.75</v>
      </c>
      <c r="D483" s="36">
        <v>41.893333333333338</v>
      </c>
      <c r="E483" s="36">
        <v>41.476666666666674</v>
      </c>
      <c r="F483" s="36">
        <v>41.203333333333333</v>
      </c>
      <c r="G483" s="36">
        <v>40.786666666666669</v>
      </c>
      <c r="H483" s="36">
        <v>42.166666666666679</v>
      </c>
      <c r="I483" s="36">
        <v>42.58333333333335</v>
      </c>
      <c r="J483" s="36">
        <v>42.856666666666683</v>
      </c>
      <c r="K483" s="31">
        <v>42.31</v>
      </c>
      <c r="L483" s="31">
        <v>41.62</v>
      </c>
      <c r="M483" s="31">
        <v>78.873810000000006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11271.2</v>
      </c>
      <c r="D484" s="36">
        <v>11289.949999999999</v>
      </c>
      <c r="E484" s="36">
        <v>11215.899999999998</v>
      </c>
      <c r="F484" s="36">
        <v>11160.599999999999</v>
      </c>
      <c r="G484" s="36">
        <v>11086.549999999997</v>
      </c>
      <c r="H484" s="36">
        <v>11345.249999999998</v>
      </c>
      <c r="I484" s="36">
        <v>11419.299999999997</v>
      </c>
      <c r="J484" s="36">
        <v>11474.599999999999</v>
      </c>
      <c r="K484" s="31">
        <v>11364</v>
      </c>
      <c r="L484" s="31">
        <v>11234.65</v>
      </c>
      <c r="M484" s="31">
        <v>1.8997200000000001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119.37</v>
      </c>
      <c r="D485" s="36">
        <v>120.24</v>
      </c>
      <c r="E485" s="36">
        <v>118.14999999999999</v>
      </c>
      <c r="F485" s="36">
        <v>116.92999999999999</v>
      </c>
      <c r="G485" s="36">
        <v>114.83999999999999</v>
      </c>
      <c r="H485" s="36">
        <v>121.46</v>
      </c>
      <c r="I485" s="36">
        <v>123.55</v>
      </c>
      <c r="J485" s="36">
        <v>124.77</v>
      </c>
      <c r="K485" s="31">
        <v>122.33</v>
      </c>
      <c r="L485" s="31">
        <v>119.02</v>
      </c>
      <c r="M485" s="31">
        <v>124.24536999999999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1904.75</v>
      </c>
      <c r="D486" s="36">
        <v>1912.6833333333334</v>
      </c>
      <c r="E486" s="36">
        <v>1893.0666666666668</v>
      </c>
      <c r="F486" s="36">
        <v>1881.3833333333334</v>
      </c>
      <c r="G486" s="36">
        <v>1861.7666666666669</v>
      </c>
      <c r="H486" s="36">
        <v>1924.3666666666668</v>
      </c>
      <c r="I486" s="36">
        <v>1943.9833333333336</v>
      </c>
      <c r="J486" s="36">
        <v>1955.6666666666667</v>
      </c>
      <c r="K486" s="31">
        <v>1932.3</v>
      </c>
      <c r="L486" s="31">
        <v>1901</v>
      </c>
      <c r="M486" s="31">
        <v>2.0771999999999999</v>
      </c>
      <c r="N486" s="1"/>
      <c r="O486" s="1"/>
    </row>
    <row r="487" spans="1:15" ht="12.75" customHeight="1">
      <c r="A487" s="33">
        <v>477</v>
      </c>
      <c r="B487" s="53" t="s">
        <v>883</v>
      </c>
      <c r="C487" s="31">
        <v>1403.2</v>
      </c>
      <c r="D487" s="36">
        <v>1410.8166666666666</v>
      </c>
      <c r="E487" s="36">
        <v>1392.3833333333332</v>
      </c>
      <c r="F487" s="36">
        <v>1381.5666666666666</v>
      </c>
      <c r="G487" s="36">
        <v>1363.1333333333332</v>
      </c>
      <c r="H487" s="36">
        <v>1421.6333333333332</v>
      </c>
      <c r="I487" s="36">
        <v>1440.0666666666666</v>
      </c>
      <c r="J487" s="36">
        <v>1450.8833333333332</v>
      </c>
      <c r="K487" s="31">
        <v>1429.25</v>
      </c>
      <c r="L487" s="31">
        <v>1400</v>
      </c>
      <c r="M487" s="31">
        <v>7.7830300000000001</v>
      </c>
      <c r="N487" s="1"/>
      <c r="O487" s="1"/>
    </row>
    <row r="488" spans="1:15" ht="12.75" customHeight="1">
      <c r="A488" s="33">
        <v>478</v>
      </c>
      <c r="B488" s="53" t="s">
        <v>834</v>
      </c>
      <c r="C488" s="36">
        <v>330</v>
      </c>
      <c r="D488" s="36">
        <v>331.3</v>
      </c>
      <c r="E488" s="36">
        <v>313.65000000000003</v>
      </c>
      <c r="F488" s="36">
        <v>297.3</v>
      </c>
      <c r="G488" s="36">
        <v>279.65000000000003</v>
      </c>
      <c r="H488" s="36">
        <v>347.65000000000003</v>
      </c>
      <c r="I488" s="36">
        <v>365.3</v>
      </c>
      <c r="J488" s="36">
        <v>381.65000000000003</v>
      </c>
      <c r="K488" s="31">
        <v>348.95</v>
      </c>
      <c r="L488" s="31">
        <v>314.95</v>
      </c>
      <c r="M488" s="31">
        <v>14.474170000000001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519.9</v>
      </c>
      <c r="D489" s="36">
        <v>512.80000000000007</v>
      </c>
      <c r="E489" s="36">
        <v>503.10000000000014</v>
      </c>
      <c r="F489" s="36">
        <v>486.30000000000007</v>
      </c>
      <c r="G489" s="36">
        <v>476.60000000000014</v>
      </c>
      <c r="H489" s="36">
        <v>529.60000000000014</v>
      </c>
      <c r="I489" s="36">
        <v>539.30000000000018</v>
      </c>
      <c r="J489" s="36">
        <v>556.10000000000014</v>
      </c>
      <c r="K489" s="31">
        <v>522.5</v>
      </c>
      <c r="L489" s="31">
        <v>496</v>
      </c>
      <c r="M489" s="31">
        <v>14.13668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440.05</v>
      </c>
      <c r="D490" s="36">
        <v>441.7</v>
      </c>
      <c r="E490" s="36">
        <v>436.34999999999997</v>
      </c>
      <c r="F490" s="36">
        <v>432.65</v>
      </c>
      <c r="G490" s="36">
        <v>427.29999999999995</v>
      </c>
      <c r="H490" s="36">
        <v>445.4</v>
      </c>
      <c r="I490" s="36">
        <v>450.75</v>
      </c>
      <c r="J490" s="36">
        <v>454.45</v>
      </c>
      <c r="K490" s="31">
        <v>447.05</v>
      </c>
      <c r="L490" s="31">
        <v>438</v>
      </c>
      <c r="M490" s="31">
        <v>1.75275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296.2</v>
      </c>
      <c r="D491" s="36">
        <v>299.83333333333331</v>
      </c>
      <c r="E491" s="36">
        <v>289.86666666666662</v>
      </c>
      <c r="F491" s="36">
        <v>283.5333333333333</v>
      </c>
      <c r="G491" s="36">
        <v>273.56666666666661</v>
      </c>
      <c r="H491" s="36">
        <v>306.16666666666663</v>
      </c>
      <c r="I491" s="36">
        <v>316.13333333333333</v>
      </c>
      <c r="J491" s="36">
        <v>322.46666666666664</v>
      </c>
      <c r="K491" s="31">
        <v>309.8</v>
      </c>
      <c r="L491" s="31">
        <v>293.5</v>
      </c>
      <c r="M491" s="31">
        <v>5.8209299999999997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493.85</v>
      </c>
      <c r="D492" s="36">
        <v>499.33333333333331</v>
      </c>
      <c r="E492" s="36">
        <v>485.56666666666661</v>
      </c>
      <c r="F492" s="36">
        <v>477.2833333333333</v>
      </c>
      <c r="G492" s="36">
        <v>463.51666666666659</v>
      </c>
      <c r="H492" s="36">
        <v>507.61666666666662</v>
      </c>
      <c r="I492" s="36">
        <v>521.38333333333344</v>
      </c>
      <c r="J492" s="36">
        <v>529.66666666666663</v>
      </c>
      <c r="K492" s="31">
        <v>513.1</v>
      </c>
      <c r="L492" s="31">
        <v>491.05</v>
      </c>
      <c r="M492" s="31">
        <v>1.84351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531.29999999999995</v>
      </c>
      <c r="D493" s="36">
        <v>537.36666666666667</v>
      </c>
      <c r="E493" s="36">
        <v>522.0333333333333</v>
      </c>
      <c r="F493" s="36">
        <v>512.76666666666665</v>
      </c>
      <c r="G493" s="36">
        <v>497.43333333333328</v>
      </c>
      <c r="H493" s="36">
        <v>546.63333333333333</v>
      </c>
      <c r="I493" s="36">
        <v>561.96666666666658</v>
      </c>
      <c r="J493" s="36">
        <v>571.23333333333335</v>
      </c>
      <c r="K493" s="31">
        <v>552.70000000000005</v>
      </c>
      <c r="L493" s="31">
        <v>528.1</v>
      </c>
      <c r="M493" s="31">
        <v>2.4374699999999998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1489.5</v>
      </c>
      <c r="D494" s="36">
        <v>1481.5333333333335</v>
      </c>
      <c r="E494" s="36">
        <v>1463.0666666666671</v>
      </c>
      <c r="F494" s="36">
        <v>1436.6333333333334</v>
      </c>
      <c r="G494" s="36">
        <v>1418.166666666667</v>
      </c>
      <c r="H494" s="36">
        <v>1507.9666666666672</v>
      </c>
      <c r="I494" s="36">
        <v>1526.4333333333338</v>
      </c>
      <c r="J494" s="36">
        <v>1552.8666666666672</v>
      </c>
      <c r="K494" s="31">
        <v>1500</v>
      </c>
      <c r="L494" s="31">
        <v>1455.1</v>
      </c>
      <c r="M494" s="31">
        <v>18.931740000000001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1113.3</v>
      </c>
      <c r="D495" s="36">
        <v>1115.6666666666667</v>
      </c>
      <c r="E495" s="36">
        <v>1082.5333333333335</v>
      </c>
      <c r="F495" s="36">
        <v>1051.7666666666669</v>
      </c>
      <c r="G495" s="36">
        <v>1018.6333333333337</v>
      </c>
      <c r="H495" s="36">
        <v>1146.4333333333334</v>
      </c>
      <c r="I495" s="36">
        <v>1179.5666666666666</v>
      </c>
      <c r="J495" s="36">
        <v>1210.3333333333333</v>
      </c>
      <c r="K495" s="31">
        <v>1148.8</v>
      </c>
      <c r="L495" s="31">
        <v>1084.9000000000001</v>
      </c>
      <c r="M495" s="31">
        <v>1.34151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422.35</v>
      </c>
      <c r="D496" s="36">
        <v>425.86666666666662</v>
      </c>
      <c r="E496" s="36">
        <v>417.73333333333323</v>
      </c>
      <c r="F496" s="36">
        <v>413.11666666666662</v>
      </c>
      <c r="G496" s="36">
        <v>404.98333333333323</v>
      </c>
      <c r="H496" s="36">
        <v>430.48333333333323</v>
      </c>
      <c r="I496" s="36">
        <v>438.61666666666656</v>
      </c>
      <c r="J496" s="36">
        <v>443.23333333333323</v>
      </c>
      <c r="K496" s="31">
        <v>434</v>
      </c>
      <c r="L496" s="31">
        <v>421.25</v>
      </c>
      <c r="M496" s="31">
        <v>85.228059999999999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835.9</v>
      </c>
      <c r="D497" s="36">
        <v>843.01666666666677</v>
      </c>
      <c r="E497" s="36">
        <v>813.33333333333348</v>
      </c>
      <c r="F497" s="36">
        <v>790.76666666666677</v>
      </c>
      <c r="G497" s="36">
        <v>761.08333333333348</v>
      </c>
      <c r="H497" s="36">
        <v>865.58333333333348</v>
      </c>
      <c r="I497" s="36">
        <v>895.26666666666665</v>
      </c>
      <c r="J497" s="36">
        <v>917.83333333333348</v>
      </c>
      <c r="K497" s="31">
        <v>872.7</v>
      </c>
      <c r="L497" s="31">
        <v>820.45</v>
      </c>
      <c r="M497" s="31">
        <v>7.0031699999999999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15.47</v>
      </c>
      <c r="D498" s="36">
        <v>15.693333333333335</v>
      </c>
      <c r="E498" s="36">
        <v>15.196666666666669</v>
      </c>
      <c r="F498" s="36">
        <v>14.923333333333334</v>
      </c>
      <c r="G498" s="36">
        <v>14.426666666666668</v>
      </c>
      <c r="H498" s="36">
        <v>15.96666666666667</v>
      </c>
      <c r="I498" s="36">
        <v>16.463333333333338</v>
      </c>
      <c r="J498" s="36">
        <v>16.736666666666672</v>
      </c>
      <c r="K498" s="31">
        <v>16.190000000000001</v>
      </c>
      <c r="L498" s="31">
        <v>15.42</v>
      </c>
      <c r="M498" s="31">
        <v>5383.8700699999999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1573.35</v>
      </c>
      <c r="D499" s="36">
        <v>1580.3500000000001</v>
      </c>
      <c r="E499" s="36">
        <v>1561.8000000000002</v>
      </c>
      <c r="F499" s="36">
        <v>1550.25</v>
      </c>
      <c r="G499" s="36">
        <v>1531.7</v>
      </c>
      <c r="H499" s="36">
        <v>1591.9000000000003</v>
      </c>
      <c r="I499" s="36">
        <v>1610.45</v>
      </c>
      <c r="J499" s="31">
        <v>1622.0000000000005</v>
      </c>
      <c r="K499" s="31">
        <v>1598.9</v>
      </c>
      <c r="L499" s="31">
        <v>1568.8</v>
      </c>
      <c r="M499" s="53">
        <v>20.013839999999998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672.45</v>
      </c>
      <c r="D500" s="36">
        <v>682.35</v>
      </c>
      <c r="E500" s="36">
        <v>660.1</v>
      </c>
      <c r="F500" s="36">
        <v>647.75</v>
      </c>
      <c r="G500" s="36">
        <v>625.5</v>
      </c>
      <c r="H500" s="36">
        <v>694.7</v>
      </c>
      <c r="I500" s="36">
        <v>716.95</v>
      </c>
      <c r="J500" s="31">
        <v>729.30000000000007</v>
      </c>
      <c r="K500" s="31">
        <v>704.6</v>
      </c>
      <c r="L500" s="31">
        <v>670</v>
      </c>
      <c r="M500" s="53">
        <v>15.81373</v>
      </c>
      <c r="N500" s="1"/>
      <c r="O500" s="1"/>
    </row>
    <row r="501" spans="1:15" ht="12.75" customHeight="1">
      <c r="A501" s="33">
        <v>491</v>
      </c>
      <c r="B501" s="53" t="s">
        <v>835</v>
      </c>
      <c r="C501" s="53">
        <v>176.03</v>
      </c>
      <c r="D501" s="36">
        <v>176.99</v>
      </c>
      <c r="E501" s="36">
        <v>174.05</v>
      </c>
      <c r="F501" s="36">
        <v>172.07</v>
      </c>
      <c r="G501" s="36">
        <v>169.13</v>
      </c>
      <c r="H501" s="36">
        <v>178.97000000000003</v>
      </c>
      <c r="I501" s="36">
        <v>181.91000000000003</v>
      </c>
      <c r="J501" s="36">
        <v>183.89000000000004</v>
      </c>
      <c r="K501" s="31">
        <v>179.93</v>
      </c>
      <c r="L501" s="31">
        <v>175.01</v>
      </c>
      <c r="M501" s="31">
        <v>11.40272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795.7</v>
      </c>
      <c r="D502" s="36">
        <v>788.6</v>
      </c>
      <c r="E502" s="36">
        <v>777.2</v>
      </c>
      <c r="F502" s="36">
        <v>758.7</v>
      </c>
      <c r="G502" s="36">
        <v>747.30000000000007</v>
      </c>
      <c r="H502" s="36">
        <v>807.1</v>
      </c>
      <c r="I502" s="36">
        <v>818.49999999999989</v>
      </c>
      <c r="J502" s="36">
        <v>837</v>
      </c>
      <c r="K502" s="31">
        <v>800</v>
      </c>
      <c r="L502" s="31">
        <v>770.1</v>
      </c>
      <c r="M502" s="31">
        <v>1.76833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2043.3</v>
      </c>
      <c r="D503" s="36">
        <v>2052.9833333333331</v>
      </c>
      <c r="E503" s="36">
        <v>2000.0166666666664</v>
      </c>
      <c r="F503" s="36">
        <v>1956.7333333333333</v>
      </c>
      <c r="G503" s="36">
        <v>1903.7666666666667</v>
      </c>
      <c r="H503" s="36">
        <v>2096.2666666666664</v>
      </c>
      <c r="I503" s="36">
        <v>2149.2333333333327</v>
      </c>
      <c r="J503" s="31">
        <v>2192.516666666666</v>
      </c>
      <c r="K503" s="31">
        <v>2105.9499999999998</v>
      </c>
      <c r="L503" s="31">
        <v>2009.7</v>
      </c>
      <c r="M503" s="53">
        <v>0.45728999999999997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490.5</v>
      </c>
      <c r="D504" s="36">
        <v>490.11666666666662</v>
      </c>
      <c r="E504" s="36">
        <v>487.53333333333325</v>
      </c>
      <c r="F504" s="36">
        <v>484.56666666666661</v>
      </c>
      <c r="G504" s="36">
        <v>481.98333333333323</v>
      </c>
      <c r="H504" s="36">
        <v>493.08333333333326</v>
      </c>
      <c r="I504" s="36">
        <v>495.66666666666663</v>
      </c>
      <c r="J504" s="36">
        <v>498.63333333333327</v>
      </c>
      <c r="K504" s="31">
        <v>492.7</v>
      </c>
      <c r="L504" s="31">
        <v>487.15</v>
      </c>
      <c r="M504" s="31">
        <v>31.447089999999999</v>
      </c>
      <c r="N504" s="1"/>
      <c r="O504" s="1"/>
    </row>
    <row r="505" spans="1:15" ht="12.75" customHeight="1">
      <c r="A505" s="33">
        <v>495</v>
      </c>
      <c r="B505" s="198" t="s">
        <v>299</v>
      </c>
      <c r="C505" s="198">
        <v>24.11</v>
      </c>
      <c r="D505" s="199">
        <v>24.406666666666666</v>
      </c>
      <c r="E505" s="199">
        <v>23.713333333333331</v>
      </c>
      <c r="F505" s="199">
        <v>23.316666666666666</v>
      </c>
      <c r="G505" s="199">
        <v>22.623333333333331</v>
      </c>
      <c r="H505" s="199">
        <v>24.803333333333331</v>
      </c>
      <c r="I505" s="199">
        <v>25.496666666666666</v>
      </c>
      <c r="J505" s="199">
        <v>25.893333333333331</v>
      </c>
      <c r="K505" s="200">
        <v>25.1</v>
      </c>
      <c r="L505" s="200">
        <v>24.01</v>
      </c>
      <c r="M505" s="200">
        <v>1759.04099</v>
      </c>
      <c r="N505" s="1"/>
      <c r="O505" s="1"/>
    </row>
    <row r="506" spans="1:15" ht="12.75" customHeight="1">
      <c r="A506" s="33">
        <v>496</v>
      </c>
      <c r="B506" s="273" t="s">
        <v>515</v>
      </c>
      <c r="C506" s="273">
        <v>15359.8</v>
      </c>
      <c r="D506" s="274">
        <v>15340.266666666668</v>
      </c>
      <c r="E506" s="274">
        <v>15230.533333333336</v>
      </c>
      <c r="F506" s="274">
        <v>15101.266666666668</v>
      </c>
      <c r="G506" s="274">
        <v>14991.533333333336</v>
      </c>
      <c r="H506" s="274">
        <v>15469.533333333336</v>
      </c>
      <c r="I506" s="274">
        <v>15579.26666666667</v>
      </c>
      <c r="J506" s="274">
        <v>15708.533333333336</v>
      </c>
      <c r="K506" s="275">
        <v>15450</v>
      </c>
      <c r="L506" s="275">
        <v>15211</v>
      </c>
      <c r="M506" s="275">
        <v>0.10637000000000001</v>
      </c>
      <c r="N506" s="1"/>
      <c r="O506" s="1"/>
    </row>
    <row r="507" spans="1:15" ht="12.75" customHeight="1">
      <c r="A507" s="33">
        <v>497</v>
      </c>
      <c r="B507" s="213" t="s">
        <v>235</v>
      </c>
      <c r="C507" s="213">
        <v>135.66</v>
      </c>
      <c r="D507" s="214">
        <v>136.10333333333332</v>
      </c>
      <c r="E507" s="214">
        <v>134.60666666666665</v>
      </c>
      <c r="F507" s="214">
        <v>133.55333333333334</v>
      </c>
      <c r="G507" s="214">
        <v>132.05666666666667</v>
      </c>
      <c r="H507" s="214">
        <v>137.15666666666664</v>
      </c>
      <c r="I507" s="214">
        <v>138.65333333333331</v>
      </c>
      <c r="J507" s="214">
        <v>139.70666666666662</v>
      </c>
      <c r="K507" s="212">
        <v>137.6</v>
      </c>
      <c r="L507" s="212">
        <v>135.05000000000001</v>
      </c>
      <c r="M507" s="212">
        <v>52.876710000000003</v>
      </c>
      <c r="N507" s="197"/>
      <c r="O507" s="197"/>
    </row>
    <row r="508" spans="1:15" ht="12.75" customHeight="1">
      <c r="A508" s="33">
        <v>498</v>
      </c>
      <c r="B508" s="276" t="s">
        <v>516</v>
      </c>
      <c r="C508" s="276">
        <v>748.25</v>
      </c>
      <c r="D508" s="276">
        <v>753.11666666666667</v>
      </c>
      <c r="E508" s="276">
        <v>739.2833333333333</v>
      </c>
      <c r="F508" s="276">
        <v>730.31666666666661</v>
      </c>
      <c r="G508" s="276">
        <v>716.48333333333323</v>
      </c>
      <c r="H508" s="276">
        <v>762.08333333333337</v>
      </c>
      <c r="I508" s="276">
        <v>775.91666666666663</v>
      </c>
      <c r="J508" s="276">
        <v>784.88333333333344</v>
      </c>
      <c r="K508" s="276">
        <v>766.95</v>
      </c>
      <c r="L508" s="276">
        <v>744.15</v>
      </c>
      <c r="M508" s="276">
        <v>5.0186400000000004</v>
      </c>
      <c r="N508" s="197"/>
      <c r="O508" s="197"/>
    </row>
    <row r="509" spans="1:15" ht="12.75" customHeight="1">
      <c r="A509" s="272">
        <v>499</v>
      </c>
      <c r="B509" s="278" t="s">
        <v>300</v>
      </c>
      <c r="C509" s="278">
        <v>257.08</v>
      </c>
      <c r="D509" s="278">
        <v>259.49333333333334</v>
      </c>
      <c r="E509" s="278">
        <v>253.5866666666667</v>
      </c>
      <c r="F509" s="278">
        <v>250.09333333333336</v>
      </c>
      <c r="G509" s="278">
        <v>244.18666666666672</v>
      </c>
      <c r="H509" s="278">
        <v>262.98666666666668</v>
      </c>
      <c r="I509" s="278">
        <v>268.89333333333332</v>
      </c>
      <c r="J509" s="278">
        <v>272.38666666666666</v>
      </c>
      <c r="K509" s="278">
        <v>265.39999999999998</v>
      </c>
      <c r="L509" s="278">
        <v>256</v>
      </c>
      <c r="M509" s="278">
        <v>261.27109000000002</v>
      </c>
      <c r="N509" s="197"/>
      <c r="O509" s="197"/>
    </row>
    <row r="510" spans="1:15" ht="12.75" customHeight="1">
      <c r="A510" s="212">
        <v>500</v>
      </c>
      <c r="B510" s="276" t="s">
        <v>236</v>
      </c>
      <c r="C510" s="276">
        <v>1175.45</v>
      </c>
      <c r="D510" s="276">
        <v>1200.8166666666666</v>
      </c>
      <c r="E510" s="276">
        <v>1143.6333333333332</v>
      </c>
      <c r="F510" s="276">
        <v>1111.8166666666666</v>
      </c>
      <c r="G510" s="276">
        <v>1054.6333333333332</v>
      </c>
      <c r="H510" s="276">
        <v>1232.6333333333332</v>
      </c>
      <c r="I510" s="276">
        <v>1289.8166666666666</v>
      </c>
      <c r="J510" s="276">
        <v>1321.6333333333332</v>
      </c>
      <c r="K510" s="276">
        <v>1258</v>
      </c>
      <c r="L510" s="276">
        <v>1169</v>
      </c>
      <c r="M510" s="276">
        <v>58.288110000000003</v>
      </c>
      <c r="N510" s="197"/>
      <c r="O510" s="197"/>
    </row>
    <row r="511" spans="1:15" ht="12.75" customHeight="1">
      <c r="A511" s="212">
        <v>501</v>
      </c>
      <c r="B511" s="279" t="s">
        <v>879</v>
      </c>
      <c r="C511" s="279">
        <v>2484.65</v>
      </c>
      <c r="D511" s="279">
        <v>2515.8166666666671</v>
      </c>
      <c r="E511" s="279">
        <v>2445.9333333333343</v>
      </c>
      <c r="F511" s="279">
        <v>2407.2166666666672</v>
      </c>
      <c r="G511" s="279">
        <v>2337.3333333333344</v>
      </c>
      <c r="H511" s="279">
        <v>2554.5333333333342</v>
      </c>
      <c r="I511" s="279">
        <v>2624.4166666666665</v>
      </c>
      <c r="J511" s="279">
        <v>2663.1333333333341</v>
      </c>
      <c r="K511" s="279">
        <v>2585.6999999999998</v>
      </c>
      <c r="L511" s="279">
        <v>2477.1</v>
      </c>
      <c r="M511" s="279">
        <v>1.16062</v>
      </c>
      <c r="N511" s="197"/>
      <c r="O511" s="197"/>
    </row>
    <row r="512" spans="1:15" ht="12.75" customHeight="1">
      <c r="N512" s="197"/>
      <c r="O512" s="197"/>
    </row>
    <row r="513" spans="1:15" ht="12.75" customHeight="1">
      <c r="N513" s="1"/>
      <c r="O513" s="1"/>
    </row>
    <row r="514" spans="1:15" ht="12.75" customHeight="1">
      <c r="N514" s="197"/>
      <c r="O514" s="197"/>
    </row>
    <row r="515" spans="1:15" ht="12.75" customHeight="1">
      <c r="N515" s="197"/>
      <c r="O515" s="197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8"/>
  <sheetViews>
    <sheetView zoomScale="85" zoomScaleNormal="85" workbookViewId="0">
      <pane ySplit="9" topLeftCell="A11" activePane="bottomLeft" state="frozen"/>
      <selection activeCell="A10" sqref="A10"/>
      <selection pane="bottomLeft" activeCell="A11" sqref="A11"/>
    </sheetView>
  </sheetViews>
  <sheetFormatPr defaultColWidth="14.44140625" defaultRowHeight="15" customHeight="1"/>
  <cols>
    <col min="1" max="1" width="12.109375" style="308" customWidth="1"/>
    <col min="2" max="2" width="14.33203125" style="224" customWidth="1"/>
    <col min="3" max="3" width="28.33203125" style="212" customWidth="1"/>
    <col min="4" max="4" width="55.6640625" style="212" customWidth="1"/>
    <col min="5" max="5" width="12.44140625" style="212" customWidth="1"/>
    <col min="6" max="6" width="13.109375" style="309" customWidth="1"/>
    <col min="7" max="7" width="9.5546875" style="224" customWidth="1"/>
    <col min="8" max="8" width="10.33203125" style="224" customWidth="1"/>
    <col min="9" max="9" width="9.33203125" style="266" customWidth="1"/>
    <col min="10" max="10" width="14.33203125" style="266" customWidth="1"/>
    <col min="11" max="28" width="9.33203125" style="266" customWidth="1"/>
    <col min="29" max="16384" width="14.44140625" style="266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30"/>
      <c r="B5" s="331"/>
      <c r="C5" s="330"/>
      <c r="D5" s="33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32" t="s">
        <v>519</v>
      </c>
      <c r="C7" s="332"/>
      <c r="D7" s="7">
        <f>Main!B10</f>
        <v>45518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45517</v>
      </c>
      <c r="B10" s="32">
        <v>539661</v>
      </c>
      <c r="C10" s="31" t="s">
        <v>1002</v>
      </c>
      <c r="D10" s="31" t="s">
        <v>1003</v>
      </c>
      <c r="E10" s="31" t="s">
        <v>528</v>
      </c>
      <c r="F10" s="84">
        <v>21632</v>
      </c>
      <c r="G10" s="32">
        <v>63.43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45517</v>
      </c>
      <c r="B11" s="32">
        <v>544224</v>
      </c>
      <c r="C11" s="31" t="s">
        <v>1004</v>
      </c>
      <c r="D11" s="31" t="s">
        <v>1005</v>
      </c>
      <c r="E11" s="31" t="s">
        <v>528</v>
      </c>
      <c r="F11" s="84">
        <v>168000</v>
      </c>
      <c r="G11" s="32">
        <v>237.5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45517</v>
      </c>
      <c r="B12" s="32">
        <v>544224</v>
      </c>
      <c r="C12" s="31" t="s">
        <v>1004</v>
      </c>
      <c r="D12" s="31" t="s">
        <v>881</v>
      </c>
      <c r="E12" s="31" t="s">
        <v>528</v>
      </c>
      <c r="F12" s="84">
        <v>26400</v>
      </c>
      <c r="G12" s="32">
        <v>215.55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45517</v>
      </c>
      <c r="B13" s="32">
        <v>544224</v>
      </c>
      <c r="C13" s="31" t="s">
        <v>1004</v>
      </c>
      <c r="D13" s="31" t="s">
        <v>881</v>
      </c>
      <c r="E13" s="31" t="s">
        <v>529</v>
      </c>
      <c r="F13" s="84">
        <v>540000</v>
      </c>
      <c r="G13" s="32">
        <v>237.5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45517</v>
      </c>
      <c r="B14" s="32">
        <v>544224</v>
      </c>
      <c r="C14" s="31" t="s">
        <v>1004</v>
      </c>
      <c r="D14" s="31" t="s">
        <v>930</v>
      </c>
      <c r="E14" s="31" t="s">
        <v>529</v>
      </c>
      <c r="F14" s="84">
        <v>264000</v>
      </c>
      <c r="G14" s="32">
        <v>237.5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45517</v>
      </c>
      <c r="B15" s="32">
        <v>544224</v>
      </c>
      <c r="C15" s="31" t="s">
        <v>1004</v>
      </c>
      <c r="D15" s="31" t="s">
        <v>930</v>
      </c>
      <c r="E15" s="31" t="s">
        <v>528</v>
      </c>
      <c r="F15" s="84">
        <v>62400</v>
      </c>
      <c r="G15" s="32">
        <v>235.94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45517</v>
      </c>
      <c r="B16" s="32">
        <v>544224</v>
      </c>
      <c r="C16" s="31" t="s">
        <v>1004</v>
      </c>
      <c r="D16" s="31" t="s">
        <v>1006</v>
      </c>
      <c r="E16" s="31" t="s">
        <v>528</v>
      </c>
      <c r="F16" s="84">
        <v>151200</v>
      </c>
      <c r="G16" s="32">
        <v>237.5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45517</v>
      </c>
      <c r="B17" s="32">
        <v>544224</v>
      </c>
      <c r="C17" s="31" t="s">
        <v>1004</v>
      </c>
      <c r="D17" s="31" t="s">
        <v>1007</v>
      </c>
      <c r="E17" s="31" t="s">
        <v>529</v>
      </c>
      <c r="F17" s="84">
        <v>151200</v>
      </c>
      <c r="G17" s="32">
        <v>231.4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45517</v>
      </c>
      <c r="B18" s="32">
        <v>544224</v>
      </c>
      <c r="C18" s="31" t="s">
        <v>1004</v>
      </c>
      <c r="D18" s="31" t="s">
        <v>1008</v>
      </c>
      <c r="E18" s="31" t="s">
        <v>529</v>
      </c>
      <c r="F18" s="84">
        <v>300000</v>
      </c>
      <c r="G18" s="32">
        <v>236.87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45517</v>
      </c>
      <c r="B19" s="32">
        <v>538351</v>
      </c>
      <c r="C19" s="31" t="s">
        <v>906</v>
      </c>
      <c r="D19" s="31" t="s">
        <v>967</v>
      </c>
      <c r="E19" s="31" t="s">
        <v>529</v>
      </c>
      <c r="F19" s="84">
        <v>79886</v>
      </c>
      <c r="G19" s="32">
        <v>18.97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45517</v>
      </c>
      <c r="B20" s="32">
        <v>531300</v>
      </c>
      <c r="C20" s="31" t="s">
        <v>969</v>
      </c>
      <c r="D20" s="31" t="s">
        <v>1009</v>
      </c>
      <c r="E20" s="31" t="s">
        <v>528</v>
      </c>
      <c r="F20" s="84">
        <v>107000</v>
      </c>
      <c r="G20" s="32">
        <v>3.89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45517</v>
      </c>
      <c r="B21" s="32">
        <v>531300</v>
      </c>
      <c r="C21" s="31" t="s">
        <v>969</v>
      </c>
      <c r="D21" s="31" t="s">
        <v>946</v>
      </c>
      <c r="E21" s="31" t="s">
        <v>528</v>
      </c>
      <c r="F21" s="84">
        <v>440000</v>
      </c>
      <c r="G21" s="32">
        <v>3.89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45517</v>
      </c>
      <c r="B22" s="32">
        <v>531300</v>
      </c>
      <c r="C22" s="31" t="s">
        <v>969</v>
      </c>
      <c r="D22" s="31" t="s">
        <v>1010</v>
      </c>
      <c r="E22" s="31" t="s">
        <v>529</v>
      </c>
      <c r="F22" s="84">
        <v>600000</v>
      </c>
      <c r="G22" s="32">
        <v>3.93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45517</v>
      </c>
      <c r="B23" s="32">
        <v>531300</v>
      </c>
      <c r="C23" s="31" t="s">
        <v>969</v>
      </c>
      <c r="D23" s="31" t="s">
        <v>970</v>
      </c>
      <c r="E23" s="31" t="s">
        <v>529</v>
      </c>
      <c r="F23" s="84">
        <v>124299</v>
      </c>
      <c r="G23" s="32">
        <v>3.89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45517</v>
      </c>
      <c r="B24" s="32">
        <v>542176</v>
      </c>
      <c r="C24" s="31" t="s">
        <v>950</v>
      </c>
      <c r="D24" s="31" t="s">
        <v>1011</v>
      </c>
      <c r="E24" s="31" t="s">
        <v>528</v>
      </c>
      <c r="F24" s="84">
        <v>47600</v>
      </c>
      <c r="G24" s="32">
        <v>16.87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45517</v>
      </c>
      <c r="B25" s="32">
        <v>542176</v>
      </c>
      <c r="C25" s="31" t="s">
        <v>950</v>
      </c>
      <c r="D25" s="31" t="s">
        <v>1012</v>
      </c>
      <c r="E25" s="31" t="s">
        <v>528</v>
      </c>
      <c r="F25" s="84">
        <v>52775</v>
      </c>
      <c r="G25" s="32">
        <v>15.23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45517</v>
      </c>
      <c r="B26" s="32">
        <v>542176</v>
      </c>
      <c r="C26" s="31" t="s">
        <v>950</v>
      </c>
      <c r="D26" s="31" t="s">
        <v>951</v>
      </c>
      <c r="E26" s="31" t="s">
        <v>529</v>
      </c>
      <c r="F26" s="84">
        <v>208000</v>
      </c>
      <c r="G26" s="32">
        <v>15.92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45517</v>
      </c>
      <c r="B27" s="32">
        <v>539662</v>
      </c>
      <c r="C27" s="31" t="s">
        <v>971</v>
      </c>
      <c r="D27" s="31" t="s">
        <v>1013</v>
      </c>
      <c r="E27" s="31" t="s">
        <v>528</v>
      </c>
      <c r="F27" s="84">
        <v>70000</v>
      </c>
      <c r="G27" s="32">
        <v>21.49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45517</v>
      </c>
      <c r="B28" s="32">
        <v>539662</v>
      </c>
      <c r="C28" s="31" t="s">
        <v>971</v>
      </c>
      <c r="D28" s="31" t="s">
        <v>972</v>
      </c>
      <c r="E28" s="31" t="s">
        <v>529</v>
      </c>
      <c r="F28" s="84">
        <v>100000</v>
      </c>
      <c r="G28" s="32">
        <v>23.22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45517</v>
      </c>
      <c r="B29" s="32">
        <v>539662</v>
      </c>
      <c r="C29" s="31" t="s">
        <v>971</v>
      </c>
      <c r="D29" s="31" t="s">
        <v>1014</v>
      </c>
      <c r="E29" s="31" t="s">
        <v>528</v>
      </c>
      <c r="F29" s="84">
        <v>300000</v>
      </c>
      <c r="G29" s="32">
        <v>22.89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45517</v>
      </c>
      <c r="B30" s="32">
        <v>531099</v>
      </c>
      <c r="C30" s="31" t="s">
        <v>1015</v>
      </c>
      <c r="D30" s="31" t="s">
        <v>1016</v>
      </c>
      <c r="E30" s="31" t="s">
        <v>529</v>
      </c>
      <c r="F30" s="84">
        <v>33744</v>
      </c>
      <c r="G30" s="32">
        <v>7.72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45517</v>
      </c>
      <c r="B31" s="32">
        <v>540023</v>
      </c>
      <c r="C31" s="31" t="s">
        <v>952</v>
      </c>
      <c r="D31" s="31" t="s">
        <v>1017</v>
      </c>
      <c r="E31" s="31" t="s">
        <v>528</v>
      </c>
      <c r="F31" s="84">
        <v>1968101</v>
      </c>
      <c r="G31" s="32">
        <v>14.9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45517</v>
      </c>
      <c r="B32" s="32">
        <v>540023</v>
      </c>
      <c r="C32" s="31" t="s">
        <v>952</v>
      </c>
      <c r="D32" s="31" t="s">
        <v>973</v>
      </c>
      <c r="E32" s="31" t="s">
        <v>528</v>
      </c>
      <c r="F32" s="84">
        <v>400000</v>
      </c>
      <c r="G32" s="32">
        <v>16.05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45517</v>
      </c>
      <c r="B33" s="32">
        <v>540023</v>
      </c>
      <c r="C33" s="31" t="s">
        <v>952</v>
      </c>
      <c r="D33" s="31" t="s">
        <v>953</v>
      </c>
      <c r="E33" s="31" t="s">
        <v>529</v>
      </c>
      <c r="F33" s="84">
        <v>2420471</v>
      </c>
      <c r="G33" s="32">
        <v>15.1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45517</v>
      </c>
      <c r="B34" s="32">
        <v>534691</v>
      </c>
      <c r="C34" s="31" t="s">
        <v>974</v>
      </c>
      <c r="D34" s="31" t="s">
        <v>972</v>
      </c>
      <c r="E34" s="31" t="s">
        <v>529</v>
      </c>
      <c r="F34" s="84">
        <v>100000</v>
      </c>
      <c r="G34" s="32">
        <v>34.700000000000003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45517</v>
      </c>
      <c r="B35" s="32">
        <v>531216</v>
      </c>
      <c r="C35" s="31" t="s">
        <v>1018</v>
      </c>
      <c r="D35" s="31" t="s">
        <v>1019</v>
      </c>
      <c r="E35" s="31" t="s">
        <v>529</v>
      </c>
      <c r="F35" s="84">
        <v>2754239</v>
      </c>
      <c r="G35" s="32">
        <v>14.47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45517</v>
      </c>
      <c r="B36" s="32">
        <v>544220</v>
      </c>
      <c r="C36" s="31" t="s">
        <v>1020</v>
      </c>
      <c r="D36" s="31" t="s">
        <v>881</v>
      </c>
      <c r="E36" s="31" t="s">
        <v>529</v>
      </c>
      <c r="F36" s="84">
        <v>14400</v>
      </c>
      <c r="G36" s="32">
        <v>93.07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45517</v>
      </c>
      <c r="B37" s="32">
        <v>531035</v>
      </c>
      <c r="C37" s="31" t="s">
        <v>1021</v>
      </c>
      <c r="D37" s="31" t="s">
        <v>1022</v>
      </c>
      <c r="E37" s="31" t="s">
        <v>529</v>
      </c>
      <c r="F37" s="84">
        <v>100000</v>
      </c>
      <c r="G37" s="32">
        <v>800.26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45517</v>
      </c>
      <c r="B38" s="32">
        <v>531035</v>
      </c>
      <c r="C38" s="31" t="s">
        <v>1021</v>
      </c>
      <c r="D38" s="31" t="s">
        <v>1023</v>
      </c>
      <c r="E38" s="31" t="s">
        <v>529</v>
      </c>
      <c r="F38" s="84">
        <v>105000</v>
      </c>
      <c r="G38" s="32">
        <v>800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45517</v>
      </c>
      <c r="B39" s="32">
        <v>531035</v>
      </c>
      <c r="C39" s="31" t="s">
        <v>1021</v>
      </c>
      <c r="D39" s="31" t="s">
        <v>1009</v>
      </c>
      <c r="E39" s="31" t="s">
        <v>528</v>
      </c>
      <c r="F39" s="84">
        <v>175000</v>
      </c>
      <c r="G39" s="32">
        <v>800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45517</v>
      </c>
      <c r="B40" s="32">
        <v>538708</v>
      </c>
      <c r="C40" s="31" t="s">
        <v>1024</v>
      </c>
      <c r="D40" s="31" t="s">
        <v>1025</v>
      </c>
      <c r="E40" s="31" t="s">
        <v>528</v>
      </c>
      <c r="F40" s="84">
        <v>1</v>
      </c>
      <c r="G40" s="32">
        <v>9.89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45517</v>
      </c>
      <c r="B41" s="32">
        <v>538708</v>
      </c>
      <c r="C41" s="31" t="s">
        <v>1024</v>
      </c>
      <c r="D41" s="31" t="s">
        <v>1025</v>
      </c>
      <c r="E41" s="31" t="s">
        <v>529</v>
      </c>
      <c r="F41" s="84">
        <v>103845</v>
      </c>
      <c r="G41" s="32">
        <v>10.029999999999999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45517</v>
      </c>
      <c r="B42" s="32">
        <v>544199</v>
      </c>
      <c r="C42" s="31" t="s">
        <v>1026</v>
      </c>
      <c r="D42" s="31" t="s">
        <v>930</v>
      </c>
      <c r="E42" s="31" t="s">
        <v>529</v>
      </c>
      <c r="F42" s="84">
        <v>124800</v>
      </c>
      <c r="G42" s="32">
        <v>224.41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45517</v>
      </c>
      <c r="B43" s="32">
        <v>544199</v>
      </c>
      <c r="C43" s="31" t="s">
        <v>1026</v>
      </c>
      <c r="D43" s="31" t="s">
        <v>930</v>
      </c>
      <c r="E43" s="31" t="s">
        <v>528</v>
      </c>
      <c r="F43" s="84">
        <v>81600</v>
      </c>
      <c r="G43" s="32">
        <v>219.14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45517</v>
      </c>
      <c r="B44" s="32">
        <v>531913</v>
      </c>
      <c r="C44" s="31" t="s">
        <v>975</v>
      </c>
      <c r="D44" s="31" t="s">
        <v>1027</v>
      </c>
      <c r="E44" s="31" t="s">
        <v>528</v>
      </c>
      <c r="F44" s="84">
        <v>25000</v>
      </c>
      <c r="G44" s="32">
        <v>8.64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45517</v>
      </c>
      <c r="B45" s="32">
        <v>530663</v>
      </c>
      <c r="C45" s="31" t="s">
        <v>1028</v>
      </c>
      <c r="D45" s="31" t="s">
        <v>1029</v>
      </c>
      <c r="E45" s="31" t="s">
        <v>529</v>
      </c>
      <c r="F45" s="84">
        <v>235000</v>
      </c>
      <c r="G45" s="32">
        <v>1.86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45517</v>
      </c>
      <c r="B46" s="32">
        <v>513337</v>
      </c>
      <c r="C46" s="31" t="s">
        <v>1030</v>
      </c>
      <c r="D46" s="31" t="s">
        <v>881</v>
      </c>
      <c r="E46" s="31" t="s">
        <v>529</v>
      </c>
      <c r="F46" s="84">
        <v>695264</v>
      </c>
      <c r="G46" s="32">
        <v>11.3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45517</v>
      </c>
      <c r="B47" s="32">
        <v>537709</v>
      </c>
      <c r="C47" s="31" t="s">
        <v>1031</v>
      </c>
      <c r="D47" s="31" t="s">
        <v>881</v>
      </c>
      <c r="E47" s="31" t="s">
        <v>529</v>
      </c>
      <c r="F47" s="84">
        <v>108519</v>
      </c>
      <c r="G47" s="32">
        <v>7.87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45517</v>
      </c>
      <c r="B48" s="32">
        <v>539449</v>
      </c>
      <c r="C48" s="31" t="s">
        <v>1032</v>
      </c>
      <c r="D48" s="31" t="s">
        <v>1033</v>
      </c>
      <c r="E48" s="31" t="s">
        <v>529</v>
      </c>
      <c r="F48" s="84">
        <v>25000</v>
      </c>
      <c r="G48" s="32">
        <v>32.61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45517</v>
      </c>
      <c r="B49" s="32">
        <v>530201</v>
      </c>
      <c r="C49" s="31" t="s">
        <v>1034</v>
      </c>
      <c r="D49" s="31" t="s">
        <v>1035</v>
      </c>
      <c r="E49" s="31" t="s">
        <v>528</v>
      </c>
      <c r="F49" s="84">
        <v>270000</v>
      </c>
      <c r="G49" s="32">
        <v>7.77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45517</v>
      </c>
      <c r="B50" s="32">
        <v>530201</v>
      </c>
      <c r="C50" s="31" t="s">
        <v>1034</v>
      </c>
      <c r="D50" s="31" t="s">
        <v>1035</v>
      </c>
      <c r="E50" s="31" t="s">
        <v>529</v>
      </c>
      <c r="F50" s="84">
        <v>270000</v>
      </c>
      <c r="G50" s="32">
        <v>9.6999999999999993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45517</v>
      </c>
      <c r="B51" s="32">
        <v>530201</v>
      </c>
      <c r="C51" s="31" t="s">
        <v>1034</v>
      </c>
      <c r="D51" s="31" t="s">
        <v>1036</v>
      </c>
      <c r="E51" s="31" t="s">
        <v>528</v>
      </c>
      <c r="F51" s="84">
        <v>300000</v>
      </c>
      <c r="G51" s="32">
        <v>9.6199999999999992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45517</v>
      </c>
      <c r="B52" s="32">
        <v>530201</v>
      </c>
      <c r="C52" s="31" t="s">
        <v>1034</v>
      </c>
      <c r="D52" s="31" t="s">
        <v>1036</v>
      </c>
      <c r="E52" s="31" t="s">
        <v>529</v>
      </c>
      <c r="F52" s="84">
        <v>300000</v>
      </c>
      <c r="G52" s="32">
        <v>8.7200000000000006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45517</v>
      </c>
      <c r="B53" s="32">
        <v>535730</v>
      </c>
      <c r="C53" s="31" t="s">
        <v>954</v>
      </c>
      <c r="D53" s="31" t="s">
        <v>1037</v>
      </c>
      <c r="E53" s="31" t="s">
        <v>529</v>
      </c>
      <c r="F53" s="84">
        <v>2500000</v>
      </c>
      <c r="G53" s="32">
        <v>1.21</v>
      </c>
      <c r="H53" s="32" t="s">
        <v>324</v>
      </c>
    </row>
    <row r="54" spans="1:28" customFormat="1" ht="15" customHeight="1">
      <c r="A54" s="83">
        <v>45517</v>
      </c>
      <c r="B54" s="32">
        <v>544221</v>
      </c>
      <c r="C54" s="31" t="s">
        <v>955</v>
      </c>
      <c r="D54" s="31" t="s">
        <v>1038</v>
      </c>
      <c r="E54" s="31" t="s">
        <v>529</v>
      </c>
      <c r="F54" s="84">
        <v>42000</v>
      </c>
      <c r="G54" s="32">
        <v>23.64</v>
      </c>
      <c r="H54" s="32" t="s">
        <v>324</v>
      </c>
    </row>
    <row r="55" spans="1:28" customFormat="1" ht="15" customHeight="1">
      <c r="A55" s="83">
        <v>45517</v>
      </c>
      <c r="B55" s="32">
        <v>540730</v>
      </c>
      <c r="C55" s="31" t="s">
        <v>1039</v>
      </c>
      <c r="D55" s="31" t="s">
        <v>1040</v>
      </c>
      <c r="E55" s="31" t="s">
        <v>529</v>
      </c>
      <c r="F55" s="84">
        <v>114154</v>
      </c>
      <c r="G55" s="32">
        <v>47.6</v>
      </c>
      <c r="H55" s="32" t="s">
        <v>324</v>
      </c>
    </row>
    <row r="56" spans="1:28" customFormat="1" ht="15" customHeight="1">
      <c r="A56" s="83">
        <v>45517</v>
      </c>
      <c r="B56" s="32">
        <v>540730</v>
      </c>
      <c r="C56" s="31" t="s">
        <v>1039</v>
      </c>
      <c r="D56" s="31" t="s">
        <v>1041</v>
      </c>
      <c r="E56" s="31" t="s">
        <v>529</v>
      </c>
      <c r="F56" s="84">
        <v>127216</v>
      </c>
      <c r="G56" s="32">
        <v>47.79</v>
      </c>
      <c r="H56" s="32" t="s">
        <v>324</v>
      </c>
    </row>
    <row r="57" spans="1:28" customFormat="1" ht="15" customHeight="1">
      <c r="A57" s="83">
        <v>45517</v>
      </c>
      <c r="B57" s="32">
        <v>538895</v>
      </c>
      <c r="C57" s="31" t="s">
        <v>1042</v>
      </c>
      <c r="D57" s="31" t="s">
        <v>1043</v>
      </c>
      <c r="E57" s="31" t="s">
        <v>529</v>
      </c>
      <c r="F57" s="84">
        <v>63756</v>
      </c>
      <c r="G57" s="32">
        <v>21.54</v>
      </c>
      <c r="H57" s="32" t="s">
        <v>324</v>
      </c>
    </row>
    <row r="58" spans="1:28" customFormat="1" ht="15" customHeight="1">
      <c r="A58" s="83">
        <v>45517</v>
      </c>
      <c r="B58" s="32">
        <v>535910</v>
      </c>
      <c r="C58" s="31" t="s">
        <v>1044</v>
      </c>
      <c r="D58" s="31" t="s">
        <v>1045</v>
      </c>
      <c r="E58" s="31" t="s">
        <v>529</v>
      </c>
      <c r="F58" s="84">
        <v>61039</v>
      </c>
      <c r="G58" s="32">
        <v>181.27</v>
      </c>
      <c r="H58" s="32" t="s">
        <v>324</v>
      </c>
    </row>
    <row r="59" spans="1:28" customFormat="1" ht="15" customHeight="1">
      <c r="A59" s="83">
        <v>45517</v>
      </c>
      <c r="B59" s="32">
        <v>531395</v>
      </c>
      <c r="C59" s="31" t="s">
        <v>1046</v>
      </c>
      <c r="D59" s="31" t="s">
        <v>1047</v>
      </c>
      <c r="E59" s="31" t="s">
        <v>529</v>
      </c>
      <c r="F59" s="84">
        <v>25000</v>
      </c>
      <c r="G59" s="32">
        <v>59</v>
      </c>
      <c r="H59" s="32" t="s">
        <v>324</v>
      </c>
    </row>
    <row r="60" spans="1:28" customFormat="1" ht="15" customHeight="1">
      <c r="A60" s="83">
        <v>45517</v>
      </c>
      <c r="B60" s="32">
        <v>531395</v>
      </c>
      <c r="C60" s="31" t="s">
        <v>1046</v>
      </c>
      <c r="D60" s="31" t="s">
        <v>1048</v>
      </c>
      <c r="E60" s="31" t="s">
        <v>528</v>
      </c>
      <c r="F60" s="84">
        <v>29202</v>
      </c>
      <c r="G60" s="32">
        <v>58.96</v>
      </c>
      <c r="H60" s="32" t="s">
        <v>324</v>
      </c>
    </row>
    <row r="61" spans="1:28" customFormat="1" ht="15" customHeight="1">
      <c r="A61" s="83">
        <v>45517</v>
      </c>
      <c r="B61" s="32">
        <v>531255</v>
      </c>
      <c r="C61" s="31" t="s">
        <v>1049</v>
      </c>
      <c r="D61" s="31" t="s">
        <v>1050</v>
      </c>
      <c r="E61" s="31" t="s">
        <v>529</v>
      </c>
      <c r="F61" s="84">
        <v>50000</v>
      </c>
      <c r="G61" s="32">
        <v>91</v>
      </c>
      <c r="H61" s="32" t="s">
        <v>324</v>
      </c>
    </row>
    <row r="62" spans="1:28" customFormat="1" ht="15" customHeight="1">
      <c r="A62" s="83">
        <v>45517</v>
      </c>
      <c r="B62" s="32">
        <v>531255</v>
      </c>
      <c r="C62" s="31" t="s">
        <v>1049</v>
      </c>
      <c r="D62" s="31" t="s">
        <v>1051</v>
      </c>
      <c r="E62" s="31" t="s">
        <v>529</v>
      </c>
      <c r="F62" s="84">
        <v>50000</v>
      </c>
      <c r="G62" s="32">
        <v>91</v>
      </c>
      <c r="H62" s="32" t="s">
        <v>324</v>
      </c>
    </row>
    <row r="63" spans="1:28" customFormat="1" ht="15" customHeight="1">
      <c r="A63" s="83">
        <v>45517</v>
      </c>
      <c r="B63" s="32">
        <v>531255</v>
      </c>
      <c r="C63" s="31" t="s">
        <v>1049</v>
      </c>
      <c r="D63" s="31" t="s">
        <v>1052</v>
      </c>
      <c r="E63" s="31" t="s">
        <v>529</v>
      </c>
      <c r="F63" s="84">
        <v>3022</v>
      </c>
      <c r="G63" s="32">
        <v>91.5</v>
      </c>
      <c r="H63" s="32" t="s">
        <v>324</v>
      </c>
    </row>
    <row r="64" spans="1:28" customFormat="1" ht="15" customHeight="1">
      <c r="A64" s="83">
        <v>45517</v>
      </c>
      <c r="B64" s="32">
        <v>531255</v>
      </c>
      <c r="C64" s="31" t="s">
        <v>1049</v>
      </c>
      <c r="D64" s="31" t="s">
        <v>1052</v>
      </c>
      <c r="E64" s="31" t="s">
        <v>528</v>
      </c>
      <c r="F64" s="84">
        <v>45000</v>
      </c>
      <c r="G64" s="32">
        <v>91</v>
      </c>
      <c r="H64" s="32" t="s">
        <v>324</v>
      </c>
    </row>
    <row r="65" spans="1:8" customFormat="1" ht="15" customHeight="1">
      <c r="A65" s="83">
        <v>45517</v>
      </c>
      <c r="B65" s="32">
        <v>531255</v>
      </c>
      <c r="C65" s="31" t="s">
        <v>1049</v>
      </c>
      <c r="D65" s="31" t="s">
        <v>977</v>
      </c>
      <c r="E65" s="31" t="s">
        <v>528</v>
      </c>
      <c r="F65" s="84">
        <v>40000</v>
      </c>
      <c r="G65" s="32">
        <v>91</v>
      </c>
      <c r="H65" s="32" t="s">
        <v>324</v>
      </c>
    </row>
    <row r="66" spans="1:8" customFormat="1" ht="15" customHeight="1">
      <c r="A66" s="83">
        <v>45517</v>
      </c>
      <c r="B66" s="32">
        <v>536659</v>
      </c>
      <c r="C66" s="31" t="s">
        <v>929</v>
      </c>
      <c r="D66" s="31" t="s">
        <v>1053</v>
      </c>
      <c r="E66" s="31" t="s">
        <v>529</v>
      </c>
      <c r="F66" s="84">
        <v>184286</v>
      </c>
      <c r="G66" s="32">
        <v>16.14</v>
      </c>
      <c r="H66" s="32" t="s">
        <v>324</v>
      </c>
    </row>
    <row r="67" spans="1:8" customFormat="1" ht="15" customHeight="1">
      <c r="A67" s="83">
        <v>45517</v>
      </c>
      <c r="B67" s="32">
        <v>536659</v>
      </c>
      <c r="C67" s="31" t="s">
        <v>929</v>
      </c>
      <c r="D67" s="31" t="s">
        <v>976</v>
      </c>
      <c r="E67" s="31" t="s">
        <v>529</v>
      </c>
      <c r="F67" s="84">
        <v>372757</v>
      </c>
      <c r="G67" s="32">
        <v>16.149999999999999</v>
      </c>
      <c r="H67" s="32" t="s">
        <v>324</v>
      </c>
    </row>
    <row r="68" spans="1:8" customFormat="1" ht="15" customHeight="1">
      <c r="A68" s="83">
        <v>45517</v>
      </c>
      <c r="B68" s="32">
        <v>536659</v>
      </c>
      <c r="C68" s="31" t="s">
        <v>929</v>
      </c>
      <c r="D68" s="31" t="s">
        <v>1054</v>
      </c>
      <c r="E68" s="31" t="s">
        <v>529</v>
      </c>
      <c r="F68" s="84">
        <v>347169</v>
      </c>
      <c r="G68" s="32">
        <v>16.149999999999999</v>
      </c>
      <c r="H68" s="32" t="s">
        <v>324</v>
      </c>
    </row>
    <row r="69" spans="1:8" customFormat="1" ht="15" customHeight="1">
      <c r="A69" s="83">
        <v>45517</v>
      </c>
      <c r="B69" s="32">
        <v>536659</v>
      </c>
      <c r="C69" s="31" t="s">
        <v>929</v>
      </c>
      <c r="D69" s="31" t="s">
        <v>1055</v>
      </c>
      <c r="E69" s="31" t="s">
        <v>528</v>
      </c>
      <c r="F69" s="84">
        <v>221280</v>
      </c>
      <c r="G69" s="32">
        <v>16.18</v>
      </c>
      <c r="H69" s="32" t="s">
        <v>324</v>
      </c>
    </row>
    <row r="70" spans="1:8" customFormat="1" ht="15" customHeight="1">
      <c r="A70" s="83">
        <v>45517</v>
      </c>
      <c r="B70" s="32">
        <v>539760</v>
      </c>
      <c r="C70" s="31" t="s">
        <v>978</v>
      </c>
      <c r="D70" s="31" t="s">
        <v>1056</v>
      </c>
      <c r="E70" s="31" t="s">
        <v>529</v>
      </c>
      <c r="F70" s="84">
        <v>125000</v>
      </c>
      <c r="G70" s="32">
        <v>138.21</v>
      </c>
      <c r="H70" s="32" t="s">
        <v>324</v>
      </c>
    </row>
    <row r="71" spans="1:8" customFormat="1" ht="15" customHeight="1">
      <c r="A71" s="83">
        <v>45517</v>
      </c>
      <c r="B71" s="32">
        <v>539760</v>
      </c>
      <c r="C71" s="31" t="s">
        <v>978</v>
      </c>
      <c r="D71" s="31" t="s">
        <v>979</v>
      </c>
      <c r="E71" s="31" t="s">
        <v>529</v>
      </c>
      <c r="F71" s="84">
        <v>75000</v>
      </c>
      <c r="G71" s="32">
        <v>138.79</v>
      </c>
      <c r="H71" s="32" t="s">
        <v>324</v>
      </c>
    </row>
    <row r="72" spans="1:8" customFormat="1" ht="15" customHeight="1">
      <c r="A72" s="83">
        <v>45517</v>
      </c>
      <c r="B72" s="32">
        <v>539760</v>
      </c>
      <c r="C72" s="31" t="s">
        <v>978</v>
      </c>
      <c r="D72" s="31" t="s">
        <v>1057</v>
      </c>
      <c r="E72" s="31" t="s">
        <v>528</v>
      </c>
      <c r="F72" s="84">
        <v>160321</v>
      </c>
      <c r="G72" s="32">
        <v>137</v>
      </c>
      <c r="H72" s="32" t="s">
        <v>324</v>
      </c>
    </row>
    <row r="73" spans="1:8" customFormat="1" ht="15" customHeight="1">
      <c r="A73" s="83">
        <v>45517</v>
      </c>
      <c r="B73" s="32">
        <v>539760</v>
      </c>
      <c r="C73" s="31" t="s">
        <v>978</v>
      </c>
      <c r="D73" s="31" t="s">
        <v>1058</v>
      </c>
      <c r="E73" s="31" t="s">
        <v>528</v>
      </c>
      <c r="F73" s="84">
        <v>150000</v>
      </c>
      <c r="G73" s="32">
        <v>138</v>
      </c>
      <c r="H73" s="32" t="s">
        <v>324</v>
      </c>
    </row>
    <row r="74" spans="1:8" customFormat="1" ht="15" customHeight="1">
      <c r="A74" s="83">
        <v>45517</v>
      </c>
      <c r="B74" s="32">
        <v>539760</v>
      </c>
      <c r="C74" s="31" t="s">
        <v>978</v>
      </c>
      <c r="D74" s="31" t="s">
        <v>1059</v>
      </c>
      <c r="E74" s="31" t="s">
        <v>529</v>
      </c>
      <c r="F74" s="84">
        <v>187649</v>
      </c>
      <c r="G74" s="32">
        <v>138.01</v>
      </c>
      <c r="H74" s="32" t="s">
        <v>324</v>
      </c>
    </row>
    <row r="75" spans="1:8" customFormat="1" ht="15" customHeight="1">
      <c r="A75" s="83">
        <v>45517</v>
      </c>
      <c r="B75" s="32">
        <v>539760</v>
      </c>
      <c r="C75" s="31" t="s">
        <v>978</v>
      </c>
      <c r="D75" s="31" t="s">
        <v>1008</v>
      </c>
      <c r="E75" s="31" t="s">
        <v>529</v>
      </c>
      <c r="F75" s="84">
        <v>102301</v>
      </c>
      <c r="G75" s="32">
        <v>137.16999999999999</v>
      </c>
      <c r="H75" s="32" t="s">
        <v>324</v>
      </c>
    </row>
    <row r="76" spans="1:8" customFormat="1" ht="15" customHeight="1">
      <c r="A76" s="83">
        <v>45517</v>
      </c>
      <c r="B76" s="32">
        <v>539760</v>
      </c>
      <c r="C76" s="31" t="s">
        <v>978</v>
      </c>
      <c r="D76" s="31" t="s">
        <v>1008</v>
      </c>
      <c r="E76" s="31" t="s">
        <v>528</v>
      </c>
      <c r="F76" s="84">
        <v>147925</v>
      </c>
      <c r="G76" s="32">
        <v>138.1</v>
      </c>
      <c r="H76" s="32" t="s">
        <v>324</v>
      </c>
    </row>
    <row r="77" spans="1:8" customFormat="1" ht="15" customHeight="1">
      <c r="A77" s="83">
        <v>45517</v>
      </c>
      <c r="B77" s="32">
        <v>543256</v>
      </c>
      <c r="C77" s="31" t="s">
        <v>1060</v>
      </c>
      <c r="D77" s="31" t="s">
        <v>1061</v>
      </c>
      <c r="E77" s="31" t="s">
        <v>528</v>
      </c>
      <c r="F77" s="84">
        <v>76950</v>
      </c>
      <c r="G77" s="32">
        <v>19.46</v>
      </c>
      <c r="H77" s="32" t="s">
        <v>324</v>
      </c>
    </row>
    <row r="78" spans="1:8" customFormat="1" ht="15" customHeight="1">
      <c r="A78" s="83">
        <v>45517</v>
      </c>
      <c r="B78" s="32">
        <v>543256</v>
      </c>
      <c r="C78" s="31" t="s">
        <v>1060</v>
      </c>
      <c r="D78" s="31" t="s">
        <v>1062</v>
      </c>
      <c r="E78" s="31" t="s">
        <v>529</v>
      </c>
      <c r="F78" s="84">
        <v>126599</v>
      </c>
      <c r="G78" s="32">
        <v>19.420000000000002</v>
      </c>
      <c r="H78" s="32" t="s">
        <v>324</v>
      </c>
    </row>
    <row r="79" spans="1:8" customFormat="1" ht="15" customHeight="1">
      <c r="A79" s="83">
        <v>45517</v>
      </c>
      <c r="B79" s="32">
        <v>539574</v>
      </c>
      <c r="C79" s="31" t="s">
        <v>1063</v>
      </c>
      <c r="D79" s="31" t="s">
        <v>1064</v>
      </c>
      <c r="E79" s="31" t="s">
        <v>529</v>
      </c>
      <c r="F79" s="84">
        <v>5676501</v>
      </c>
      <c r="G79" s="32">
        <v>2.75</v>
      </c>
      <c r="H79" s="32" t="s">
        <v>324</v>
      </c>
    </row>
    <row r="80" spans="1:8" customFormat="1" ht="15" customHeight="1">
      <c r="A80" s="83">
        <v>45517</v>
      </c>
      <c r="B80" s="32">
        <v>539574</v>
      </c>
      <c r="C80" s="31" t="s">
        <v>1063</v>
      </c>
      <c r="D80" s="31" t="s">
        <v>1064</v>
      </c>
      <c r="E80" s="31" t="s">
        <v>528</v>
      </c>
      <c r="F80" s="84">
        <v>4790848</v>
      </c>
      <c r="G80" s="32">
        <v>2.57</v>
      </c>
      <c r="H80" s="32" t="s">
        <v>324</v>
      </c>
    </row>
    <row r="81" spans="1:8" customFormat="1" ht="15" customHeight="1">
      <c r="A81" s="83">
        <v>45517</v>
      </c>
      <c r="B81" s="32">
        <v>531944</v>
      </c>
      <c r="C81" s="31" t="s">
        <v>1065</v>
      </c>
      <c r="D81" s="31" t="s">
        <v>1066</v>
      </c>
      <c r="E81" s="31" t="s">
        <v>528</v>
      </c>
      <c r="F81" s="84">
        <v>30000</v>
      </c>
      <c r="G81" s="32">
        <v>25.97</v>
      </c>
      <c r="H81" s="32" t="s">
        <v>324</v>
      </c>
    </row>
    <row r="82" spans="1:8" customFormat="1" ht="15" customHeight="1">
      <c r="A82" s="83">
        <v>45517</v>
      </c>
      <c r="B82" s="32">
        <v>531944</v>
      </c>
      <c r="C82" s="31" t="s">
        <v>1065</v>
      </c>
      <c r="D82" s="31" t="s">
        <v>1067</v>
      </c>
      <c r="E82" s="31" t="s">
        <v>529</v>
      </c>
      <c r="F82" s="84">
        <v>57125</v>
      </c>
      <c r="G82" s="32">
        <v>25.95</v>
      </c>
      <c r="H82" s="32" t="s">
        <v>324</v>
      </c>
    </row>
    <row r="83" spans="1:8" customFormat="1" ht="15" customHeight="1">
      <c r="A83" s="83">
        <v>45517</v>
      </c>
      <c r="B83" s="32">
        <v>543391</v>
      </c>
      <c r="C83" s="31" t="s">
        <v>980</v>
      </c>
      <c r="D83" s="31" t="s">
        <v>1068</v>
      </c>
      <c r="E83" s="31" t="s">
        <v>529</v>
      </c>
      <c r="F83" s="84">
        <v>306000</v>
      </c>
      <c r="G83" s="32">
        <v>148.97</v>
      </c>
      <c r="H83" s="32" t="s">
        <v>324</v>
      </c>
    </row>
    <row r="84" spans="1:8" customFormat="1" ht="15" customHeight="1">
      <c r="A84" s="83">
        <v>45517</v>
      </c>
      <c r="B84" s="32">
        <v>540259</v>
      </c>
      <c r="C84" s="31" t="s">
        <v>1069</v>
      </c>
      <c r="D84" s="31" t="s">
        <v>1070</v>
      </c>
      <c r="E84" s="31" t="s">
        <v>529</v>
      </c>
      <c r="F84" s="84">
        <v>98208</v>
      </c>
      <c r="G84" s="32">
        <v>8.73</v>
      </c>
      <c r="H84" s="32" t="s">
        <v>324</v>
      </c>
    </row>
    <row r="85" spans="1:8" customFormat="1" ht="15" customHeight="1">
      <c r="A85" s="83">
        <v>45517</v>
      </c>
      <c r="B85" s="32">
        <v>540259</v>
      </c>
      <c r="C85" s="31" t="s">
        <v>1069</v>
      </c>
      <c r="D85" s="31" t="s">
        <v>1071</v>
      </c>
      <c r="E85" s="31" t="s">
        <v>528</v>
      </c>
      <c r="F85" s="84">
        <v>77260</v>
      </c>
      <c r="G85" s="32">
        <v>8.7100000000000009</v>
      </c>
      <c r="H85" s="32" t="s">
        <v>324</v>
      </c>
    </row>
    <row r="86" spans="1:8" customFormat="1" ht="15" customHeight="1">
      <c r="A86" s="83">
        <v>45517</v>
      </c>
      <c r="B86" s="32">
        <v>534708</v>
      </c>
      <c r="C86" s="31" t="s">
        <v>1072</v>
      </c>
      <c r="D86" s="31" t="s">
        <v>1073</v>
      </c>
      <c r="E86" s="31" t="s">
        <v>528</v>
      </c>
      <c r="F86" s="84">
        <v>402000</v>
      </c>
      <c r="G86" s="32">
        <v>31.57</v>
      </c>
      <c r="H86" s="32" t="s">
        <v>324</v>
      </c>
    </row>
    <row r="87" spans="1:8" customFormat="1" ht="15" customHeight="1">
      <c r="A87" s="83">
        <v>45517</v>
      </c>
      <c r="B87" s="32">
        <v>534708</v>
      </c>
      <c r="C87" s="31" t="s">
        <v>1072</v>
      </c>
      <c r="D87" s="31" t="s">
        <v>1074</v>
      </c>
      <c r="E87" s="31" t="s">
        <v>529</v>
      </c>
      <c r="F87" s="84">
        <v>177000</v>
      </c>
      <c r="G87" s="32">
        <v>31.85</v>
      </c>
      <c r="H87" s="32" t="s">
        <v>324</v>
      </c>
    </row>
    <row r="88" spans="1:8" customFormat="1" ht="15" customHeight="1">
      <c r="A88" s="83">
        <v>45517</v>
      </c>
      <c r="B88" s="32">
        <v>540072</v>
      </c>
      <c r="C88" s="31" t="s">
        <v>1075</v>
      </c>
      <c r="D88" s="31" t="s">
        <v>1076</v>
      </c>
      <c r="E88" s="31" t="s">
        <v>529</v>
      </c>
      <c r="F88" s="84">
        <v>140000</v>
      </c>
      <c r="G88" s="32">
        <v>14</v>
      </c>
      <c r="H88" s="32" t="s">
        <v>324</v>
      </c>
    </row>
    <row r="89" spans="1:8" customFormat="1" ht="15" customHeight="1">
      <c r="A89" s="83">
        <v>45517</v>
      </c>
      <c r="B89" s="32">
        <v>540072</v>
      </c>
      <c r="C89" s="31" t="s">
        <v>1075</v>
      </c>
      <c r="D89" s="31" t="s">
        <v>1077</v>
      </c>
      <c r="E89" s="31" t="s">
        <v>528</v>
      </c>
      <c r="F89" s="84">
        <v>80000</v>
      </c>
      <c r="G89" s="32">
        <v>14</v>
      </c>
      <c r="H89" s="32" t="s">
        <v>324</v>
      </c>
    </row>
    <row r="90" spans="1:8" customFormat="1" ht="15" customHeight="1">
      <c r="A90" s="83">
        <v>45517</v>
      </c>
      <c r="B90" s="32">
        <v>544171</v>
      </c>
      <c r="C90" s="31" t="s">
        <v>1078</v>
      </c>
      <c r="D90" s="31" t="s">
        <v>1079</v>
      </c>
      <c r="E90" s="31" t="s">
        <v>529</v>
      </c>
      <c r="F90" s="84">
        <v>65600</v>
      </c>
      <c r="G90" s="32">
        <v>184.11</v>
      </c>
      <c r="H90" s="32" t="s">
        <v>324</v>
      </c>
    </row>
    <row r="91" spans="1:8" customFormat="1" ht="15" customHeight="1">
      <c r="A91" s="83">
        <v>45517</v>
      </c>
      <c r="B91" s="32">
        <v>540492</v>
      </c>
      <c r="C91" s="31" t="s">
        <v>1080</v>
      </c>
      <c r="D91" s="31" t="s">
        <v>1081</v>
      </c>
      <c r="E91" s="31" t="s">
        <v>528</v>
      </c>
      <c r="F91" s="84">
        <v>312907</v>
      </c>
      <c r="G91" s="32">
        <v>132.04</v>
      </c>
      <c r="H91" s="32" t="s">
        <v>324</v>
      </c>
    </row>
    <row r="92" spans="1:8" customFormat="1" ht="15" customHeight="1">
      <c r="A92" s="83">
        <v>45517</v>
      </c>
      <c r="B92" s="32">
        <v>540492</v>
      </c>
      <c r="C92" s="31" t="s">
        <v>1080</v>
      </c>
      <c r="D92" s="31" t="s">
        <v>1081</v>
      </c>
      <c r="E92" s="31" t="s">
        <v>529</v>
      </c>
      <c r="F92" s="84">
        <v>235533</v>
      </c>
      <c r="G92" s="32">
        <v>131.5</v>
      </c>
      <c r="H92" s="32" t="s">
        <v>324</v>
      </c>
    </row>
    <row r="93" spans="1:8" customFormat="1" ht="15" customHeight="1">
      <c r="A93" s="83">
        <v>45517</v>
      </c>
      <c r="B93" s="32">
        <v>540492</v>
      </c>
      <c r="C93" s="31" t="s">
        <v>1080</v>
      </c>
      <c r="D93" s="31" t="s">
        <v>924</v>
      </c>
      <c r="E93" s="31" t="s">
        <v>529</v>
      </c>
      <c r="F93" s="84">
        <v>541340</v>
      </c>
      <c r="G93" s="32">
        <v>146.30000000000001</v>
      </c>
      <c r="H93" s="32" t="s">
        <v>324</v>
      </c>
    </row>
    <row r="94" spans="1:8" customFormat="1" ht="15" customHeight="1">
      <c r="A94" s="83">
        <v>45517</v>
      </c>
      <c r="B94" s="32">
        <v>540492</v>
      </c>
      <c r="C94" s="31" t="s">
        <v>1080</v>
      </c>
      <c r="D94" s="31" t="s">
        <v>1082</v>
      </c>
      <c r="E94" s="31" t="s">
        <v>529</v>
      </c>
      <c r="F94" s="84">
        <v>809647</v>
      </c>
      <c r="G94" s="32">
        <v>140.88999999999999</v>
      </c>
      <c r="H94" s="32" t="s">
        <v>324</v>
      </c>
    </row>
    <row r="95" spans="1:8" customFormat="1" ht="15" customHeight="1">
      <c r="A95" s="83">
        <v>45517</v>
      </c>
      <c r="B95" s="32">
        <v>540492</v>
      </c>
      <c r="C95" s="31" t="s">
        <v>1080</v>
      </c>
      <c r="D95" s="31" t="s">
        <v>924</v>
      </c>
      <c r="E95" s="31" t="s">
        <v>528</v>
      </c>
      <c r="F95" s="84">
        <v>541340</v>
      </c>
      <c r="G95" s="32">
        <v>140.47</v>
      </c>
      <c r="H95" s="32" t="s">
        <v>324</v>
      </c>
    </row>
    <row r="96" spans="1:8" customFormat="1" ht="15" customHeight="1">
      <c r="A96" s="83">
        <v>45517</v>
      </c>
      <c r="B96" s="32">
        <v>540492</v>
      </c>
      <c r="C96" s="31" t="s">
        <v>1080</v>
      </c>
      <c r="D96" s="31" t="s">
        <v>1082</v>
      </c>
      <c r="E96" s="31" t="s">
        <v>528</v>
      </c>
      <c r="F96" s="84">
        <v>945420</v>
      </c>
      <c r="G96" s="32">
        <v>139.87</v>
      </c>
      <c r="H96" s="32" t="s">
        <v>324</v>
      </c>
    </row>
    <row r="97" spans="1:8" customFormat="1" ht="15" customHeight="1">
      <c r="A97" s="83">
        <v>45517</v>
      </c>
      <c r="B97" s="32">
        <v>543274</v>
      </c>
      <c r="C97" s="31" t="s">
        <v>1083</v>
      </c>
      <c r="D97" s="31" t="s">
        <v>1084</v>
      </c>
      <c r="E97" s="31" t="s">
        <v>529</v>
      </c>
      <c r="F97" s="84">
        <v>126000</v>
      </c>
      <c r="G97" s="32">
        <v>3.91</v>
      </c>
      <c r="H97" s="32" t="s">
        <v>324</v>
      </c>
    </row>
    <row r="98" spans="1:8" customFormat="1" ht="15" customHeight="1">
      <c r="A98" s="83">
        <v>45517</v>
      </c>
      <c r="B98" s="32">
        <v>538496</v>
      </c>
      <c r="C98" s="31" t="s">
        <v>1085</v>
      </c>
      <c r="D98" s="31" t="s">
        <v>881</v>
      </c>
      <c r="E98" s="31" t="s">
        <v>528</v>
      </c>
      <c r="F98" s="84">
        <v>156000</v>
      </c>
      <c r="G98" s="32">
        <v>33.840000000000003</v>
      </c>
      <c r="H98" s="32" t="s">
        <v>324</v>
      </c>
    </row>
    <row r="99" spans="1:8" customFormat="1" ht="15" customHeight="1">
      <c r="A99" s="83">
        <v>45517</v>
      </c>
      <c r="B99" s="32">
        <v>538496</v>
      </c>
      <c r="C99" s="31" t="s">
        <v>1085</v>
      </c>
      <c r="D99" s="31" t="s">
        <v>1086</v>
      </c>
      <c r="E99" s="31" t="s">
        <v>529</v>
      </c>
      <c r="F99" s="84">
        <v>99000</v>
      </c>
      <c r="G99" s="32">
        <v>33.840000000000003</v>
      </c>
      <c r="H99" s="32" t="s">
        <v>324</v>
      </c>
    </row>
    <row r="100" spans="1:8" customFormat="1" ht="15" customHeight="1">
      <c r="A100" s="83">
        <v>45517</v>
      </c>
      <c r="B100" s="32">
        <v>543754</v>
      </c>
      <c r="C100" s="31" t="s">
        <v>1087</v>
      </c>
      <c r="D100" s="31" t="s">
        <v>1088</v>
      </c>
      <c r="E100" s="31" t="s">
        <v>529</v>
      </c>
      <c r="F100" s="84">
        <v>14400</v>
      </c>
      <c r="G100" s="32">
        <v>184</v>
      </c>
      <c r="H100" s="32" t="s">
        <v>324</v>
      </c>
    </row>
    <row r="101" spans="1:8" customFormat="1" ht="15" customHeight="1">
      <c r="A101" s="83">
        <v>45517</v>
      </c>
      <c r="B101" s="32">
        <v>539040</v>
      </c>
      <c r="C101" s="31" t="s">
        <v>894</v>
      </c>
      <c r="D101" s="31" t="s">
        <v>1089</v>
      </c>
      <c r="E101" s="31" t="s">
        <v>528</v>
      </c>
      <c r="F101" s="84">
        <v>170000</v>
      </c>
      <c r="G101" s="32">
        <v>29.47</v>
      </c>
      <c r="H101" s="32" t="s">
        <v>324</v>
      </c>
    </row>
    <row r="102" spans="1:8" customFormat="1" ht="15" customHeight="1">
      <c r="A102" s="83">
        <v>45517</v>
      </c>
      <c r="B102" s="32">
        <v>539040</v>
      </c>
      <c r="C102" s="31" t="s">
        <v>894</v>
      </c>
      <c r="D102" s="31" t="s">
        <v>1090</v>
      </c>
      <c r="E102" s="31" t="s">
        <v>528</v>
      </c>
      <c r="F102" s="84">
        <v>170000</v>
      </c>
      <c r="G102" s="32">
        <v>29.47</v>
      </c>
      <c r="H102" s="32" t="s">
        <v>324</v>
      </c>
    </row>
    <row r="103" spans="1:8" customFormat="1" ht="15" customHeight="1">
      <c r="A103" s="83">
        <v>45517</v>
      </c>
      <c r="B103" s="32">
        <v>544227</v>
      </c>
      <c r="C103" s="31" t="s">
        <v>1091</v>
      </c>
      <c r="D103" s="31" t="s">
        <v>968</v>
      </c>
      <c r="E103" s="31" t="s">
        <v>528</v>
      </c>
      <c r="F103" s="84">
        <v>725694</v>
      </c>
      <c r="G103" s="32">
        <v>228.26</v>
      </c>
      <c r="H103" s="32" t="s">
        <v>324</v>
      </c>
    </row>
    <row r="104" spans="1:8" customFormat="1" ht="15" customHeight="1">
      <c r="A104" s="83">
        <v>45517</v>
      </c>
      <c r="B104" s="32">
        <v>544227</v>
      </c>
      <c r="C104" s="31" t="s">
        <v>1091</v>
      </c>
      <c r="D104" s="31" t="s">
        <v>968</v>
      </c>
      <c r="E104" s="31" t="s">
        <v>529</v>
      </c>
      <c r="F104" s="84">
        <v>442705</v>
      </c>
      <c r="G104" s="32">
        <v>235.39</v>
      </c>
      <c r="H104" s="32" t="s">
        <v>324</v>
      </c>
    </row>
    <row r="105" spans="1:8" customFormat="1" ht="15" customHeight="1">
      <c r="A105" s="83">
        <v>45517</v>
      </c>
      <c r="B105" s="32">
        <v>539291</v>
      </c>
      <c r="C105" s="31" t="s">
        <v>939</v>
      </c>
      <c r="D105" s="31" t="s">
        <v>1027</v>
      </c>
      <c r="E105" s="31" t="s">
        <v>528</v>
      </c>
      <c r="F105" s="84">
        <v>121700</v>
      </c>
      <c r="G105" s="32">
        <v>21.01</v>
      </c>
      <c r="H105" s="32" t="s">
        <v>324</v>
      </c>
    </row>
    <row r="106" spans="1:8" customFormat="1" ht="15" customHeight="1">
      <c r="A106" s="83">
        <v>45517</v>
      </c>
      <c r="B106" s="32">
        <v>538732</v>
      </c>
      <c r="C106" s="31" t="s">
        <v>1092</v>
      </c>
      <c r="D106" s="31" t="s">
        <v>1093</v>
      </c>
      <c r="E106" s="31" t="s">
        <v>529</v>
      </c>
      <c r="F106" s="84">
        <v>133969</v>
      </c>
      <c r="G106" s="32">
        <v>78.84</v>
      </c>
      <c r="H106" s="32" t="s">
        <v>324</v>
      </c>
    </row>
    <row r="107" spans="1:8" customFormat="1" ht="15" customHeight="1">
      <c r="A107" s="83">
        <v>45517</v>
      </c>
      <c r="B107" s="32">
        <v>530057</v>
      </c>
      <c r="C107" s="31" t="s">
        <v>1094</v>
      </c>
      <c r="D107" s="31" t="s">
        <v>1095</v>
      </c>
      <c r="E107" s="31" t="s">
        <v>529</v>
      </c>
      <c r="F107" s="84">
        <v>206927</v>
      </c>
      <c r="G107" s="32">
        <v>4.2699999999999996</v>
      </c>
      <c r="H107" s="32" t="s">
        <v>324</v>
      </c>
    </row>
    <row r="108" spans="1:8" customFormat="1" ht="15" customHeight="1">
      <c r="A108" s="83">
        <v>45517</v>
      </c>
      <c r="B108" s="32">
        <v>544219</v>
      </c>
      <c r="C108" s="31" t="s">
        <v>1096</v>
      </c>
      <c r="D108" s="31" t="s">
        <v>1097</v>
      </c>
      <c r="E108" s="31" t="s">
        <v>528</v>
      </c>
      <c r="F108" s="84">
        <v>132000</v>
      </c>
      <c r="G108" s="32">
        <v>293.62</v>
      </c>
      <c r="H108" s="32" t="s">
        <v>324</v>
      </c>
    </row>
    <row r="109" spans="1:8" customFormat="1" ht="15" customHeight="1">
      <c r="A109" s="83">
        <v>45517</v>
      </c>
      <c r="B109" s="32">
        <v>544219</v>
      </c>
      <c r="C109" s="31" t="s">
        <v>1096</v>
      </c>
      <c r="D109" s="31" t="s">
        <v>1097</v>
      </c>
      <c r="E109" s="31" t="s">
        <v>529</v>
      </c>
      <c r="F109" s="84">
        <v>183600</v>
      </c>
      <c r="G109" s="32">
        <v>280.73</v>
      </c>
      <c r="H109" s="32" t="s">
        <v>324</v>
      </c>
    </row>
    <row r="110" spans="1:8" customFormat="1" ht="15" customHeight="1">
      <c r="A110" s="83">
        <v>45517</v>
      </c>
      <c r="B110" s="32" t="s">
        <v>39</v>
      </c>
      <c r="C110" s="31" t="s">
        <v>1098</v>
      </c>
      <c r="D110" s="31" t="s">
        <v>896</v>
      </c>
      <c r="E110" s="31" t="s">
        <v>528</v>
      </c>
      <c r="F110" s="84">
        <v>1938900</v>
      </c>
      <c r="G110" s="32">
        <v>632.95000000000005</v>
      </c>
      <c r="H110" s="32" t="s">
        <v>841</v>
      </c>
    </row>
    <row r="111" spans="1:8" customFormat="1" ht="15" customHeight="1">
      <c r="A111" s="83">
        <v>45517</v>
      </c>
      <c r="B111" s="32" t="s">
        <v>1099</v>
      </c>
      <c r="C111" s="31" t="s">
        <v>1100</v>
      </c>
      <c r="D111" s="31" t="s">
        <v>1101</v>
      </c>
      <c r="E111" s="31" t="s">
        <v>528</v>
      </c>
      <c r="F111" s="84">
        <v>664000</v>
      </c>
      <c r="G111" s="32">
        <v>20.9</v>
      </c>
      <c r="H111" s="32" t="s">
        <v>841</v>
      </c>
    </row>
    <row r="112" spans="1:8" customFormat="1" ht="15" customHeight="1">
      <c r="A112" s="83">
        <v>45517</v>
      </c>
      <c r="B112" s="32" t="s">
        <v>1102</v>
      </c>
      <c r="C112" s="31" t="s">
        <v>1103</v>
      </c>
      <c r="D112" s="31" t="s">
        <v>1104</v>
      </c>
      <c r="E112" s="31" t="s">
        <v>528</v>
      </c>
      <c r="F112" s="84">
        <v>125000</v>
      </c>
      <c r="G112" s="32">
        <v>390.85</v>
      </c>
      <c r="H112" s="32" t="s">
        <v>841</v>
      </c>
    </row>
    <row r="113" spans="1:8" customFormat="1" ht="15" customHeight="1">
      <c r="A113" s="83">
        <v>45517</v>
      </c>
      <c r="B113" s="32" t="s">
        <v>70</v>
      </c>
      <c r="C113" s="31" t="s">
        <v>1105</v>
      </c>
      <c r="D113" s="31" t="s">
        <v>896</v>
      </c>
      <c r="E113" s="31" t="s">
        <v>528</v>
      </c>
      <c r="F113" s="84">
        <v>1188914</v>
      </c>
      <c r="G113" s="32">
        <v>513</v>
      </c>
      <c r="H113" s="32" t="s">
        <v>841</v>
      </c>
    </row>
    <row r="114" spans="1:8" customFormat="1" ht="15" customHeight="1">
      <c r="A114" s="83">
        <v>45517</v>
      </c>
      <c r="B114" s="32" t="s">
        <v>982</v>
      </c>
      <c r="C114" s="31" t="s">
        <v>983</v>
      </c>
      <c r="D114" s="31" t="s">
        <v>896</v>
      </c>
      <c r="E114" s="31" t="s">
        <v>528</v>
      </c>
      <c r="F114" s="84">
        <v>1370426</v>
      </c>
      <c r="G114" s="32">
        <v>35.69</v>
      </c>
      <c r="H114" s="32" t="s">
        <v>841</v>
      </c>
    </row>
    <row r="115" spans="1:8" customFormat="1" ht="15" customHeight="1">
      <c r="A115" s="83">
        <v>45517</v>
      </c>
      <c r="B115" s="32" t="s">
        <v>1106</v>
      </c>
      <c r="C115" s="31" t="s">
        <v>1107</v>
      </c>
      <c r="D115" s="31" t="s">
        <v>989</v>
      </c>
      <c r="E115" s="31" t="s">
        <v>528</v>
      </c>
      <c r="F115" s="84">
        <v>7744741</v>
      </c>
      <c r="G115" s="32">
        <v>4.83</v>
      </c>
      <c r="H115" s="32" t="s">
        <v>841</v>
      </c>
    </row>
    <row r="116" spans="1:8" customFormat="1" ht="15" customHeight="1">
      <c r="A116" s="83">
        <v>45517</v>
      </c>
      <c r="B116" s="32" t="s">
        <v>1108</v>
      </c>
      <c r="C116" s="31" t="s">
        <v>1109</v>
      </c>
      <c r="D116" s="31" t="s">
        <v>1110</v>
      </c>
      <c r="E116" s="31" t="s">
        <v>528</v>
      </c>
      <c r="F116" s="84">
        <v>4847432</v>
      </c>
      <c r="G116" s="32">
        <v>681.03</v>
      </c>
      <c r="H116" s="32" t="s">
        <v>841</v>
      </c>
    </row>
    <row r="117" spans="1:8" customFormat="1" ht="15" customHeight="1">
      <c r="A117" s="83">
        <v>45517</v>
      </c>
      <c r="B117" s="32" t="s">
        <v>1108</v>
      </c>
      <c r="C117" s="31" t="s">
        <v>1109</v>
      </c>
      <c r="D117" s="31" t="s">
        <v>1111</v>
      </c>
      <c r="E117" s="31" t="s">
        <v>528</v>
      </c>
      <c r="F117" s="84">
        <v>3225660</v>
      </c>
      <c r="G117" s="32">
        <v>681.03</v>
      </c>
      <c r="H117" s="32" t="s">
        <v>841</v>
      </c>
    </row>
    <row r="118" spans="1:8" customFormat="1" ht="15" customHeight="1">
      <c r="A118" s="83">
        <v>45517</v>
      </c>
      <c r="B118" s="32" t="s">
        <v>1112</v>
      </c>
      <c r="C118" s="31" t="s">
        <v>1113</v>
      </c>
      <c r="D118" s="31" t="s">
        <v>1114</v>
      </c>
      <c r="E118" s="31" t="s">
        <v>528</v>
      </c>
      <c r="F118" s="84">
        <v>386423</v>
      </c>
      <c r="G118" s="32">
        <v>88.93</v>
      </c>
      <c r="H118" s="32" t="s">
        <v>841</v>
      </c>
    </row>
    <row r="119" spans="1:8" customFormat="1" ht="15" customHeight="1">
      <c r="A119" s="83">
        <v>45517</v>
      </c>
      <c r="B119" s="32" t="s">
        <v>1115</v>
      </c>
      <c r="C119" s="31" t="s">
        <v>1116</v>
      </c>
      <c r="D119" s="31" t="s">
        <v>882</v>
      </c>
      <c r="E119" s="31" t="s">
        <v>528</v>
      </c>
      <c r="F119" s="84">
        <v>538990</v>
      </c>
      <c r="G119" s="32">
        <v>225.87</v>
      </c>
      <c r="H119" s="32" t="s">
        <v>841</v>
      </c>
    </row>
    <row r="120" spans="1:8" customFormat="1" ht="15" customHeight="1">
      <c r="A120" s="83">
        <v>45517</v>
      </c>
      <c r="B120" s="32" t="s">
        <v>1115</v>
      </c>
      <c r="C120" s="31" t="s">
        <v>1116</v>
      </c>
      <c r="D120" s="31" t="s">
        <v>940</v>
      </c>
      <c r="E120" s="31" t="s">
        <v>528</v>
      </c>
      <c r="F120" s="84">
        <v>578627</v>
      </c>
      <c r="G120" s="32">
        <v>225.02</v>
      </c>
      <c r="H120" s="32" t="s">
        <v>841</v>
      </c>
    </row>
    <row r="121" spans="1:8" customFormat="1" ht="15" customHeight="1">
      <c r="A121" s="83">
        <v>45517</v>
      </c>
      <c r="B121" s="32" t="s">
        <v>385</v>
      </c>
      <c r="C121" s="31" t="s">
        <v>1117</v>
      </c>
      <c r="D121" s="31" t="s">
        <v>896</v>
      </c>
      <c r="E121" s="31" t="s">
        <v>528</v>
      </c>
      <c r="F121" s="84">
        <v>2505092</v>
      </c>
      <c r="G121" s="32">
        <v>244.57</v>
      </c>
      <c r="H121" s="32" t="s">
        <v>841</v>
      </c>
    </row>
    <row r="122" spans="1:8" customFormat="1" ht="15" customHeight="1">
      <c r="A122" s="83">
        <v>45517</v>
      </c>
      <c r="B122" s="32" t="s">
        <v>985</v>
      </c>
      <c r="C122" s="31" t="s">
        <v>986</v>
      </c>
      <c r="D122" s="31" t="s">
        <v>896</v>
      </c>
      <c r="E122" s="31" t="s">
        <v>528</v>
      </c>
      <c r="F122" s="84">
        <v>277159</v>
      </c>
      <c r="G122" s="32">
        <v>465.49</v>
      </c>
      <c r="H122" s="32" t="s">
        <v>841</v>
      </c>
    </row>
    <row r="123" spans="1:8" customFormat="1" ht="15" customHeight="1">
      <c r="A123" s="83">
        <v>45517</v>
      </c>
      <c r="B123" s="32" t="s">
        <v>1118</v>
      </c>
      <c r="C123" s="31" t="s">
        <v>1119</v>
      </c>
      <c r="D123" s="31" t="s">
        <v>896</v>
      </c>
      <c r="E123" s="31" t="s">
        <v>528</v>
      </c>
      <c r="F123" s="84">
        <v>852474</v>
      </c>
      <c r="G123" s="32">
        <v>256.83</v>
      </c>
      <c r="H123" s="32" t="s">
        <v>841</v>
      </c>
    </row>
    <row r="124" spans="1:8" customFormat="1" ht="15" customHeight="1">
      <c r="A124" s="83">
        <v>45517</v>
      </c>
      <c r="B124" s="32" t="s">
        <v>861</v>
      </c>
      <c r="C124" s="31" t="s">
        <v>1120</v>
      </c>
      <c r="D124" s="31" t="s">
        <v>896</v>
      </c>
      <c r="E124" s="31" t="s">
        <v>528</v>
      </c>
      <c r="F124" s="84">
        <v>7339530</v>
      </c>
      <c r="G124" s="32">
        <v>225.61</v>
      </c>
      <c r="H124" s="32" t="s">
        <v>841</v>
      </c>
    </row>
    <row r="125" spans="1:8" customFormat="1" ht="15" customHeight="1">
      <c r="A125" s="83">
        <v>45517</v>
      </c>
      <c r="B125" s="32" t="s">
        <v>1121</v>
      </c>
      <c r="C125" s="31" t="s">
        <v>1122</v>
      </c>
      <c r="D125" s="31" t="s">
        <v>896</v>
      </c>
      <c r="E125" s="31" t="s">
        <v>528</v>
      </c>
      <c r="F125" s="84">
        <v>865288</v>
      </c>
      <c r="G125" s="32">
        <v>89.79</v>
      </c>
      <c r="H125" s="32" t="s">
        <v>841</v>
      </c>
    </row>
    <row r="126" spans="1:8" customFormat="1" ht="15" customHeight="1">
      <c r="A126" s="83">
        <v>45517</v>
      </c>
      <c r="B126" s="32" t="s">
        <v>1121</v>
      </c>
      <c r="C126" s="31" t="s">
        <v>1122</v>
      </c>
      <c r="D126" s="31" t="s">
        <v>940</v>
      </c>
      <c r="E126" s="31" t="s">
        <v>528</v>
      </c>
      <c r="F126" s="84">
        <v>458096</v>
      </c>
      <c r="G126" s="32">
        <v>89.89</v>
      </c>
      <c r="H126" s="32" t="s">
        <v>841</v>
      </c>
    </row>
    <row r="127" spans="1:8" customFormat="1" ht="15" customHeight="1">
      <c r="A127" s="83">
        <v>45517</v>
      </c>
      <c r="B127" s="32" t="s">
        <v>1121</v>
      </c>
      <c r="C127" s="31" t="s">
        <v>1122</v>
      </c>
      <c r="D127" s="31" t="s">
        <v>882</v>
      </c>
      <c r="E127" s="31" t="s">
        <v>528</v>
      </c>
      <c r="F127" s="84">
        <v>574809</v>
      </c>
      <c r="G127" s="32">
        <v>89.13</v>
      </c>
      <c r="H127" s="32" t="s">
        <v>841</v>
      </c>
    </row>
    <row r="128" spans="1:8" customFormat="1" ht="15" customHeight="1">
      <c r="A128" s="83">
        <v>45517</v>
      </c>
      <c r="B128" s="32" t="s">
        <v>1121</v>
      </c>
      <c r="C128" s="31" t="s">
        <v>1122</v>
      </c>
      <c r="D128" s="31" t="s">
        <v>956</v>
      </c>
      <c r="E128" s="31" t="s">
        <v>528</v>
      </c>
      <c r="F128" s="84">
        <v>579330</v>
      </c>
      <c r="G128" s="32">
        <v>90.39</v>
      </c>
      <c r="H128" s="32" t="s">
        <v>841</v>
      </c>
    </row>
    <row r="129" spans="1:8" customFormat="1" ht="15" customHeight="1">
      <c r="A129" s="83">
        <v>45517</v>
      </c>
      <c r="B129" s="32" t="s">
        <v>957</v>
      </c>
      <c r="C129" s="31" t="s">
        <v>958</v>
      </c>
      <c r="D129" s="31" t="s">
        <v>896</v>
      </c>
      <c r="E129" s="31" t="s">
        <v>528</v>
      </c>
      <c r="F129" s="84">
        <v>274909</v>
      </c>
      <c r="G129" s="32">
        <v>280.64</v>
      </c>
      <c r="H129" s="32" t="s">
        <v>841</v>
      </c>
    </row>
    <row r="130" spans="1:8" customFormat="1" ht="15" customHeight="1">
      <c r="A130" s="83">
        <v>45517</v>
      </c>
      <c r="B130" s="32" t="s">
        <v>941</v>
      </c>
      <c r="C130" s="31" t="s">
        <v>942</v>
      </c>
      <c r="D130" s="31" t="s">
        <v>1123</v>
      </c>
      <c r="E130" s="31" t="s">
        <v>528</v>
      </c>
      <c r="F130" s="84">
        <v>500000</v>
      </c>
      <c r="G130" s="32">
        <v>6.89</v>
      </c>
      <c r="H130" s="32" t="s">
        <v>841</v>
      </c>
    </row>
    <row r="131" spans="1:8" customFormat="1" ht="15" customHeight="1">
      <c r="A131" s="83">
        <v>45517</v>
      </c>
      <c r="B131" s="32" t="s">
        <v>1124</v>
      </c>
      <c r="C131" s="31" t="s">
        <v>1125</v>
      </c>
      <c r="D131" s="31" t="s">
        <v>1126</v>
      </c>
      <c r="E131" s="31" t="s">
        <v>528</v>
      </c>
      <c r="F131" s="84">
        <v>213000</v>
      </c>
      <c r="G131" s="32">
        <v>62.6</v>
      </c>
      <c r="H131" s="32" t="s">
        <v>841</v>
      </c>
    </row>
    <row r="132" spans="1:8" customFormat="1" ht="15" customHeight="1">
      <c r="A132" s="83">
        <v>45517</v>
      </c>
      <c r="B132" s="32" t="s">
        <v>1124</v>
      </c>
      <c r="C132" s="31" t="s">
        <v>1125</v>
      </c>
      <c r="D132" s="31" t="s">
        <v>1127</v>
      </c>
      <c r="E132" s="31" t="s">
        <v>528</v>
      </c>
      <c r="F132" s="84">
        <v>114000</v>
      </c>
      <c r="G132" s="32">
        <v>62.6</v>
      </c>
      <c r="H132" s="32" t="s">
        <v>841</v>
      </c>
    </row>
    <row r="133" spans="1:8" customFormat="1" ht="15" customHeight="1">
      <c r="A133" s="83">
        <v>45517</v>
      </c>
      <c r="B133" s="32" t="s">
        <v>1124</v>
      </c>
      <c r="C133" s="31" t="s">
        <v>1125</v>
      </c>
      <c r="D133" s="31" t="s">
        <v>924</v>
      </c>
      <c r="E133" s="31" t="s">
        <v>528</v>
      </c>
      <c r="F133" s="84">
        <v>543000</v>
      </c>
      <c r="G133" s="32">
        <v>62.4</v>
      </c>
      <c r="H133" s="32" t="s">
        <v>841</v>
      </c>
    </row>
    <row r="134" spans="1:8" customFormat="1" ht="15" customHeight="1">
      <c r="A134" s="83">
        <v>45517</v>
      </c>
      <c r="B134" s="32" t="s">
        <v>1128</v>
      </c>
      <c r="C134" s="31" t="s">
        <v>1129</v>
      </c>
      <c r="D134" s="31" t="s">
        <v>1130</v>
      </c>
      <c r="E134" s="31" t="s">
        <v>528</v>
      </c>
      <c r="F134" s="84">
        <v>201590</v>
      </c>
      <c r="G134" s="32">
        <v>74.11</v>
      </c>
      <c r="H134" s="32" t="s">
        <v>841</v>
      </c>
    </row>
    <row r="135" spans="1:8" customFormat="1" ht="15" customHeight="1">
      <c r="A135" s="83">
        <v>45517</v>
      </c>
      <c r="B135" s="32" t="s">
        <v>1128</v>
      </c>
      <c r="C135" s="31" t="s">
        <v>1129</v>
      </c>
      <c r="D135" s="31" t="s">
        <v>984</v>
      </c>
      <c r="E135" s="31" t="s">
        <v>528</v>
      </c>
      <c r="F135" s="84">
        <v>126566</v>
      </c>
      <c r="G135" s="32">
        <v>76.459999999999994</v>
      </c>
      <c r="H135" s="32" t="s">
        <v>841</v>
      </c>
    </row>
    <row r="136" spans="1:8" customFormat="1" ht="15" customHeight="1">
      <c r="A136" s="83">
        <v>45517</v>
      </c>
      <c r="B136" s="32" t="s">
        <v>1131</v>
      </c>
      <c r="C136" s="31" t="s">
        <v>1132</v>
      </c>
      <c r="D136" s="31" t="s">
        <v>1133</v>
      </c>
      <c r="E136" s="31" t="s">
        <v>528</v>
      </c>
      <c r="F136" s="84">
        <v>70400</v>
      </c>
      <c r="G136" s="32">
        <v>106.39</v>
      </c>
      <c r="H136" s="32" t="s">
        <v>841</v>
      </c>
    </row>
    <row r="137" spans="1:8" customFormat="1" ht="15" customHeight="1">
      <c r="A137" s="83">
        <v>45517</v>
      </c>
      <c r="B137" s="32" t="s">
        <v>1134</v>
      </c>
      <c r="C137" s="31" t="s">
        <v>1135</v>
      </c>
      <c r="D137" s="31" t="s">
        <v>945</v>
      </c>
      <c r="E137" s="31" t="s">
        <v>528</v>
      </c>
      <c r="F137" s="84">
        <v>86172</v>
      </c>
      <c r="G137" s="32">
        <v>53.84</v>
      </c>
      <c r="H137" s="32" t="s">
        <v>841</v>
      </c>
    </row>
    <row r="138" spans="1:8" customFormat="1" ht="15" customHeight="1">
      <c r="A138" s="83">
        <v>45517</v>
      </c>
      <c r="B138" s="32" t="s">
        <v>1136</v>
      </c>
      <c r="C138" s="31" t="s">
        <v>1137</v>
      </c>
      <c r="D138" s="31" t="s">
        <v>1138</v>
      </c>
      <c r="E138" s="31" t="s">
        <v>528</v>
      </c>
      <c r="F138" s="84">
        <v>357000</v>
      </c>
      <c r="G138" s="32">
        <v>57.18</v>
      </c>
      <c r="H138" s="32" t="s">
        <v>841</v>
      </c>
    </row>
    <row r="139" spans="1:8" customFormat="1" ht="15" customHeight="1">
      <c r="A139" s="83">
        <v>45517</v>
      </c>
      <c r="B139" s="32" t="s">
        <v>446</v>
      </c>
      <c r="C139" s="31" t="s">
        <v>1139</v>
      </c>
      <c r="D139" s="31" t="s">
        <v>896</v>
      </c>
      <c r="E139" s="31" t="s">
        <v>528</v>
      </c>
      <c r="F139" s="84">
        <v>595361</v>
      </c>
      <c r="G139" s="32">
        <v>1695.96</v>
      </c>
      <c r="H139" s="32" t="s">
        <v>841</v>
      </c>
    </row>
    <row r="140" spans="1:8" customFormat="1" ht="15" customHeight="1">
      <c r="A140" s="83">
        <v>45517</v>
      </c>
      <c r="B140" s="32" t="s">
        <v>990</v>
      </c>
      <c r="C140" s="31" t="s">
        <v>991</v>
      </c>
      <c r="D140" s="31" t="s">
        <v>959</v>
      </c>
      <c r="E140" s="31" t="s">
        <v>528</v>
      </c>
      <c r="F140" s="84">
        <v>348405</v>
      </c>
      <c r="G140" s="32">
        <v>67.569999999999993</v>
      </c>
      <c r="H140" s="32" t="s">
        <v>841</v>
      </c>
    </row>
    <row r="141" spans="1:8" customFormat="1" ht="15" customHeight="1">
      <c r="A141" s="83">
        <v>45517</v>
      </c>
      <c r="B141" s="32" t="s">
        <v>1140</v>
      </c>
      <c r="C141" s="31" t="s">
        <v>1141</v>
      </c>
      <c r="D141" s="31" t="s">
        <v>882</v>
      </c>
      <c r="E141" s="31" t="s">
        <v>528</v>
      </c>
      <c r="F141" s="84">
        <v>323732</v>
      </c>
      <c r="G141" s="32">
        <v>365.52</v>
      </c>
      <c r="H141" s="32" t="s">
        <v>841</v>
      </c>
    </row>
    <row r="142" spans="1:8" customFormat="1" ht="15" customHeight="1">
      <c r="A142" s="83">
        <v>45517</v>
      </c>
      <c r="B142" s="32" t="s">
        <v>1140</v>
      </c>
      <c r="C142" s="31" t="s">
        <v>1141</v>
      </c>
      <c r="D142" s="31" t="s">
        <v>896</v>
      </c>
      <c r="E142" s="31" t="s">
        <v>528</v>
      </c>
      <c r="F142" s="84">
        <v>345642</v>
      </c>
      <c r="G142" s="32">
        <v>366.94</v>
      </c>
      <c r="H142" s="32" t="s">
        <v>841</v>
      </c>
    </row>
    <row r="143" spans="1:8" customFormat="1" ht="15" customHeight="1">
      <c r="A143" s="83">
        <v>45517</v>
      </c>
      <c r="B143" s="32" t="s">
        <v>465</v>
      </c>
      <c r="C143" s="31" t="s">
        <v>1142</v>
      </c>
      <c r="D143" s="31" t="s">
        <v>882</v>
      </c>
      <c r="E143" s="31" t="s">
        <v>528</v>
      </c>
      <c r="F143" s="84">
        <v>8902799</v>
      </c>
      <c r="G143" s="32">
        <v>86.79</v>
      </c>
      <c r="H143" s="32" t="s">
        <v>841</v>
      </c>
    </row>
    <row r="144" spans="1:8" customFormat="1" ht="15" customHeight="1">
      <c r="A144" s="83">
        <v>45517</v>
      </c>
      <c r="B144" s="32" t="s">
        <v>465</v>
      </c>
      <c r="C144" s="31" t="s">
        <v>1142</v>
      </c>
      <c r="D144" s="31" t="s">
        <v>896</v>
      </c>
      <c r="E144" s="31" t="s">
        <v>528</v>
      </c>
      <c r="F144" s="84">
        <v>10388303</v>
      </c>
      <c r="G144" s="32">
        <v>86.97</v>
      </c>
      <c r="H144" s="32" t="s">
        <v>841</v>
      </c>
    </row>
    <row r="145" spans="1:8" customFormat="1" ht="15" customHeight="1">
      <c r="A145" s="83">
        <v>45517</v>
      </c>
      <c r="B145" s="32" t="s">
        <v>1143</v>
      </c>
      <c r="C145" s="31" t="s">
        <v>1144</v>
      </c>
      <c r="D145" s="31" t="s">
        <v>1145</v>
      </c>
      <c r="E145" s="31" t="s">
        <v>528</v>
      </c>
      <c r="F145" s="84">
        <v>45000</v>
      </c>
      <c r="G145" s="32">
        <v>22.84</v>
      </c>
      <c r="H145" s="32" t="s">
        <v>841</v>
      </c>
    </row>
    <row r="146" spans="1:8" customFormat="1" ht="15" customHeight="1">
      <c r="A146" s="83">
        <v>45517</v>
      </c>
      <c r="B146" s="32" t="s">
        <v>943</v>
      </c>
      <c r="C146" s="31" t="s">
        <v>944</v>
      </c>
      <c r="D146" s="31" t="s">
        <v>882</v>
      </c>
      <c r="E146" s="31" t="s">
        <v>528</v>
      </c>
      <c r="F146" s="84">
        <v>1585621</v>
      </c>
      <c r="G146" s="32">
        <v>9.84</v>
      </c>
      <c r="H146" s="32" t="s">
        <v>841</v>
      </c>
    </row>
    <row r="147" spans="1:8" customFormat="1" ht="15" customHeight="1">
      <c r="A147" s="83">
        <v>45517</v>
      </c>
      <c r="B147" s="32" t="s">
        <v>1146</v>
      </c>
      <c r="C147" s="31" t="s">
        <v>1147</v>
      </c>
      <c r="D147" s="31" t="s">
        <v>896</v>
      </c>
      <c r="E147" s="31" t="s">
        <v>528</v>
      </c>
      <c r="F147" s="84">
        <v>148584</v>
      </c>
      <c r="G147" s="32">
        <v>1009.44</v>
      </c>
      <c r="H147" s="32" t="s">
        <v>841</v>
      </c>
    </row>
    <row r="148" spans="1:8" customFormat="1" ht="15" customHeight="1">
      <c r="A148" s="83">
        <v>45517</v>
      </c>
      <c r="B148" s="32" t="s">
        <v>1148</v>
      </c>
      <c r="C148" s="31" t="s">
        <v>1149</v>
      </c>
      <c r="D148" s="31" t="s">
        <v>881</v>
      </c>
      <c r="E148" s="31" t="s">
        <v>528</v>
      </c>
      <c r="F148" s="84">
        <v>2306309</v>
      </c>
      <c r="G148" s="32">
        <v>5.41</v>
      </c>
      <c r="H148" s="32" t="s">
        <v>841</v>
      </c>
    </row>
    <row r="149" spans="1:8" customFormat="1" ht="15" customHeight="1">
      <c r="A149" s="83">
        <v>45517</v>
      </c>
      <c r="B149" s="32" t="s">
        <v>926</v>
      </c>
      <c r="C149" s="31" t="s">
        <v>927</v>
      </c>
      <c r="D149" s="31" t="s">
        <v>928</v>
      </c>
      <c r="E149" s="31" t="s">
        <v>528</v>
      </c>
      <c r="F149" s="84">
        <v>23200</v>
      </c>
      <c r="G149" s="32">
        <v>256.14</v>
      </c>
      <c r="H149" s="32" t="s">
        <v>841</v>
      </c>
    </row>
    <row r="150" spans="1:8" customFormat="1" ht="15" customHeight="1">
      <c r="A150" s="83">
        <v>45517</v>
      </c>
      <c r="B150" s="32" t="s">
        <v>992</v>
      </c>
      <c r="C150" s="31" t="s">
        <v>993</v>
      </c>
      <c r="D150" s="31" t="s">
        <v>994</v>
      </c>
      <c r="E150" s="31" t="s">
        <v>528</v>
      </c>
      <c r="F150" s="84">
        <v>1889100</v>
      </c>
      <c r="G150" s="32">
        <v>1.1100000000000001</v>
      </c>
      <c r="H150" s="32" t="s">
        <v>841</v>
      </c>
    </row>
    <row r="151" spans="1:8" customFormat="1" ht="15" customHeight="1">
      <c r="A151" s="83">
        <v>45517</v>
      </c>
      <c r="B151" s="32" t="s">
        <v>995</v>
      </c>
      <c r="C151" s="31" t="s">
        <v>996</v>
      </c>
      <c r="D151" s="31" t="s">
        <v>896</v>
      </c>
      <c r="E151" s="31" t="s">
        <v>528</v>
      </c>
      <c r="F151" s="84">
        <v>256964</v>
      </c>
      <c r="G151" s="32">
        <v>722.01</v>
      </c>
      <c r="H151" s="32" t="s">
        <v>841</v>
      </c>
    </row>
    <row r="152" spans="1:8" customFormat="1" ht="15" customHeight="1">
      <c r="A152" s="83">
        <v>45517</v>
      </c>
      <c r="B152" s="32" t="s">
        <v>486</v>
      </c>
      <c r="C152" s="31" t="s">
        <v>1150</v>
      </c>
      <c r="D152" s="31" t="s">
        <v>1151</v>
      </c>
      <c r="E152" s="31" t="s">
        <v>528</v>
      </c>
      <c r="F152" s="84">
        <v>1300304</v>
      </c>
      <c r="G152" s="32">
        <v>1318</v>
      </c>
      <c r="H152" s="32" t="s">
        <v>841</v>
      </c>
    </row>
    <row r="153" spans="1:8" customFormat="1" ht="15" customHeight="1">
      <c r="A153" s="83">
        <v>45517</v>
      </c>
      <c r="B153" s="32" t="s">
        <v>1152</v>
      </c>
      <c r="C153" s="31" t="s">
        <v>1153</v>
      </c>
      <c r="D153" s="31" t="s">
        <v>882</v>
      </c>
      <c r="E153" s="31" t="s">
        <v>528</v>
      </c>
      <c r="F153" s="84">
        <v>236095</v>
      </c>
      <c r="G153" s="32">
        <v>169.12</v>
      </c>
      <c r="H153" s="32" t="s">
        <v>841</v>
      </c>
    </row>
    <row r="154" spans="1:8" customFormat="1" ht="15" customHeight="1">
      <c r="A154" s="83">
        <v>45517</v>
      </c>
      <c r="B154" s="32" t="s">
        <v>1154</v>
      </c>
      <c r="C154" s="31" t="s">
        <v>1155</v>
      </c>
      <c r="D154" s="31" t="s">
        <v>984</v>
      </c>
      <c r="E154" s="31" t="s">
        <v>528</v>
      </c>
      <c r="F154" s="84">
        <v>73405</v>
      </c>
      <c r="G154" s="32">
        <v>245.34</v>
      </c>
      <c r="H154" s="32" t="s">
        <v>841</v>
      </c>
    </row>
    <row r="155" spans="1:8" customFormat="1" ht="15" customHeight="1">
      <c r="A155" s="83">
        <v>45517</v>
      </c>
      <c r="B155" s="32" t="s">
        <v>997</v>
      </c>
      <c r="C155" s="31" t="s">
        <v>998</v>
      </c>
      <c r="D155" s="31" t="s">
        <v>925</v>
      </c>
      <c r="E155" s="31" t="s">
        <v>528</v>
      </c>
      <c r="F155" s="84">
        <v>30000</v>
      </c>
      <c r="G155" s="32">
        <v>255.25</v>
      </c>
      <c r="H155" s="32" t="s">
        <v>841</v>
      </c>
    </row>
    <row r="156" spans="1:8" customFormat="1" ht="15" customHeight="1">
      <c r="A156" s="83">
        <v>45517</v>
      </c>
      <c r="B156" s="32" t="s">
        <v>1156</v>
      </c>
      <c r="C156" s="31" t="s">
        <v>1157</v>
      </c>
      <c r="D156" s="31" t="s">
        <v>1158</v>
      </c>
      <c r="E156" s="31" t="s">
        <v>528</v>
      </c>
      <c r="F156" s="84">
        <v>124800</v>
      </c>
      <c r="G156" s="32">
        <v>200.24</v>
      </c>
      <c r="H156" s="32" t="s">
        <v>841</v>
      </c>
    </row>
    <row r="157" spans="1:8" customFormat="1" ht="15" customHeight="1">
      <c r="A157" s="83">
        <v>45517</v>
      </c>
      <c r="B157" s="32" t="s">
        <v>1159</v>
      </c>
      <c r="C157" s="31" t="s">
        <v>1160</v>
      </c>
      <c r="D157" s="31" t="s">
        <v>945</v>
      </c>
      <c r="E157" s="31" t="s">
        <v>528</v>
      </c>
      <c r="F157" s="84">
        <v>140000</v>
      </c>
      <c r="G157" s="32">
        <v>38.08</v>
      </c>
      <c r="H157" s="32" t="s">
        <v>841</v>
      </c>
    </row>
    <row r="158" spans="1:8" customFormat="1" ht="15" customHeight="1">
      <c r="A158" s="83">
        <v>45517</v>
      </c>
      <c r="B158" s="32" t="s">
        <v>1091</v>
      </c>
      <c r="C158" s="31" t="s">
        <v>1161</v>
      </c>
      <c r="D158" s="31" t="s">
        <v>984</v>
      </c>
      <c r="E158" s="31" t="s">
        <v>528</v>
      </c>
      <c r="F158" s="84">
        <v>1797416</v>
      </c>
      <c r="G158" s="32">
        <v>229.16</v>
      </c>
      <c r="H158" s="32" t="s">
        <v>841</v>
      </c>
    </row>
    <row r="159" spans="1:8" customFormat="1" ht="15" customHeight="1">
      <c r="A159" s="83">
        <v>45517</v>
      </c>
      <c r="B159" s="32" t="s">
        <v>1091</v>
      </c>
      <c r="C159" s="31" t="s">
        <v>1161</v>
      </c>
      <c r="D159" s="31" t="s">
        <v>1162</v>
      </c>
      <c r="E159" s="31" t="s">
        <v>528</v>
      </c>
      <c r="F159" s="84">
        <v>625000</v>
      </c>
      <c r="G159" s="32">
        <v>234.32</v>
      </c>
      <c r="H159" s="32" t="s">
        <v>841</v>
      </c>
    </row>
    <row r="160" spans="1:8" customFormat="1" ht="15" customHeight="1">
      <c r="A160" s="83">
        <v>45517</v>
      </c>
      <c r="B160" s="32" t="s">
        <v>1091</v>
      </c>
      <c r="C160" s="31" t="s">
        <v>1161</v>
      </c>
      <c r="D160" s="31" t="s">
        <v>989</v>
      </c>
      <c r="E160" s="31" t="s">
        <v>528</v>
      </c>
      <c r="F160" s="84">
        <v>754250</v>
      </c>
      <c r="G160" s="32">
        <v>234.96</v>
      </c>
      <c r="H160" s="32" t="s">
        <v>841</v>
      </c>
    </row>
    <row r="161" spans="1:8" customFormat="1" ht="15" customHeight="1">
      <c r="A161" s="83">
        <v>45517</v>
      </c>
      <c r="B161" s="32" t="s">
        <v>1091</v>
      </c>
      <c r="C161" s="31" t="s">
        <v>1161</v>
      </c>
      <c r="D161" s="31" t="s">
        <v>956</v>
      </c>
      <c r="E161" s="31" t="s">
        <v>528</v>
      </c>
      <c r="F161" s="84">
        <v>800969</v>
      </c>
      <c r="G161" s="32">
        <v>228.31</v>
      </c>
      <c r="H161" s="32" t="s">
        <v>841</v>
      </c>
    </row>
    <row r="162" spans="1:8" customFormat="1" ht="15" customHeight="1">
      <c r="A162" s="83">
        <v>45517</v>
      </c>
      <c r="B162" s="32" t="s">
        <v>1091</v>
      </c>
      <c r="C162" s="31" t="s">
        <v>1161</v>
      </c>
      <c r="D162" s="31" t="s">
        <v>1163</v>
      </c>
      <c r="E162" s="31" t="s">
        <v>528</v>
      </c>
      <c r="F162" s="84">
        <v>583799</v>
      </c>
      <c r="G162" s="32">
        <v>226.28</v>
      </c>
      <c r="H162" s="32" t="s">
        <v>841</v>
      </c>
    </row>
    <row r="163" spans="1:8" customFormat="1" ht="15" customHeight="1">
      <c r="A163" s="83">
        <v>45517</v>
      </c>
      <c r="B163" s="32" t="s">
        <v>1091</v>
      </c>
      <c r="C163" s="31" t="s">
        <v>1161</v>
      </c>
      <c r="D163" s="31" t="s">
        <v>968</v>
      </c>
      <c r="E163" s="31" t="s">
        <v>528</v>
      </c>
      <c r="F163" s="84">
        <v>642919</v>
      </c>
      <c r="G163" s="32">
        <v>233.86</v>
      </c>
      <c r="H163" s="32" t="s">
        <v>841</v>
      </c>
    </row>
    <row r="164" spans="1:8" customFormat="1" ht="15" customHeight="1">
      <c r="A164" s="83">
        <v>45517</v>
      </c>
      <c r="B164" s="32" t="s">
        <v>1091</v>
      </c>
      <c r="C164" s="31" t="s">
        <v>1161</v>
      </c>
      <c r="D164" s="31" t="s">
        <v>1164</v>
      </c>
      <c r="E164" s="31" t="s">
        <v>528</v>
      </c>
      <c r="F164" s="84">
        <v>790175</v>
      </c>
      <c r="G164" s="32">
        <v>226.52</v>
      </c>
      <c r="H164" s="32" t="s">
        <v>841</v>
      </c>
    </row>
    <row r="165" spans="1:8" customFormat="1" ht="15" customHeight="1">
      <c r="A165" s="83">
        <v>45517</v>
      </c>
      <c r="B165" s="32" t="s">
        <v>999</v>
      </c>
      <c r="C165" s="31" t="s">
        <v>1000</v>
      </c>
      <c r="D165" s="31" t="s">
        <v>925</v>
      </c>
      <c r="E165" s="31" t="s">
        <v>528</v>
      </c>
      <c r="F165" s="84">
        <v>34000</v>
      </c>
      <c r="G165" s="32">
        <v>523.79999999999995</v>
      </c>
      <c r="H165" s="32" t="s">
        <v>841</v>
      </c>
    </row>
    <row r="166" spans="1:8" customFormat="1" ht="15" customHeight="1">
      <c r="A166" s="83">
        <v>45517</v>
      </c>
      <c r="B166" s="32" t="s">
        <v>999</v>
      </c>
      <c r="C166" s="31" t="s">
        <v>1000</v>
      </c>
      <c r="D166" s="31" t="s">
        <v>1165</v>
      </c>
      <c r="E166" s="31" t="s">
        <v>528</v>
      </c>
      <c r="F166" s="84">
        <v>24000</v>
      </c>
      <c r="G166" s="32">
        <v>523.69000000000005</v>
      </c>
      <c r="H166" s="32" t="s">
        <v>841</v>
      </c>
    </row>
    <row r="167" spans="1:8" customFormat="1" ht="15" customHeight="1">
      <c r="A167" s="83">
        <v>45517</v>
      </c>
      <c r="B167" s="32" t="s">
        <v>999</v>
      </c>
      <c r="C167" s="31" t="s">
        <v>1000</v>
      </c>
      <c r="D167" s="31" t="s">
        <v>981</v>
      </c>
      <c r="E167" s="31" t="s">
        <v>528</v>
      </c>
      <c r="F167" s="84">
        <v>48400</v>
      </c>
      <c r="G167" s="32">
        <v>521.08000000000004</v>
      </c>
      <c r="H167" s="32" t="s">
        <v>841</v>
      </c>
    </row>
    <row r="168" spans="1:8" customFormat="1" ht="15" customHeight="1">
      <c r="A168" s="83">
        <v>45517</v>
      </c>
      <c r="B168" s="32" t="s">
        <v>1166</v>
      </c>
      <c r="C168" s="31" t="s">
        <v>1167</v>
      </c>
      <c r="D168" s="31" t="s">
        <v>1168</v>
      </c>
      <c r="E168" s="31" t="s">
        <v>528</v>
      </c>
      <c r="F168" s="84">
        <v>1200</v>
      </c>
      <c r="G168" s="32">
        <v>137.35</v>
      </c>
      <c r="H168" s="32" t="s">
        <v>841</v>
      </c>
    </row>
    <row r="169" spans="1:8" customFormat="1" ht="15" customHeight="1">
      <c r="A169" s="83">
        <v>45517</v>
      </c>
      <c r="B169" s="32" t="s">
        <v>1166</v>
      </c>
      <c r="C169" s="31" t="s">
        <v>1167</v>
      </c>
      <c r="D169" s="31" t="s">
        <v>881</v>
      </c>
      <c r="E169" s="31" t="s">
        <v>528</v>
      </c>
      <c r="F169" s="84">
        <v>31200</v>
      </c>
      <c r="G169" s="32">
        <v>140.35</v>
      </c>
      <c r="H169" s="32" t="s">
        <v>841</v>
      </c>
    </row>
    <row r="170" spans="1:8" customFormat="1" ht="15" customHeight="1">
      <c r="A170" s="83">
        <v>45517</v>
      </c>
      <c r="B170" s="32" t="s">
        <v>1166</v>
      </c>
      <c r="C170" s="31" t="s">
        <v>1167</v>
      </c>
      <c r="D170" s="31" t="s">
        <v>1169</v>
      </c>
      <c r="E170" s="31" t="s">
        <v>528</v>
      </c>
      <c r="F170" s="84">
        <v>142800</v>
      </c>
      <c r="G170" s="32">
        <v>140.35</v>
      </c>
      <c r="H170" s="32" t="s">
        <v>841</v>
      </c>
    </row>
    <row r="171" spans="1:8" customFormat="1" ht="15" customHeight="1">
      <c r="A171" s="83">
        <v>45517</v>
      </c>
      <c r="B171" s="32" t="s">
        <v>1170</v>
      </c>
      <c r="C171" s="31" t="s">
        <v>1171</v>
      </c>
      <c r="D171" s="31" t="s">
        <v>1172</v>
      </c>
      <c r="E171" s="31" t="s">
        <v>528</v>
      </c>
      <c r="F171" s="84">
        <v>818159</v>
      </c>
      <c r="G171" s="32">
        <v>2.0699999999999998</v>
      </c>
      <c r="H171" s="32" t="s">
        <v>841</v>
      </c>
    </row>
    <row r="172" spans="1:8" customFormat="1" ht="15" customHeight="1">
      <c r="A172" s="83">
        <v>45517</v>
      </c>
      <c r="B172" s="32" t="s">
        <v>960</v>
      </c>
      <c r="C172" s="31" t="s">
        <v>961</v>
      </c>
      <c r="D172" s="31" t="s">
        <v>1001</v>
      </c>
      <c r="E172" s="31" t="s">
        <v>528</v>
      </c>
      <c r="F172" s="84">
        <v>827308</v>
      </c>
      <c r="G172" s="32">
        <v>107.28</v>
      </c>
      <c r="H172" s="32" t="s">
        <v>841</v>
      </c>
    </row>
    <row r="173" spans="1:8" customFormat="1" ht="15" customHeight="1">
      <c r="A173" s="83">
        <v>45517</v>
      </c>
      <c r="B173" s="32" t="s">
        <v>39</v>
      </c>
      <c r="C173" s="31" t="s">
        <v>1098</v>
      </c>
      <c r="D173" s="31" t="s">
        <v>896</v>
      </c>
      <c r="E173" s="31" t="s">
        <v>529</v>
      </c>
      <c r="F173" s="84">
        <v>1938900</v>
      </c>
      <c r="G173" s="32">
        <v>633.15</v>
      </c>
      <c r="H173" s="32" t="s">
        <v>841</v>
      </c>
    </row>
    <row r="174" spans="1:8" customFormat="1" ht="15" customHeight="1">
      <c r="A174" s="83">
        <v>45517</v>
      </c>
      <c r="B174" s="32" t="s">
        <v>1099</v>
      </c>
      <c r="C174" s="31" t="s">
        <v>1100</v>
      </c>
      <c r="D174" s="31" t="s">
        <v>1173</v>
      </c>
      <c r="E174" s="31" t="s">
        <v>529</v>
      </c>
      <c r="F174" s="84">
        <v>248000</v>
      </c>
      <c r="G174" s="32">
        <v>20.97</v>
      </c>
      <c r="H174" s="32" t="s">
        <v>841</v>
      </c>
    </row>
    <row r="175" spans="1:8" customFormat="1" ht="15" customHeight="1">
      <c r="A175" s="83">
        <v>45517</v>
      </c>
      <c r="B175" s="32" t="s">
        <v>1099</v>
      </c>
      <c r="C175" s="31" t="s">
        <v>1100</v>
      </c>
      <c r="D175" s="31" t="s">
        <v>1174</v>
      </c>
      <c r="E175" s="31" t="s">
        <v>529</v>
      </c>
      <c r="F175" s="84">
        <v>408000</v>
      </c>
      <c r="G175" s="32">
        <v>20.94</v>
      </c>
      <c r="H175" s="32" t="s">
        <v>841</v>
      </c>
    </row>
    <row r="176" spans="1:8" customFormat="1" ht="15" customHeight="1">
      <c r="A176" s="83">
        <v>45517</v>
      </c>
      <c r="B176" s="32" t="s">
        <v>1099</v>
      </c>
      <c r="C176" s="31" t="s">
        <v>1100</v>
      </c>
      <c r="D176" s="31" t="s">
        <v>1175</v>
      </c>
      <c r="E176" s="31" t="s">
        <v>529</v>
      </c>
      <c r="F176" s="84">
        <v>56000</v>
      </c>
      <c r="G176" s="32">
        <v>20.9</v>
      </c>
      <c r="H176" s="32" t="s">
        <v>841</v>
      </c>
    </row>
    <row r="177" spans="1:8" customFormat="1" ht="15" customHeight="1">
      <c r="A177" s="83">
        <v>45517</v>
      </c>
      <c r="B177" s="32" t="s">
        <v>1102</v>
      </c>
      <c r="C177" s="31" t="s">
        <v>1103</v>
      </c>
      <c r="D177" s="31" t="s">
        <v>1104</v>
      </c>
      <c r="E177" s="31" t="s">
        <v>529</v>
      </c>
      <c r="F177" s="84">
        <v>125000</v>
      </c>
      <c r="G177" s="32">
        <v>390.05</v>
      </c>
      <c r="H177" s="32" t="s">
        <v>841</v>
      </c>
    </row>
    <row r="178" spans="1:8" customFormat="1" ht="15" customHeight="1">
      <c r="A178" s="83">
        <v>45517</v>
      </c>
      <c r="B178" s="32" t="s">
        <v>70</v>
      </c>
      <c r="C178" s="31" t="s">
        <v>1105</v>
      </c>
      <c r="D178" s="31" t="s">
        <v>896</v>
      </c>
      <c r="E178" s="31" t="s">
        <v>529</v>
      </c>
      <c r="F178" s="84">
        <v>1222514</v>
      </c>
      <c r="G178" s="32">
        <v>512.78</v>
      </c>
      <c r="H178" s="32" t="s">
        <v>841</v>
      </c>
    </row>
    <row r="179" spans="1:8" customFormat="1" ht="15" customHeight="1">
      <c r="A179" s="83">
        <v>45517</v>
      </c>
      <c r="B179" s="32" t="s">
        <v>982</v>
      </c>
      <c r="C179" s="31" t="s">
        <v>983</v>
      </c>
      <c r="D179" s="31" t="s">
        <v>896</v>
      </c>
      <c r="E179" s="31" t="s">
        <v>529</v>
      </c>
      <c r="F179" s="84">
        <v>1370426</v>
      </c>
      <c r="G179" s="32">
        <v>35.659999999999997</v>
      </c>
      <c r="H179" s="32" t="s">
        <v>841</v>
      </c>
    </row>
    <row r="180" spans="1:8" customFormat="1" ht="15" customHeight="1">
      <c r="A180" s="83">
        <v>45517</v>
      </c>
      <c r="B180" s="32" t="s">
        <v>1176</v>
      </c>
      <c r="C180" s="31" t="s">
        <v>1177</v>
      </c>
      <c r="D180" s="31" t="s">
        <v>1178</v>
      </c>
      <c r="E180" s="31" t="s">
        <v>529</v>
      </c>
      <c r="F180" s="84">
        <v>339000</v>
      </c>
      <c r="G180" s="32">
        <v>793.53</v>
      </c>
      <c r="H180" s="32" t="s">
        <v>841</v>
      </c>
    </row>
    <row r="181" spans="1:8" customFormat="1" ht="15" customHeight="1">
      <c r="A181" s="83">
        <v>45517</v>
      </c>
      <c r="B181" s="32" t="s">
        <v>1106</v>
      </c>
      <c r="C181" s="31" t="s">
        <v>1107</v>
      </c>
      <c r="D181" s="31" t="s">
        <v>989</v>
      </c>
      <c r="E181" s="31" t="s">
        <v>529</v>
      </c>
      <c r="F181" s="84">
        <v>6744741</v>
      </c>
      <c r="G181" s="32">
        <v>4.82</v>
      </c>
      <c r="H181" s="32" t="s">
        <v>841</v>
      </c>
    </row>
    <row r="182" spans="1:8" customFormat="1" ht="15" customHeight="1">
      <c r="A182" s="83">
        <v>45517</v>
      </c>
      <c r="B182" s="32" t="s">
        <v>1112</v>
      </c>
      <c r="C182" s="31" t="s">
        <v>1113</v>
      </c>
      <c r="D182" s="31" t="s">
        <v>1114</v>
      </c>
      <c r="E182" s="31" t="s">
        <v>529</v>
      </c>
      <c r="F182" s="84">
        <v>386294</v>
      </c>
      <c r="G182" s="32">
        <v>89.77</v>
      </c>
      <c r="H182" s="32" t="s">
        <v>841</v>
      </c>
    </row>
    <row r="183" spans="1:8" customFormat="1" ht="15" customHeight="1">
      <c r="A183" s="83">
        <v>45517</v>
      </c>
      <c r="B183" s="32" t="s">
        <v>1115</v>
      </c>
      <c r="C183" s="31" t="s">
        <v>1116</v>
      </c>
      <c r="D183" s="31" t="s">
        <v>882</v>
      </c>
      <c r="E183" s="31" t="s">
        <v>529</v>
      </c>
      <c r="F183" s="84">
        <v>495783</v>
      </c>
      <c r="G183" s="32">
        <v>224.27</v>
      </c>
      <c r="H183" s="32" t="s">
        <v>841</v>
      </c>
    </row>
    <row r="184" spans="1:8" customFormat="1" ht="15" customHeight="1">
      <c r="A184" s="83">
        <v>45517</v>
      </c>
      <c r="B184" s="32" t="s">
        <v>1115</v>
      </c>
      <c r="C184" s="31" t="s">
        <v>1116</v>
      </c>
      <c r="D184" s="31" t="s">
        <v>940</v>
      </c>
      <c r="E184" s="31" t="s">
        <v>529</v>
      </c>
      <c r="F184" s="84">
        <v>612885</v>
      </c>
      <c r="G184" s="32">
        <v>225.98</v>
      </c>
      <c r="H184" s="32" t="s">
        <v>841</v>
      </c>
    </row>
    <row r="185" spans="1:8" customFormat="1" ht="15" customHeight="1">
      <c r="A185" s="83">
        <v>45517</v>
      </c>
      <c r="B185" s="32" t="s">
        <v>385</v>
      </c>
      <c r="C185" s="31" t="s">
        <v>1117</v>
      </c>
      <c r="D185" s="31" t="s">
        <v>896</v>
      </c>
      <c r="E185" s="31" t="s">
        <v>529</v>
      </c>
      <c r="F185" s="84">
        <v>2505092</v>
      </c>
      <c r="G185" s="32">
        <v>244.63</v>
      </c>
      <c r="H185" s="32" t="s">
        <v>841</v>
      </c>
    </row>
    <row r="186" spans="1:8" customFormat="1" ht="15" customHeight="1">
      <c r="A186" s="83">
        <v>45517</v>
      </c>
      <c r="B186" s="32" t="s">
        <v>985</v>
      </c>
      <c r="C186" s="31" t="s">
        <v>986</v>
      </c>
      <c r="D186" s="31" t="s">
        <v>896</v>
      </c>
      <c r="E186" s="31" t="s">
        <v>529</v>
      </c>
      <c r="F186" s="84">
        <v>275784</v>
      </c>
      <c r="G186" s="32">
        <v>466.38</v>
      </c>
      <c r="H186" s="32" t="s">
        <v>841</v>
      </c>
    </row>
    <row r="187" spans="1:8" customFormat="1" ht="15" customHeight="1">
      <c r="A187" s="83">
        <v>45517</v>
      </c>
      <c r="B187" s="32" t="s">
        <v>1118</v>
      </c>
      <c r="C187" s="31" t="s">
        <v>1119</v>
      </c>
      <c r="D187" s="31" t="s">
        <v>896</v>
      </c>
      <c r="E187" s="31" t="s">
        <v>529</v>
      </c>
      <c r="F187" s="84">
        <v>852474</v>
      </c>
      <c r="G187" s="32">
        <v>256.88</v>
      </c>
      <c r="H187" s="32" t="s">
        <v>841</v>
      </c>
    </row>
    <row r="188" spans="1:8" customFormat="1" ht="15" customHeight="1">
      <c r="A188" s="83">
        <v>45517</v>
      </c>
      <c r="B188" s="32" t="s">
        <v>861</v>
      </c>
      <c r="C188" s="31" t="s">
        <v>1120</v>
      </c>
      <c r="D188" s="31" t="s">
        <v>896</v>
      </c>
      <c r="E188" s="31" t="s">
        <v>529</v>
      </c>
      <c r="F188" s="84">
        <v>7339530</v>
      </c>
      <c r="G188" s="32">
        <v>225.76</v>
      </c>
      <c r="H188" s="32" t="s">
        <v>841</v>
      </c>
    </row>
    <row r="189" spans="1:8" customFormat="1" ht="15" customHeight="1">
      <c r="A189" s="83">
        <v>45517</v>
      </c>
      <c r="B189" s="32" t="s">
        <v>1179</v>
      </c>
      <c r="C189" s="31" t="s">
        <v>1180</v>
      </c>
      <c r="D189" s="31" t="s">
        <v>1181</v>
      </c>
      <c r="E189" s="31" t="s">
        <v>529</v>
      </c>
      <c r="F189" s="84">
        <v>2160000</v>
      </c>
      <c r="G189" s="32">
        <v>2.2999999999999998</v>
      </c>
      <c r="H189" s="32" t="s">
        <v>841</v>
      </c>
    </row>
    <row r="190" spans="1:8" customFormat="1" ht="15" customHeight="1">
      <c r="A190" s="83">
        <v>45517</v>
      </c>
      <c r="B190" s="32" t="s">
        <v>987</v>
      </c>
      <c r="C190" s="31" t="s">
        <v>988</v>
      </c>
      <c r="D190" s="31" t="s">
        <v>1182</v>
      </c>
      <c r="E190" s="31" t="s">
        <v>529</v>
      </c>
      <c r="F190" s="84">
        <v>104000</v>
      </c>
      <c r="G190" s="32">
        <v>39.36</v>
      </c>
      <c r="H190" s="32" t="s">
        <v>841</v>
      </c>
    </row>
    <row r="191" spans="1:8" customFormat="1" ht="15" customHeight="1">
      <c r="A191" s="83">
        <v>45517</v>
      </c>
      <c r="B191" s="32" t="s">
        <v>1121</v>
      </c>
      <c r="C191" s="31" t="s">
        <v>1122</v>
      </c>
      <c r="D191" s="31" t="s">
        <v>896</v>
      </c>
      <c r="E191" s="31" t="s">
        <v>529</v>
      </c>
      <c r="F191" s="84">
        <v>865288</v>
      </c>
      <c r="G191" s="32">
        <v>89.89</v>
      </c>
      <c r="H191" s="32" t="s">
        <v>841</v>
      </c>
    </row>
    <row r="192" spans="1:8" customFormat="1" ht="15" customHeight="1">
      <c r="A192" s="83">
        <v>45517</v>
      </c>
      <c r="B192" s="32" t="s">
        <v>1121</v>
      </c>
      <c r="C192" s="31" t="s">
        <v>1122</v>
      </c>
      <c r="D192" s="31" t="s">
        <v>956</v>
      </c>
      <c r="E192" s="31" t="s">
        <v>529</v>
      </c>
      <c r="F192" s="84">
        <v>579330</v>
      </c>
      <c r="G192" s="32">
        <v>90.46</v>
      </c>
      <c r="H192" s="32" t="s">
        <v>841</v>
      </c>
    </row>
    <row r="193" spans="1:8" customFormat="1" ht="15" customHeight="1">
      <c r="A193" s="83">
        <v>45517</v>
      </c>
      <c r="B193" s="32" t="s">
        <v>1121</v>
      </c>
      <c r="C193" s="31" t="s">
        <v>1122</v>
      </c>
      <c r="D193" s="31" t="s">
        <v>882</v>
      </c>
      <c r="E193" s="31" t="s">
        <v>529</v>
      </c>
      <c r="F193" s="84">
        <v>567056</v>
      </c>
      <c r="G193" s="32">
        <v>88.99</v>
      </c>
      <c r="H193" s="32" t="s">
        <v>841</v>
      </c>
    </row>
    <row r="194" spans="1:8" customFormat="1" ht="15" customHeight="1">
      <c r="A194" s="83">
        <v>45517</v>
      </c>
      <c r="B194" s="32" t="s">
        <v>1121</v>
      </c>
      <c r="C194" s="31" t="s">
        <v>1122</v>
      </c>
      <c r="D194" s="31" t="s">
        <v>940</v>
      </c>
      <c r="E194" s="31" t="s">
        <v>529</v>
      </c>
      <c r="F194" s="84">
        <v>507245</v>
      </c>
      <c r="G194" s="32">
        <v>89.92</v>
      </c>
      <c r="H194" s="32" t="s">
        <v>841</v>
      </c>
    </row>
    <row r="195" spans="1:8" customFormat="1" ht="15" customHeight="1">
      <c r="A195" s="305">
        <v>45517</v>
      </c>
      <c r="B195" s="306" t="s">
        <v>957</v>
      </c>
      <c r="C195" s="200" t="s">
        <v>958</v>
      </c>
      <c r="D195" s="200" t="s">
        <v>896</v>
      </c>
      <c r="E195" s="200" t="s">
        <v>529</v>
      </c>
      <c r="F195" s="307">
        <v>274909</v>
      </c>
      <c r="G195" s="306">
        <v>280.88</v>
      </c>
      <c r="H195" s="32" t="s">
        <v>841</v>
      </c>
    </row>
    <row r="196" spans="1:8" ht="15" customHeight="1">
      <c r="A196" s="308">
        <v>45517</v>
      </c>
      <c r="B196" s="224" t="s">
        <v>941</v>
      </c>
      <c r="C196" s="212" t="s">
        <v>942</v>
      </c>
      <c r="D196" s="212" t="s">
        <v>1123</v>
      </c>
      <c r="E196" s="212" t="s">
        <v>529</v>
      </c>
      <c r="F196" s="309">
        <v>100</v>
      </c>
      <c r="G196" s="224">
        <v>6.93</v>
      </c>
      <c r="H196" s="32" t="s">
        <v>841</v>
      </c>
    </row>
    <row r="197" spans="1:8" ht="15" customHeight="1">
      <c r="A197" s="308">
        <v>45517</v>
      </c>
      <c r="B197" s="224" t="s">
        <v>941</v>
      </c>
      <c r="C197" s="212" t="s">
        <v>942</v>
      </c>
      <c r="D197" s="212" t="s">
        <v>1183</v>
      </c>
      <c r="E197" s="212" t="s">
        <v>529</v>
      </c>
      <c r="F197" s="309">
        <v>462568</v>
      </c>
      <c r="G197" s="224">
        <v>6.9</v>
      </c>
      <c r="H197" s="32" t="s">
        <v>841</v>
      </c>
    </row>
    <row r="198" spans="1:8" ht="15" customHeight="1">
      <c r="A198" s="308">
        <v>45517</v>
      </c>
      <c r="B198" s="224" t="s">
        <v>1124</v>
      </c>
      <c r="C198" s="212" t="s">
        <v>1125</v>
      </c>
      <c r="D198" s="212" t="s">
        <v>1127</v>
      </c>
      <c r="E198" s="212" t="s">
        <v>529</v>
      </c>
      <c r="F198" s="309">
        <v>105000</v>
      </c>
      <c r="G198" s="224">
        <v>62.45</v>
      </c>
      <c r="H198" s="32" t="s">
        <v>841</v>
      </c>
    </row>
    <row r="199" spans="1:8" ht="15" customHeight="1">
      <c r="A199" s="308">
        <v>45517</v>
      </c>
      <c r="B199" s="224" t="s">
        <v>1124</v>
      </c>
      <c r="C199" s="212" t="s">
        <v>1125</v>
      </c>
      <c r="D199" s="212" t="s">
        <v>1126</v>
      </c>
      <c r="E199" s="212" t="s">
        <v>529</v>
      </c>
      <c r="F199" s="309">
        <v>201000</v>
      </c>
      <c r="G199" s="224">
        <v>62.55</v>
      </c>
      <c r="H199" s="32" t="s">
        <v>841</v>
      </c>
    </row>
    <row r="200" spans="1:8" ht="15" customHeight="1">
      <c r="A200" s="308">
        <v>45517</v>
      </c>
      <c r="B200" s="224" t="s">
        <v>1124</v>
      </c>
      <c r="C200" s="212" t="s">
        <v>1125</v>
      </c>
      <c r="D200" s="212" t="s">
        <v>924</v>
      </c>
      <c r="E200" s="212" t="s">
        <v>529</v>
      </c>
      <c r="F200" s="309">
        <v>564000</v>
      </c>
      <c r="G200" s="224">
        <v>62.6</v>
      </c>
      <c r="H200" s="32" t="s">
        <v>841</v>
      </c>
    </row>
    <row r="201" spans="1:8" ht="15" customHeight="1">
      <c r="A201" s="308">
        <v>45517</v>
      </c>
      <c r="B201" s="224" t="s">
        <v>1128</v>
      </c>
      <c r="C201" s="212" t="s">
        <v>1129</v>
      </c>
      <c r="D201" s="212" t="s">
        <v>984</v>
      </c>
      <c r="E201" s="212" t="s">
        <v>529</v>
      </c>
      <c r="F201" s="309">
        <v>126566</v>
      </c>
      <c r="G201" s="224">
        <v>76.569999999999993</v>
      </c>
      <c r="H201" s="32" t="s">
        <v>841</v>
      </c>
    </row>
    <row r="202" spans="1:8" ht="15" customHeight="1">
      <c r="A202" s="308">
        <v>45517</v>
      </c>
      <c r="B202" s="224" t="s">
        <v>1128</v>
      </c>
      <c r="C202" s="212" t="s">
        <v>1129</v>
      </c>
      <c r="D202" s="212" t="s">
        <v>1130</v>
      </c>
      <c r="E202" s="212" t="s">
        <v>529</v>
      </c>
      <c r="F202" s="309">
        <v>201590</v>
      </c>
      <c r="G202" s="224">
        <v>77.11</v>
      </c>
      <c r="H202" s="32" t="s">
        <v>841</v>
      </c>
    </row>
    <row r="203" spans="1:8" ht="15" customHeight="1">
      <c r="A203" s="308">
        <v>45517</v>
      </c>
      <c r="B203" s="224" t="s">
        <v>1131</v>
      </c>
      <c r="C203" s="212" t="s">
        <v>1132</v>
      </c>
      <c r="D203" s="212" t="s">
        <v>1184</v>
      </c>
      <c r="E203" s="212" t="s">
        <v>529</v>
      </c>
      <c r="F203" s="309">
        <v>65600</v>
      </c>
      <c r="G203" s="224">
        <v>106.31</v>
      </c>
      <c r="H203" s="32" t="s">
        <v>841</v>
      </c>
    </row>
    <row r="204" spans="1:8" ht="15" customHeight="1">
      <c r="A204" s="308">
        <v>45517</v>
      </c>
      <c r="B204" s="224" t="s">
        <v>1134</v>
      </c>
      <c r="C204" s="212" t="s">
        <v>1135</v>
      </c>
      <c r="D204" s="212" t="s">
        <v>945</v>
      </c>
      <c r="E204" s="212" t="s">
        <v>529</v>
      </c>
      <c r="F204" s="309">
        <v>73555</v>
      </c>
      <c r="G204" s="224">
        <v>53.45</v>
      </c>
      <c r="H204" s="32" t="s">
        <v>841</v>
      </c>
    </row>
    <row r="205" spans="1:8" ht="15" customHeight="1">
      <c r="A205" s="308">
        <v>45517</v>
      </c>
      <c r="B205" s="224" t="s">
        <v>1185</v>
      </c>
      <c r="C205" s="212" t="s">
        <v>1186</v>
      </c>
      <c r="D205" s="212" t="s">
        <v>1187</v>
      </c>
      <c r="E205" s="212" t="s">
        <v>529</v>
      </c>
      <c r="F205" s="309">
        <v>49500</v>
      </c>
      <c r="G205" s="224">
        <v>100.4</v>
      </c>
      <c r="H205" s="32" t="s">
        <v>841</v>
      </c>
    </row>
    <row r="206" spans="1:8" ht="15" customHeight="1">
      <c r="A206" s="308">
        <v>45517</v>
      </c>
      <c r="B206" s="224" t="s">
        <v>1136</v>
      </c>
      <c r="C206" s="212" t="s">
        <v>1137</v>
      </c>
      <c r="D206" s="212" t="s">
        <v>1188</v>
      </c>
      <c r="E206" s="212" t="s">
        <v>529</v>
      </c>
      <c r="F206" s="309">
        <v>357000</v>
      </c>
      <c r="G206" s="224">
        <v>57.18</v>
      </c>
      <c r="H206" s="32" t="s">
        <v>841</v>
      </c>
    </row>
    <row r="207" spans="1:8" ht="15" customHeight="1">
      <c r="A207" s="308">
        <v>45517</v>
      </c>
      <c r="B207" s="224" t="s">
        <v>446</v>
      </c>
      <c r="C207" s="212" t="s">
        <v>1139</v>
      </c>
      <c r="D207" s="212" t="s">
        <v>896</v>
      </c>
      <c r="E207" s="212" t="s">
        <v>529</v>
      </c>
      <c r="F207" s="309">
        <v>595361</v>
      </c>
      <c r="G207" s="224">
        <v>1697.24</v>
      </c>
      <c r="H207" s="32" t="s">
        <v>841</v>
      </c>
    </row>
    <row r="208" spans="1:8" ht="15" customHeight="1">
      <c r="A208" s="308">
        <v>45517</v>
      </c>
      <c r="B208" s="224" t="s">
        <v>990</v>
      </c>
      <c r="C208" s="212" t="s">
        <v>991</v>
      </c>
      <c r="D208" s="212" t="s">
        <v>959</v>
      </c>
      <c r="E208" s="212" t="s">
        <v>529</v>
      </c>
      <c r="F208" s="309">
        <v>1086695</v>
      </c>
      <c r="G208" s="224">
        <v>68.17</v>
      </c>
      <c r="H208" s="32" t="s">
        <v>841</v>
      </c>
    </row>
    <row r="209" spans="1:8" ht="15" customHeight="1">
      <c r="A209" s="308">
        <v>45517</v>
      </c>
      <c r="B209" s="224" t="s">
        <v>1140</v>
      </c>
      <c r="C209" s="212" t="s">
        <v>1141</v>
      </c>
      <c r="D209" s="212" t="s">
        <v>896</v>
      </c>
      <c r="E209" s="212" t="s">
        <v>529</v>
      </c>
      <c r="F209" s="309">
        <v>345642</v>
      </c>
      <c r="G209" s="224">
        <v>366.72</v>
      </c>
      <c r="H209" s="32" t="s">
        <v>841</v>
      </c>
    </row>
    <row r="210" spans="1:8" ht="15" customHeight="1">
      <c r="A210" s="308">
        <v>45517</v>
      </c>
      <c r="B210" s="224" t="s">
        <v>1140</v>
      </c>
      <c r="C210" s="212" t="s">
        <v>1141</v>
      </c>
      <c r="D210" s="212" t="s">
        <v>882</v>
      </c>
      <c r="E210" s="212" t="s">
        <v>529</v>
      </c>
      <c r="F210" s="309">
        <v>297567</v>
      </c>
      <c r="G210" s="224">
        <v>366.9</v>
      </c>
      <c r="H210" s="32" t="s">
        <v>841</v>
      </c>
    </row>
    <row r="211" spans="1:8" ht="15" customHeight="1">
      <c r="A211" s="308">
        <v>45517</v>
      </c>
      <c r="B211" s="224" t="s">
        <v>465</v>
      </c>
      <c r="C211" s="212" t="s">
        <v>1142</v>
      </c>
      <c r="D211" s="212" t="s">
        <v>882</v>
      </c>
      <c r="E211" s="212" t="s">
        <v>529</v>
      </c>
      <c r="F211" s="309">
        <v>7305901</v>
      </c>
      <c r="G211" s="224">
        <v>87.13</v>
      </c>
      <c r="H211" s="32" t="s">
        <v>841</v>
      </c>
    </row>
    <row r="212" spans="1:8" ht="15" customHeight="1">
      <c r="A212" s="308">
        <v>45517</v>
      </c>
      <c r="B212" s="224" t="s">
        <v>465</v>
      </c>
      <c r="C212" s="212" t="s">
        <v>1142</v>
      </c>
      <c r="D212" s="212" t="s">
        <v>1189</v>
      </c>
      <c r="E212" s="212" t="s">
        <v>529</v>
      </c>
      <c r="F212" s="309">
        <v>8078452</v>
      </c>
      <c r="G212" s="224">
        <v>88.55</v>
      </c>
      <c r="H212" s="32" t="s">
        <v>841</v>
      </c>
    </row>
    <row r="213" spans="1:8" ht="15" customHeight="1">
      <c r="A213" s="308">
        <v>45517</v>
      </c>
      <c r="B213" s="224" t="s">
        <v>465</v>
      </c>
      <c r="C213" s="212" t="s">
        <v>1142</v>
      </c>
      <c r="D213" s="212" t="s">
        <v>1190</v>
      </c>
      <c r="E213" s="212" t="s">
        <v>529</v>
      </c>
      <c r="F213" s="309">
        <v>7185497</v>
      </c>
      <c r="G213" s="224">
        <v>81.73</v>
      </c>
      <c r="H213" s="32" t="s">
        <v>841</v>
      </c>
    </row>
    <row r="214" spans="1:8" ht="15" customHeight="1">
      <c r="A214" s="308">
        <v>45517</v>
      </c>
      <c r="B214" s="224" t="s">
        <v>465</v>
      </c>
      <c r="C214" s="212" t="s">
        <v>1142</v>
      </c>
      <c r="D214" s="212" t="s">
        <v>896</v>
      </c>
      <c r="E214" s="212" t="s">
        <v>529</v>
      </c>
      <c r="F214" s="309">
        <v>10388303</v>
      </c>
      <c r="G214" s="224">
        <v>87.02</v>
      </c>
      <c r="H214" s="32" t="s">
        <v>841</v>
      </c>
    </row>
    <row r="215" spans="1:8" ht="15" customHeight="1">
      <c r="A215" s="308">
        <v>45517</v>
      </c>
      <c r="B215" s="224" t="s">
        <v>1143</v>
      </c>
      <c r="C215" s="212" t="s">
        <v>1144</v>
      </c>
      <c r="D215" s="212" t="s">
        <v>1145</v>
      </c>
      <c r="E215" s="212" t="s">
        <v>529</v>
      </c>
      <c r="F215" s="309">
        <v>85000</v>
      </c>
      <c r="G215" s="224">
        <v>23.06</v>
      </c>
      <c r="H215" s="32" t="s">
        <v>841</v>
      </c>
    </row>
    <row r="216" spans="1:8" ht="15" customHeight="1">
      <c r="A216" s="308">
        <v>45517</v>
      </c>
      <c r="B216" s="224" t="s">
        <v>943</v>
      </c>
      <c r="C216" s="212" t="s">
        <v>944</v>
      </c>
      <c r="D216" s="212" t="s">
        <v>882</v>
      </c>
      <c r="E216" s="212" t="s">
        <v>529</v>
      </c>
      <c r="F216" s="309">
        <v>2383185</v>
      </c>
      <c r="G216" s="224">
        <v>9.85</v>
      </c>
      <c r="H216" s="32" t="s">
        <v>841</v>
      </c>
    </row>
    <row r="217" spans="1:8" ht="15" customHeight="1">
      <c r="A217" s="308">
        <v>45517</v>
      </c>
      <c r="B217" s="224" t="s">
        <v>1146</v>
      </c>
      <c r="C217" s="212" t="s">
        <v>1147</v>
      </c>
      <c r="D217" s="212" t="s">
        <v>896</v>
      </c>
      <c r="E217" s="212" t="s">
        <v>529</v>
      </c>
      <c r="F217" s="309">
        <v>148584</v>
      </c>
      <c r="G217" s="224">
        <v>1011.05</v>
      </c>
      <c r="H217" s="32" t="s">
        <v>841</v>
      </c>
    </row>
    <row r="218" spans="1:8" ht="15" customHeight="1">
      <c r="A218" s="308">
        <v>45517</v>
      </c>
      <c r="B218" s="224" t="s">
        <v>926</v>
      </c>
      <c r="C218" s="212" t="s">
        <v>927</v>
      </c>
      <c r="D218" s="212" t="s">
        <v>928</v>
      </c>
      <c r="E218" s="212" t="s">
        <v>529</v>
      </c>
      <c r="F218" s="309">
        <v>23200</v>
      </c>
      <c r="G218" s="224">
        <v>257.43</v>
      </c>
      <c r="H218" s="32" t="s">
        <v>841</v>
      </c>
    </row>
    <row r="219" spans="1:8" ht="15" customHeight="1">
      <c r="A219" s="308">
        <v>45517</v>
      </c>
      <c r="B219" s="224" t="s">
        <v>926</v>
      </c>
      <c r="C219" s="212" t="s">
        <v>927</v>
      </c>
      <c r="D219" s="212" t="s">
        <v>1191</v>
      </c>
      <c r="E219" s="212" t="s">
        <v>529</v>
      </c>
      <c r="F219" s="309">
        <v>12000</v>
      </c>
      <c r="G219" s="224">
        <v>259.17</v>
      </c>
      <c r="H219" s="32" t="s">
        <v>841</v>
      </c>
    </row>
    <row r="220" spans="1:8" ht="15" customHeight="1">
      <c r="A220" s="308">
        <v>45517</v>
      </c>
      <c r="B220" s="224" t="s">
        <v>995</v>
      </c>
      <c r="C220" s="212" t="s">
        <v>996</v>
      </c>
      <c r="D220" s="212" t="s">
        <v>896</v>
      </c>
      <c r="E220" s="212" t="s">
        <v>529</v>
      </c>
      <c r="F220" s="309">
        <v>256964</v>
      </c>
      <c r="G220" s="224">
        <v>722.58</v>
      </c>
      <c r="H220" s="32" t="s">
        <v>841</v>
      </c>
    </row>
    <row r="221" spans="1:8" ht="15" customHeight="1">
      <c r="A221" s="308">
        <v>45517</v>
      </c>
      <c r="B221" s="224" t="s">
        <v>486</v>
      </c>
      <c r="C221" s="212" t="s">
        <v>1150</v>
      </c>
      <c r="D221" s="212" t="s">
        <v>1192</v>
      </c>
      <c r="E221" s="212" t="s">
        <v>529</v>
      </c>
      <c r="F221" s="309">
        <v>3295500</v>
      </c>
      <c r="G221" s="224">
        <v>1318</v>
      </c>
      <c r="H221" s="32" t="s">
        <v>841</v>
      </c>
    </row>
    <row r="222" spans="1:8" ht="15" customHeight="1">
      <c r="A222" s="308">
        <v>45517</v>
      </c>
      <c r="B222" s="224" t="s">
        <v>1152</v>
      </c>
      <c r="C222" s="212" t="s">
        <v>1153</v>
      </c>
      <c r="D222" s="212" t="s">
        <v>882</v>
      </c>
      <c r="E222" s="212" t="s">
        <v>529</v>
      </c>
      <c r="F222" s="309">
        <v>336096</v>
      </c>
      <c r="G222" s="224">
        <v>169.73</v>
      </c>
      <c r="H222" s="32" t="s">
        <v>841</v>
      </c>
    </row>
    <row r="223" spans="1:8" ht="15" customHeight="1">
      <c r="A223" s="308">
        <v>45517</v>
      </c>
      <c r="B223" s="224" t="s">
        <v>1154</v>
      </c>
      <c r="C223" s="212" t="s">
        <v>1155</v>
      </c>
      <c r="D223" s="212" t="s">
        <v>984</v>
      </c>
      <c r="E223" s="212" t="s">
        <v>529</v>
      </c>
      <c r="F223" s="309">
        <v>73405</v>
      </c>
      <c r="G223" s="224">
        <v>245.82</v>
      </c>
      <c r="H223" s="32" t="s">
        <v>841</v>
      </c>
    </row>
    <row r="224" spans="1:8" ht="15" customHeight="1">
      <c r="A224" s="308">
        <v>45517</v>
      </c>
      <c r="B224" s="224" t="s">
        <v>997</v>
      </c>
      <c r="C224" s="212" t="s">
        <v>998</v>
      </c>
      <c r="D224" s="212" t="s">
        <v>925</v>
      </c>
      <c r="E224" s="212" t="s">
        <v>529</v>
      </c>
      <c r="F224" s="309">
        <v>57600</v>
      </c>
      <c r="G224" s="224">
        <v>255.25</v>
      </c>
      <c r="H224" s="32" t="s">
        <v>841</v>
      </c>
    </row>
    <row r="225" spans="1:8" ht="15" customHeight="1">
      <c r="A225" s="308">
        <v>45517</v>
      </c>
      <c r="B225" s="224" t="s">
        <v>1159</v>
      </c>
      <c r="C225" s="212" t="s">
        <v>1160</v>
      </c>
      <c r="D225" s="212" t="s">
        <v>945</v>
      </c>
      <c r="E225" s="212" t="s">
        <v>529</v>
      </c>
      <c r="F225" s="309">
        <v>140000</v>
      </c>
      <c r="G225" s="224">
        <v>38.479999999999997</v>
      </c>
      <c r="H225" s="32" t="s">
        <v>841</v>
      </c>
    </row>
    <row r="226" spans="1:8" ht="15" customHeight="1">
      <c r="A226" s="308">
        <v>45517</v>
      </c>
      <c r="B226" s="224" t="s">
        <v>1091</v>
      </c>
      <c r="C226" s="212" t="s">
        <v>1161</v>
      </c>
      <c r="D226" s="212" t="s">
        <v>984</v>
      </c>
      <c r="E226" s="212" t="s">
        <v>529</v>
      </c>
      <c r="F226" s="309">
        <v>1797416</v>
      </c>
      <c r="G226" s="224">
        <v>229.38</v>
      </c>
      <c r="H226" s="32" t="s">
        <v>841</v>
      </c>
    </row>
    <row r="227" spans="1:8" ht="15" customHeight="1">
      <c r="A227" s="308">
        <v>45517</v>
      </c>
      <c r="B227" s="224" t="s">
        <v>1091</v>
      </c>
      <c r="C227" s="212" t="s">
        <v>1161</v>
      </c>
      <c r="D227" s="212" t="s">
        <v>1162</v>
      </c>
      <c r="E227" s="212" t="s">
        <v>529</v>
      </c>
      <c r="F227" s="309">
        <v>80000</v>
      </c>
      <c r="G227" s="224">
        <v>239.55</v>
      </c>
      <c r="H227" s="32" t="s">
        <v>841</v>
      </c>
    </row>
    <row r="228" spans="1:8" ht="15" customHeight="1">
      <c r="A228" s="308">
        <v>45517</v>
      </c>
      <c r="B228" s="224" t="s">
        <v>1091</v>
      </c>
      <c r="C228" s="212" t="s">
        <v>1161</v>
      </c>
      <c r="D228" s="212" t="s">
        <v>989</v>
      </c>
      <c r="E228" s="212" t="s">
        <v>529</v>
      </c>
      <c r="F228" s="309">
        <v>8086</v>
      </c>
      <c r="G228" s="224">
        <v>244.66</v>
      </c>
      <c r="H228" s="32" t="s">
        <v>841</v>
      </c>
    </row>
    <row r="229" spans="1:8" ht="15" customHeight="1">
      <c r="A229" s="308">
        <v>45517</v>
      </c>
      <c r="B229" s="224" t="s">
        <v>1091</v>
      </c>
      <c r="C229" s="212" t="s">
        <v>1161</v>
      </c>
      <c r="D229" s="212" t="s">
        <v>956</v>
      </c>
      <c r="E229" s="212" t="s">
        <v>529</v>
      </c>
      <c r="F229" s="309">
        <v>800969</v>
      </c>
      <c r="G229" s="224">
        <v>228.6</v>
      </c>
      <c r="H229" s="32" t="s">
        <v>841</v>
      </c>
    </row>
    <row r="230" spans="1:8" ht="15" customHeight="1">
      <c r="A230" s="308">
        <v>45517</v>
      </c>
      <c r="B230" s="224" t="s">
        <v>1091</v>
      </c>
      <c r="C230" s="212" t="s">
        <v>1161</v>
      </c>
      <c r="D230" s="212" t="s">
        <v>1163</v>
      </c>
      <c r="E230" s="212" t="s">
        <v>529</v>
      </c>
      <c r="F230" s="309">
        <v>583799</v>
      </c>
      <c r="G230" s="224">
        <v>226.35</v>
      </c>
      <c r="H230" s="32" t="s">
        <v>841</v>
      </c>
    </row>
    <row r="231" spans="1:8" ht="15" customHeight="1">
      <c r="A231" s="308">
        <v>45517</v>
      </c>
      <c r="B231" s="224" t="s">
        <v>1091</v>
      </c>
      <c r="C231" s="212" t="s">
        <v>1161</v>
      </c>
      <c r="D231" s="212" t="s">
        <v>968</v>
      </c>
      <c r="E231" s="212" t="s">
        <v>529</v>
      </c>
      <c r="F231" s="309">
        <v>925908</v>
      </c>
      <c r="G231" s="224">
        <v>228.86</v>
      </c>
      <c r="H231" s="32" t="s">
        <v>841</v>
      </c>
    </row>
    <row r="232" spans="1:8" ht="15" customHeight="1">
      <c r="A232" s="308">
        <v>45517</v>
      </c>
      <c r="B232" s="224" t="s">
        <v>1091</v>
      </c>
      <c r="C232" s="212" t="s">
        <v>1161</v>
      </c>
      <c r="D232" s="212" t="s">
        <v>1164</v>
      </c>
      <c r="E232" s="212" t="s">
        <v>529</v>
      </c>
      <c r="F232" s="309">
        <v>790175</v>
      </c>
      <c r="G232" s="224">
        <v>226.69</v>
      </c>
      <c r="H232" s="32" t="s">
        <v>841</v>
      </c>
    </row>
    <row r="233" spans="1:8" ht="15" customHeight="1">
      <c r="A233" s="308">
        <v>45517</v>
      </c>
      <c r="B233" s="224" t="s">
        <v>999</v>
      </c>
      <c r="C233" s="212" t="s">
        <v>1000</v>
      </c>
      <c r="D233" s="212" t="s">
        <v>925</v>
      </c>
      <c r="E233" s="212" t="s">
        <v>529</v>
      </c>
      <c r="F233" s="309">
        <v>30000</v>
      </c>
      <c r="G233" s="224">
        <v>523.09</v>
      </c>
      <c r="H233" s="32" t="s">
        <v>841</v>
      </c>
    </row>
    <row r="234" spans="1:8" ht="15" customHeight="1">
      <c r="A234" s="308">
        <v>45517</v>
      </c>
      <c r="B234" s="224" t="s">
        <v>999</v>
      </c>
      <c r="C234" s="212" t="s">
        <v>1000</v>
      </c>
      <c r="D234" s="212" t="s">
        <v>1165</v>
      </c>
      <c r="E234" s="212" t="s">
        <v>529</v>
      </c>
      <c r="F234" s="309">
        <v>16000</v>
      </c>
      <c r="G234" s="224">
        <v>523.76</v>
      </c>
      <c r="H234" s="32" t="s">
        <v>841</v>
      </c>
    </row>
    <row r="235" spans="1:8" ht="15" customHeight="1">
      <c r="A235" s="308">
        <v>45517</v>
      </c>
      <c r="B235" s="224" t="s">
        <v>999</v>
      </c>
      <c r="C235" s="212" t="s">
        <v>1000</v>
      </c>
      <c r="D235" s="212" t="s">
        <v>981</v>
      </c>
      <c r="E235" s="212" t="s">
        <v>529</v>
      </c>
      <c r="F235" s="309">
        <v>48400</v>
      </c>
      <c r="G235" s="224">
        <v>523.79999999999995</v>
      </c>
      <c r="H235" s="32" t="s">
        <v>841</v>
      </c>
    </row>
    <row r="236" spans="1:8" ht="15" customHeight="1">
      <c r="A236" s="308">
        <v>45517</v>
      </c>
      <c r="B236" s="224" t="s">
        <v>1166</v>
      </c>
      <c r="C236" s="212" t="s">
        <v>1167</v>
      </c>
      <c r="D236" s="212" t="s">
        <v>881</v>
      </c>
      <c r="E236" s="212" t="s">
        <v>529</v>
      </c>
      <c r="F236" s="309">
        <v>182400</v>
      </c>
      <c r="G236" s="224">
        <v>140.35</v>
      </c>
      <c r="H236" s="32" t="s">
        <v>841</v>
      </c>
    </row>
    <row r="237" spans="1:8" ht="15" customHeight="1">
      <c r="A237" s="308">
        <v>45517</v>
      </c>
      <c r="B237" s="224" t="s">
        <v>1166</v>
      </c>
      <c r="C237" s="212" t="s">
        <v>1167</v>
      </c>
      <c r="D237" s="212" t="s">
        <v>1168</v>
      </c>
      <c r="E237" s="212" t="s">
        <v>529</v>
      </c>
      <c r="F237" s="309">
        <v>174000</v>
      </c>
      <c r="G237" s="224">
        <v>140.34</v>
      </c>
      <c r="H237" s="32" t="s">
        <v>841</v>
      </c>
    </row>
    <row r="238" spans="1:8" ht="15" customHeight="1">
      <c r="A238" s="308">
        <v>45517</v>
      </c>
      <c r="B238" s="224" t="s">
        <v>960</v>
      </c>
      <c r="C238" s="212" t="s">
        <v>961</v>
      </c>
      <c r="D238" s="212" t="s">
        <v>1001</v>
      </c>
      <c r="E238" s="212" t="s">
        <v>529</v>
      </c>
      <c r="F238" s="309">
        <v>827308</v>
      </c>
      <c r="G238" s="224">
        <v>105.15</v>
      </c>
      <c r="H238" s="32" t="s">
        <v>841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6"/>
  <sheetViews>
    <sheetView zoomScale="70" zoomScaleNormal="70" workbookViewId="0">
      <selection activeCell="I20" sqref="I2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890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45518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7" t="s">
        <v>542</v>
      </c>
      <c r="P9" s="194" t="s">
        <v>543</v>
      </c>
      <c r="Q9" s="194" t="s">
        <v>811</v>
      </c>
      <c r="R9" s="1"/>
      <c r="S9" s="1"/>
      <c r="T9" s="1"/>
      <c r="U9" s="1"/>
      <c r="V9" s="1"/>
      <c r="W9" s="1"/>
      <c r="X9" s="1"/>
    </row>
    <row r="10" spans="1:26" ht="15" customHeight="1">
      <c r="A10" s="298">
        <v>1</v>
      </c>
      <c r="B10" s="299">
        <v>45468</v>
      </c>
      <c r="C10" s="300"/>
      <c r="D10" s="301" t="s">
        <v>389</v>
      </c>
      <c r="E10" s="302" t="s">
        <v>544</v>
      </c>
      <c r="F10" s="303">
        <v>830</v>
      </c>
      <c r="G10" s="304">
        <v>795</v>
      </c>
      <c r="H10" s="303">
        <v>780</v>
      </c>
      <c r="I10" s="303" t="s">
        <v>885</v>
      </c>
      <c r="J10" s="293" t="s">
        <v>914</v>
      </c>
      <c r="K10" s="293">
        <f t="shared" ref="K10" si="0">H10-F10</f>
        <v>-50</v>
      </c>
      <c r="L10" s="294">
        <f t="shared" ref="L10" si="1">(F10*-0.3)/100</f>
        <v>-2.4900000000000002</v>
      </c>
      <c r="M10" s="295">
        <f t="shared" ref="M10" si="2">(K10+L10)/F10</f>
        <v>-6.3240963855421689E-2</v>
      </c>
      <c r="N10" s="293" t="s">
        <v>556</v>
      </c>
      <c r="O10" s="296">
        <v>45509</v>
      </c>
      <c r="P10" s="297"/>
      <c r="Q10" s="227"/>
      <c r="R10" s="54" t="s">
        <v>843</v>
      </c>
    </row>
    <row r="11" spans="1:26" ht="15" customHeight="1">
      <c r="A11" s="288">
        <v>2</v>
      </c>
      <c r="B11" s="263">
        <v>45470</v>
      </c>
      <c r="C11" s="289"/>
      <c r="D11" s="290" t="s">
        <v>65</v>
      </c>
      <c r="E11" s="291" t="s">
        <v>544</v>
      </c>
      <c r="F11" s="247">
        <v>9325</v>
      </c>
      <c r="G11" s="248">
        <v>8900</v>
      </c>
      <c r="H11" s="247">
        <v>9825</v>
      </c>
      <c r="I11" s="247" t="s">
        <v>886</v>
      </c>
      <c r="J11" s="246" t="s">
        <v>911</v>
      </c>
      <c r="K11" s="246">
        <f t="shared" ref="K11:K12" si="3">H11-F11</f>
        <v>500</v>
      </c>
      <c r="L11" s="259">
        <f t="shared" ref="L11:L12" si="4">(F11*-0.3)/100</f>
        <v>-27.975000000000001</v>
      </c>
      <c r="M11" s="260">
        <f t="shared" ref="M11:M12" si="5">(K11+L11)/F11</f>
        <v>5.0619302949061661E-2</v>
      </c>
      <c r="N11" s="246" t="s">
        <v>546</v>
      </c>
      <c r="O11" s="261">
        <v>45505</v>
      </c>
      <c r="P11" s="262"/>
      <c r="Q11" s="227"/>
      <c r="R11" s="54" t="s">
        <v>843</v>
      </c>
    </row>
    <row r="12" spans="1:26" ht="15" customHeight="1">
      <c r="A12" s="298">
        <v>3</v>
      </c>
      <c r="B12" s="299">
        <v>45474</v>
      </c>
      <c r="C12" s="300"/>
      <c r="D12" s="301" t="s">
        <v>205</v>
      </c>
      <c r="E12" s="302" t="s">
        <v>544</v>
      </c>
      <c r="F12" s="303">
        <v>3075</v>
      </c>
      <c r="G12" s="304">
        <v>2940</v>
      </c>
      <c r="H12" s="303">
        <v>2900</v>
      </c>
      <c r="I12" s="303" t="s">
        <v>887</v>
      </c>
      <c r="J12" s="293" t="s">
        <v>915</v>
      </c>
      <c r="K12" s="293">
        <f t="shared" si="3"/>
        <v>-175</v>
      </c>
      <c r="L12" s="294">
        <f t="shared" si="4"/>
        <v>-9.2249999999999996</v>
      </c>
      <c r="M12" s="295">
        <f t="shared" si="5"/>
        <v>-5.9910569105691057E-2</v>
      </c>
      <c r="N12" s="293" t="s">
        <v>556</v>
      </c>
      <c r="O12" s="296">
        <v>45509</v>
      </c>
      <c r="P12" s="297"/>
      <c r="Q12" s="227"/>
      <c r="R12" s="54" t="s">
        <v>843</v>
      </c>
    </row>
    <row r="13" spans="1:26" ht="15" customHeight="1">
      <c r="A13" s="298">
        <v>4</v>
      </c>
      <c r="B13" s="299">
        <v>45492</v>
      </c>
      <c r="C13" s="300"/>
      <c r="D13" s="301" t="s">
        <v>67</v>
      </c>
      <c r="E13" s="302" t="s">
        <v>544</v>
      </c>
      <c r="F13" s="303">
        <v>1617</v>
      </c>
      <c r="G13" s="304">
        <v>1560</v>
      </c>
      <c r="H13" s="303">
        <v>1555</v>
      </c>
      <c r="I13" s="303" t="s">
        <v>895</v>
      </c>
      <c r="J13" s="293" t="s">
        <v>937</v>
      </c>
      <c r="K13" s="293">
        <f t="shared" ref="K13" si="6">H13-F13</f>
        <v>-62</v>
      </c>
      <c r="L13" s="294">
        <f t="shared" ref="L13" si="7">(F13*-0.3)/100</f>
        <v>-4.851</v>
      </c>
      <c r="M13" s="295">
        <f t="shared" ref="M13" si="8">(K13+L13)/F13</f>
        <v>-4.1342609771181198E-2</v>
      </c>
      <c r="N13" s="293" t="s">
        <v>556</v>
      </c>
      <c r="O13" s="296">
        <v>45512</v>
      </c>
      <c r="P13" s="297"/>
      <c r="Q13" s="227"/>
      <c r="R13" s="54" t="s">
        <v>843</v>
      </c>
    </row>
    <row r="14" spans="1:26" ht="15" customHeight="1">
      <c r="A14" s="186">
        <v>5</v>
      </c>
      <c r="B14" s="183">
        <v>45498</v>
      </c>
      <c r="C14" s="187"/>
      <c r="D14" s="191" t="s">
        <v>183</v>
      </c>
      <c r="E14" s="188" t="s">
        <v>544</v>
      </c>
      <c r="F14" s="182" t="s">
        <v>897</v>
      </c>
      <c r="G14" s="184">
        <v>2330</v>
      </c>
      <c r="H14" s="182"/>
      <c r="I14" s="182" t="s">
        <v>898</v>
      </c>
      <c r="J14" s="184" t="s">
        <v>545</v>
      </c>
      <c r="K14" s="184"/>
      <c r="L14" s="185"/>
      <c r="M14" s="189"/>
      <c r="N14" s="184"/>
      <c r="O14" s="190"/>
      <c r="P14" s="185">
        <f>VLOOKUP(D14,'MidCap Intra'!$B$11:$C$571,2,0)</f>
        <v>2484.6999999999998</v>
      </c>
      <c r="Q14" s="227"/>
      <c r="R14" s="54" t="s">
        <v>843</v>
      </c>
    </row>
    <row r="15" spans="1:26" ht="15" customHeight="1">
      <c r="A15" s="298">
        <v>6</v>
      </c>
      <c r="B15" s="299">
        <v>45499</v>
      </c>
      <c r="C15" s="300"/>
      <c r="D15" s="301" t="s">
        <v>840</v>
      </c>
      <c r="E15" s="302" t="s">
        <v>544</v>
      </c>
      <c r="F15" s="303">
        <v>173.5</v>
      </c>
      <c r="G15" s="304">
        <v>164</v>
      </c>
      <c r="H15" s="303">
        <v>163.5</v>
      </c>
      <c r="I15" s="303" t="s">
        <v>901</v>
      </c>
      <c r="J15" s="293" t="s">
        <v>1197</v>
      </c>
      <c r="K15" s="293">
        <f t="shared" ref="K15" si="9">H15-F15</f>
        <v>-10</v>
      </c>
      <c r="L15" s="294">
        <f t="shared" ref="L15" si="10">(F15*-0.3)/100</f>
        <v>-0.52049999999999996</v>
      </c>
      <c r="M15" s="295">
        <f t="shared" ref="M15" si="11">(K15+L15)/F15</f>
        <v>-6.0636887608069165E-2</v>
      </c>
      <c r="N15" s="293" t="s">
        <v>556</v>
      </c>
      <c r="O15" s="296">
        <v>45517</v>
      </c>
      <c r="P15" s="297"/>
      <c r="Q15" s="227"/>
      <c r="R15" s="54" t="s">
        <v>843</v>
      </c>
    </row>
    <row r="16" spans="1:26" ht="15" customHeight="1">
      <c r="A16" s="288">
        <v>7</v>
      </c>
      <c r="B16" s="263">
        <v>45499</v>
      </c>
      <c r="C16" s="289"/>
      <c r="D16" s="290" t="s">
        <v>804</v>
      </c>
      <c r="E16" s="291" t="s">
        <v>544</v>
      </c>
      <c r="F16" s="247">
        <v>840</v>
      </c>
      <c r="G16" s="248">
        <v>790</v>
      </c>
      <c r="H16" s="247">
        <v>882</v>
      </c>
      <c r="I16" s="247" t="s">
        <v>885</v>
      </c>
      <c r="J16" s="246" t="s">
        <v>731</v>
      </c>
      <c r="K16" s="246">
        <f t="shared" ref="K16:K17" si="12">H16-F16</f>
        <v>42</v>
      </c>
      <c r="L16" s="259">
        <f t="shared" ref="L16:L17" si="13">(F16*-0.3)/100</f>
        <v>-2.52</v>
      </c>
      <c r="M16" s="260">
        <f t="shared" ref="M16:M17" si="14">(K16+L16)/F16</f>
        <v>4.6999999999999993E-2</v>
      </c>
      <c r="N16" s="246" t="s">
        <v>546</v>
      </c>
      <c r="O16" s="261">
        <v>45506</v>
      </c>
      <c r="P16" s="262"/>
      <c r="Q16" s="227"/>
      <c r="R16" s="54" t="s">
        <v>843</v>
      </c>
    </row>
    <row r="17" spans="1:18" ht="15" customHeight="1">
      <c r="A17" s="298">
        <v>8</v>
      </c>
      <c r="B17" s="299">
        <v>45502</v>
      </c>
      <c r="C17" s="300"/>
      <c r="D17" s="301" t="s">
        <v>343</v>
      </c>
      <c r="E17" s="302" t="s">
        <v>544</v>
      </c>
      <c r="F17" s="303">
        <v>1710</v>
      </c>
      <c r="G17" s="304">
        <v>1645</v>
      </c>
      <c r="H17" s="303">
        <v>1605</v>
      </c>
      <c r="I17" s="303" t="s">
        <v>902</v>
      </c>
      <c r="J17" s="293" t="s">
        <v>913</v>
      </c>
      <c r="K17" s="293">
        <f t="shared" si="12"/>
        <v>-105</v>
      </c>
      <c r="L17" s="294">
        <f t="shared" si="13"/>
        <v>-5.13</v>
      </c>
      <c r="M17" s="295">
        <f t="shared" si="14"/>
        <v>-6.4403508771929824E-2</v>
      </c>
      <c r="N17" s="293" t="s">
        <v>556</v>
      </c>
      <c r="O17" s="296">
        <v>45509</v>
      </c>
      <c r="P17" s="297"/>
      <c r="Q17" s="227"/>
      <c r="R17" s="54" t="s">
        <v>843</v>
      </c>
    </row>
    <row r="18" spans="1:18" ht="15" customHeight="1">
      <c r="A18" s="186">
        <v>9</v>
      </c>
      <c r="B18" s="183">
        <v>45503</v>
      </c>
      <c r="C18" s="187"/>
      <c r="D18" s="191" t="s">
        <v>164</v>
      </c>
      <c r="E18" s="188" t="s">
        <v>544</v>
      </c>
      <c r="F18" s="182" t="s">
        <v>903</v>
      </c>
      <c r="G18" s="184">
        <v>4800</v>
      </c>
      <c r="H18" s="182"/>
      <c r="I18" s="182" t="s">
        <v>904</v>
      </c>
      <c r="J18" s="184" t="s">
        <v>545</v>
      </c>
      <c r="K18" s="184"/>
      <c r="L18" s="185"/>
      <c r="M18" s="189"/>
      <c r="N18" s="184"/>
      <c r="O18" s="190"/>
      <c r="P18" s="185">
        <f>VLOOKUP(D18,'MidCap Intra'!$B$11:$C$571,2,0)</f>
        <v>4823.45</v>
      </c>
      <c r="Q18" s="227"/>
      <c r="R18" s="54" t="s">
        <v>844</v>
      </c>
    </row>
    <row r="19" spans="1:18" ht="15" customHeight="1">
      <c r="A19" s="298">
        <v>10</v>
      </c>
      <c r="B19" s="299">
        <v>45503</v>
      </c>
      <c r="C19" s="300"/>
      <c r="D19" s="301" t="s">
        <v>297</v>
      </c>
      <c r="E19" s="302" t="s">
        <v>544</v>
      </c>
      <c r="F19" s="303">
        <v>1565</v>
      </c>
      <c r="G19" s="304">
        <v>1495</v>
      </c>
      <c r="H19" s="303">
        <v>1490</v>
      </c>
      <c r="I19" s="303" t="s">
        <v>905</v>
      </c>
      <c r="J19" s="293" t="s">
        <v>922</v>
      </c>
      <c r="K19" s="293">
        <f t="shared" ref="K19" si="15">H19-F19</f>
        <v>-75</v>
      </c>
      <c r="L19" s="294">
        <f t="shared" ref="L19" si="16">(F19*-0.3)/100</f>
        <v>-4.6950000000000003</v>
      </c>
      <c r="M19" s="295">
        <f t="shared" ref="M19" si="17">(K19+L19)/F19</f>
        <v>-5.0923322683706064E-2</v>
      </c>
      <c r="N19" s="293" t="s">
        <v>556</v>
      </c>
      <c r="O19" s="296">
        <v>45510</v>
      </c>
      <c r="P19" s="297"/>
      <c r="Q19" s="227"/>
      <c r="R19" s="54" t="s">
        <v>843</v>
      </c>
    </row>
    <row r="20" spans="1:18" ht="15" customHeight="1">
      <c r="A20" s="298">
        <v>11</v>
      </c>
      <c r="B20" s="299">
        <v>45503</v>
      </c>
      <c r="C20" s="300"/>
      <c r="D20" s="301" t="s">
        <v>150</v>
      </c>
      <c r="E20" s="302" t="s">
        <v>544</v>
      </c>
      <c r="F20" s="303">
        <v>177.5</v>
      </c>
      <c r="G20" s="304">
        <v>167</v>
      </c>
      <c r="H20" s="303">
        <v>167</v>
      </c>
      <c r="I20" s="303" t="s">
        <v>893</v>
      </c>
      <c r="J20" s="293" t="s">
        <v>923</v>
      </c>
      <c r="K20" s="293">
        <f t="shared" ref="K20" si="18">H20-F20</f>
        <v>-10.5</v>
      </c>
      <c r="L20" s="294">
        <f t="shared" ref="L20" si="19">(F20*-0.3)/100</f>
        <v>-0.53249999999999997</v>
      </c>
      <c r="M20" s="295">
        <f t="shared" ref="M20" si="20">(K20+L20)/F20</f>
        <v>-6.2154929577464789E-2</v>
      </c>
      <c r="N20" s="293" t="s">
        <v>556</v>
      </c>
      <c r="O20" s="296">
        <v>45510</v>
      </c>
      <c r="P20" s="297"/>
      <c r="Q20" s="227"/>
      <c r="R20" s="54" t="s">
        <v>843</v>
      </c>
    </row>
    <row r="21" spans="1:18" ht="15" customHeight="1">
      <c r="A21" s="298">
        <v>12</v>
      </c>
      <c r="B21" s="299">
        <v>45505</v>
      </c>
      <c r="C21" s="300"/>
      <c r="D21" s="301" t="s">
        <v>227</v>
      </c>
      <c r="E21" s="302" t="s">
        <v>544</v>
      </c>
      <c r="F21" s="303">
        <v>5700</v>
      </c>
      <c r="G21" s="304">
        <v>5400</v>
      </c>
      <c r="H21" s="303">
        <v>5375</v>
      </c>
      <c r="I21" s="303" t="s">
        <v>910</v>
      </c>
      <c r="J21" s="293" t="s">
        <v>912</v>
      </c>
      <c r="K21" s="293">
        <f t="shared" ref="K21:K22" si="21">H21-F21</f>
        <v>-325</v>
      </c>
      <c r="L21" s="294">
        <f t="shared" ref="L21:L22" si="22">(F21*-0.3)/100</f>
        <v>-17.100000000000001</v>
      </c>
      <c r="M21" s="295">
        <f t="shared" ref="M21:M22" si="23">(K21+L21)/F21</f>
        <v>-6.0017543859649129E-2</v>
      </c>
      <c r="N21" s="293" t="s">
        <v>556</v>
      </c>
      <c r="O21" s="296">
        <v>45509</v>
      </c>
      <c r="P21" s="297"/>
      <c r="Q21" s="227"/>
    </row>
    <row r="22" spans="1:18" ht="15" customHeight="1">
      <c r="A22" s="288">
        <v>13</v>
      </c>
      <c r="B22" s="263">
        <v>45510</v>
      </c>
      <c r="C22" s="289"/>
      <c r="D22" s="290" t="s">
        <v>220</v>
      </c>
      <c r="E22" s="291" t="s">
        <v>544</v>
      </c>
      <c r="F22" s="247">
        <v>1029</v>
      </c>
      <c r="G22" s="248">
        <v>948</v>
      </c>
      <c r="H22" s="247">
        <v>1078</v>
      </c>
      <c r="I22" s="247" t="s">
        <v>916</v>
      </c>
      <c r="J22" s="246" t="s">
        <v>773</v>
      </c>
      <c r="K22" s="246">
        <f t="shared" si="21"/>
        <v>49</v>
      </c>
      <c r="L22" s="259">
        <f t="shared" si="22"/>
        <v>-3.0869999999999997</v>
      </c>
      <c r="M22" s="260">
        <f t="shared" si="23"/>
        <v>4.4619047619047614E-2</v>
      </c>
      <c r="N22" s="246" t="s">
        <v>546</v>
      </c>
      <c r="O22" s="261">
        <v>45516</v>
      </c>
      <c r="P22" s="262"/>
      <c r="Q22" s="227"/>
    </row>
    <row r="23" spans="1:18" ht="15" customHeight="1">
      <c r="A23" s="186">
        <v>14</v>
      </c>
      <c r="B23" s="183">
        <v>45510</v>
      </c>
      <c r="C23" s="187"/>
      <c r="D23" s="191" t="s">
        <v>162</v>
      </c>
      <c r="E23" s="188" t="s">
        <v>544</v>
      </c>
      <c r="F23" s="182" t="s">
        <v>917</v>
      </c>
      <c r="G23" s="184">
        <v>3440</v>
      </c>
      <c r="H23" s="182"/>
      <c r="I23" s="182" t="s">
        <v>918</v>
      </c>
      <c r="J23" s="184" t="s">
        <v>545</v>
      </c>
      <c r="K23" s="184"/>
      <c r="L23" s="185"/>
      <c r="M23" s="189"/>
      <c r="N23" s="184"/>
      <c r="O23" s="190"/>
      <c r="P23" s="185">
        <f>VLOOKUP(D23,'MidCap Intra'!$B$11:$C$571,2,0)</f>
        <v>3551.8</v>
      </c>
      <c r="Q23" s="227"/>
    </row>
    <row r="24" spans="1:18" ht="15" customHeight="1">
      <c r="A24" s="288">
        <v>15</v>
      </c>
      <c r="B24" s="263">
        <v>45510</v>
      </c>
      <c r="C24" s="289"/>
      <c r="D24" s="290" t="s">
        <v>497</v>
      </c>
      <c r="E24" s="291" t="s">
        <v>544</v>
      </c>
      <c r="F24" s="247">
        <v>259</v>
      </c>
      <c r="G24" s="248">
        <v>246</v>
      </c>
      <c r="H24" s="247">
        <v>271.5</v>
      </c>
      <c r="I24" s="247" t="s">
        <v>919</v>
      </c>
      <c r="J24" s="246" t="s">
        <v>933</v>
      </c>
      <c r="K24" s="246">
        <f t="shared" ref="K24" si="24">H24-F24</f>
        <v>12.5</v>
      </c>
      <c r="L24" s="259">
        <f t="shared" ref="L24" si="25">(F24*-0.3)/100</f>
        <v>-0.77700000000000002</v>
      </c>
      <c r="M24" s="260">
        <f t="shared" ref="M24" si="26">(K24+L24)/F24</f>
        <v>4.5262548262548268E-2</v>
      </c>
      <c r="N24" s="246" t="s">
        <v>546</v>
      </c>
      <c r="O24" s="261">
        <v>45512</v>
      </c>
      <c r="P24" s="262"/>
      <c r="Q24" s="227"/>
    </row>
    <row r="25" spans="1:18" ht="15" customHeight="1">
      <c r="A25" s="186">
        <v>16</v>
      </c>
      <c r="B25" s="183">
        <v>45510</v>
      </c>
      <c r="C25" s="187"/>
      <c r="D25" s="191" t="s">
        <v>74</v>
      </c>
      <c r="E25" s="188" t="s">
        <v>544</v>
      </c>
      <c r="F25" s="182" t="s">
        <v>920</v>
      </c>
      <c r="G25" s="184">
        <v>268</v>
      </c>
      <c r="H25" s="182"/>
      <c r="I25" s="182" t="s">
        <v>921</v>
      </c>
      <c r="J25" s="184" t="s">
        <v>545</v>
      </c>
      <c r="K25" s="184"/>
      <c r="L25" s="185"/>
      <c r="M25" s="189"/>
      <c r="N25" s="184"/>
      <c r="O25" s="190"/>
      <c r="P25" s="185">
        <f>VLOOKUP(D25,'MidCap Intra'!$B$11:$C$571,2,0)</f>
        <v>296.14999999999998</v>
      </c>
      <c r="Q25" s="227"/>
    </row>
    <row r="26" spans="1:18" ht="15" customHeight="1">
      <c r="A26" s="186">
        <v>17</v>
      </c>
      <c r="B26" s="183">
        <v>45512</v>
      </c>
      <c r="C26" s="187"/>
      <c r="D26" s="191" t="s">
        <v>78</v>
      </c>
      <c r="E26" s="188" t="s">
        <v>544</v>
      </c>
      <c r="F26" s="182" t="s">
        <v>931</v>
      </c>
      <c r="G26" s="184">
        <v>1390</v>
      </c>
      <c r="H26" s="182"/>
      <c r="I26" s="182" t="s">
        <v>932</v>
      </c>
      <c r="J26" s="184" t="s">
        <v>545</v>
      </c>
      <c r="K26" s="184"/>
      <c r="L26" s="185"/>
      <c r="M26" s="189"/>
      <c r="N26" s="184"/>
      <c r="O26" s="190"/>
      <c r="P26" s="185">
        <f>VLOOKUP(D26,'MidCap Intra'!$B$11:$C$571,2,0)</f>
        <v>1459.7</v>
      </c>
      <c r="Q26" s="227"/>
    </row>
    <row r="27" spans="1:18" ht="15" customHeight="1">
      <c r="A27" s="186">
        <v>18</v>
      </c>
      <c r="B27" s="183">
        <v>45512</v>
      </c>
      <c r="C27" s="187"/>
      <c r="D27" s="191" t="s">
        <v>56</v>
      </c>
      <c r="E27" s="188" t="s">
        <v>544</v>
      </c>
      <c r="F27" s="182" t="s">
        <v>934</v>
      </c>
      <c r="G27" s="184">
        <v>232</v>
      </c>
      <c r="H27" s="182"/>
      <c r="I27" s="182" t="s">
        <v>935</v>
      </c>
      <c r="J27" s="184" t="s">
        <v>545</v>
      </c>
      <c r="K27" s="184"/>
      <c r="L27" s="185"/>
      <c r="M27" s="189"/>
      <c r="N27" s="184"/>
      <c r="O27" s="190"/>
      <c r="P27" s="185">
        <f>VLOOKUP(D27,'MidCap Intra'!$B$11:$C$571,2,0)</f>
        <v>251.7</v>
      </c>
      <c r="Q27" s="227"/>
    </row>
    <row r="28" spans="1:18" ht="15" customHeight="1">
      <c r="A28" s="186">
        <v>19</v>
      </c>
      <c r="B28" s="183">
        <v>45512</v>
      </c>
      <c r="C28" s="187"/>
      <c r="D28" s="191" t="s">
        <v>287</v>
      </c>
      <c r="E28" s="188" t="s">
        <v>544</v>
      </c>
      <c r="F28" s="182" t="s">
        <v>936</v>
      </c>
      <c r="G28" s="184">
        <v>345</v>
      </c>
      <c r="H28" s="182"/>
      <c r="I28" s="182" t="s">
        <v>938</v>
      </c>
      <c r="J28" s="184" t="s">
        <v>545</v>
      </c>
      <c r="K28" s="184"/>
      <c r="L28" s="185"/>
      <c r="M28" s="189"/>
      <c r="N28" s="184"/>
      <c r="O28" s="190"/>
      <c r="P28" s="185">
        <f>VLOOKUP(D28,'MidCap Intra'!$B$11:$C$571,2,0)</f>
        <v>356.15</v>
      </c>
      <c r="Q28" s="227"/>
    </row>
    <row r="29" spans="1:18" ht="15" customHeight="1">
      <c r="A29" s="298">
        <v>20</v>
      </c>
      <c r="B29" s="299">
        <v>45513</v>
      </c>
      <c r="C29" s="300"/>
      <c r="D29" s="301" t="s">
        <v>59</v>
      </c>
      <c r="E29" s="302" t="s">
        <v>544</v>
      </c>
      <c r="F29" s="303">
        <v>2010</v>
      </c>
      <c r="G29" s="304">
        <v>1930</v>
      </c>
      <c r="H29" s="303">
        <v>1915</v>
      </c>
      <c r="I29" s="303" t="s">
        <v>962</v>
      </c>
      <c r="J29" s="293" t="s">
        <v>667</v>
      </c>
      <c r="K29" s="293">
        <f t="shared" ref="K29" si="27">H29-F29</f>
        <v>-95</v>
      </c>
      <c r="L29" s="294">
        <f t="shared" ref="L29" si="28">(F29*-0.3)/100</f>
        <v>-6.03</v>
      </c>
      <c r="M29" s="295">
        <f t="shared" ref="M29" si="29">(K29+L29)/F29</f>
        <v>-5.0263681592039804E-2</v>
      </c>
      <c r="N29" s="293" t="s">
        <v>556</v>
      </c>
      <c r="O29" s="296">
        <v>45517</v>
      </c>
      <c r="P29" s="297"/>
      <c r="Q29" s="227"/>
    </row>
    <row r="30" spans="1:18" ht="15" customHeight="1">
      <c r="A30" s="186">
        <v>21</v>
      </c>
      <c r="B30" s="183">
        <v>45516</v>
      </c>
      <c r="C30" s="187"/>
      <c r="D30" s="191" t="s">
        <v>133</v>
      </c>
      <c r="E30" s="188" t="s">
        <v>544</v>
      </c>
      <c r="F30" s="182" t="s">
        <v>963</v>
      </c>
      <c r="G30" s="184">
        <v>2540</v>
      </c>
      <c r="H30" s="182"/>
      <c r="I30" s="182" t="s">
        <v>964</v>
      </c>
      <c r="J30" s="184" t="s">
        <v>545</v>
      </c>
      <c r="K30" s="184"/>
      <c r="L30" s="185"/>
      <c r="M30" s="189"/>
      <c r="N30" s="184"/>
      <c r="O30" s="190"/>
      <c r="P30" s="185">
        <f>VLOOKUP(D30,'MidCap Intra'!$B$11:$C$571,2,0)</f>
        <v>2741.4</v>
      </c>
      <c r="Q30" s="227"/>
    </row>
    <row r="31" spans="1:18" ht="15" customHeight="1">
      <c r="A31" s="186">
        <v>22</v>
      </c>
      <c r="B31" s="183">
        <v>45516</v>
      </c>
      <c r="C31" s="187"/>
      <c r="D31" s="191" t="s">
        <v>211</v>
      </c>
      <c r="E31" s="188" t="s">
        <v>544</v>
      </c>
      <c r="F31" s="182" t="s">
        <v>965</v>
      </c>
      <c r="G31" s="184">
        <v>6490</v>
      </c>
      <c r="H31" s="182"/>
      <c r="I31" s="182" t="s">
        <v>966</v>
      </c>
      <c r="J31" s="184" t="s">
        <v>545</v>
      </c>
      <c r="K31" s="184"/>
      <c r="L31" s="185"/>
      <c r="M31" s="189"/>
      <c r="N31" s="184"/>
      <c r="O31" s="190"/>
      <c r="P31" s="185">
        <f>VLOOKUP(D31,'MidCap Intra'!$B$11:$C$571,2,0)</f>
        <v>6969.1</v>
      </c>
      <c r="Q31" s="227"/>
    </row>
    <row r="32" spans="1:18" ht="15" customHeight="1">
      <c r="A32" s="186"/>
      <c r="B32" s="183"/>
      <c r="C32" s="187"/>
      <c r="D32" s="191"/>
      <c r="E32" s="188"/>
      <c r="F32" s="182"/>
      <c r="G32" s="184"/>
      <c r="H32" s="182"/>
      <c r="I32" s="182"/>
      <c r="J32" s="184"/>
      <c r="K32" s="184"/>
      <c r="L32" s="185"/>
      <c r="M32" s="189"/>
      <c r="N32" s="184"/>
      <c r="O32" s="190"/>
      <c r="P32" s="185"/>
      <c r="Q32" s="227"/>
    </row>
    <row r="33" spans="1:38" ht="15" customHeight="1">
      <c r="A33" s="186"/>
      <c r="B33" s="183"/>
      <c r="C33" s="187"/>
      <c r="D33" s="191"/>
      <c r="E33" s="188"/>
      <c r="F33" s="182"/>
      <c r="G33" s="184"/>
      <c r="H33" s="182"/>
      <c r="I33" s="182"/>
      <c r="J33" s="184"/>
      <c r="K33" s="184"/>
      <c r="L33" s="185"/>
      <c r="M33" s="189"/>
      <c r="N33" s="184"/>
      <c r="O33" s="190"/>
      <c r="P33" s="185"/>
      <c r="Q33" s="227"/>
    </row>
    <row r="34" spans="1:38" ht="15" customHeight="1"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1:38" ht="14.25" customHeight="1">
      <c r="A35" s="96"/>
      <c r="B35" s="97"/>
      <c r="C35" s="98"/>
      <c r="D35" s="99"/>
      <c r="E35" s="100"/>
      <c r="F35" s="100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02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03" t="s">
        <v>547</v>
      </c>
      <c r="B36" s="104"/>
      <c r="C36" s="105"/>
      <c r="E36" s="106"/>
      <c r="F36" s="10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7" t="s">
        <v>548</v>
      </c>
      <c r="B37" s="103"/>
      <c r="C37" s="103"/>
      <c r="D37" s="103"/>
      <c r="E37" s="37"/>
      <c r="F37" s="108" t="s">
        <v>549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3" t="s">
        <v>550</v>
      </c>
      <c r="B38" s="103"/>
      <c r="C38" s="103"/>
      <c r="D38" s="103" t="s">
        <v>551</v>
      </c>
      <c r="E38" s="6"/>
      <c r="F38" s="108" t="s">
        <v>552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03"/>
      <c r="B39" s="103"/>
      <c r="C39" s="103"/>
      <c r="D39" s="103"/>
      <c r="E39" s="6"/>
      <c r="F39" s="6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95"/>
      <c r="B40" s="195"/>
      <c r="C40" s="195"/>
      <c r="D40" s="195"/>
      <c r="E40" s="196"/>
      <c r="F40" s="19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4.25" customHeight="1">
      <c r="A41" s="103"/>
      <c r="B41" s="103"/>
      <c r="C41" s="103"/>
      <c r="D41" s="103"/>
      <c r="E41" s="6"/>
      <c r="F41" s="6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.75" customHeight="1">
      <c r="A42" s="115" t="s">
        <v>557</v>
      </c>
      <c r="B42" s="115"/>
      <c r="C42" s="115"/>
      <c r="D42" s="115"/>
      <c r="E42" s="6"/>
      <c r="F42" s="6"/>
      <c r="G42" s="54"/>
      <c r="H42" s="54"/>
      <c r="I42" s="54"/>
      <c r="J42" s="54"/>
      <c r="K42" s="54"/>
      <c r="L42" s="54"/>
      <c r="M42" s="54"/>
      <c r="N42" s="54"/>
      <c r="O42" s="54"/>
      <c r="P42" s="54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38.25" customHeight="1">
      <c r="A43" s="310" t="s">
        <v>16</v>
      </c>
      <c r="B43" s="310" t="s">
        <v>520</v>
      </c>
      <c r="C43" s="310"/>
      <c r="D43" s="311" t="s">
        <v>531</v>
      </c>
      <c r="E43" s="310" t="s">
        <v>532</v>
      </c>
      <c r="F43" s="310" t="s">
        <v>533</v>
      </c>
      <c r="G43" s="310" t="s">
        <v>553</v>
      </c>
      <c r="H43" s="310" t="s">
        <v>535</v>
      </c>
      <c r="I43" s="192" t="s">
        <v>536</v>
      </c>
      <c r="J43" s="312" t="s">
        <v>537</v>
      </c>
      <c r="K43" s="193" t="s">
        <v>558</v>
      </c>
      <c r="L43" s="313" t="s">
        <v>539</v>
      </c>
      <c r="M43" s="314" t="s">
        <v>559</v>
      </c>
      <c r="N43" s="310" t="s">
        <v>560</v>
      </c>
      <c r="O43" s="192" t="s">
        <v>541</v>
      </c>
      <c r="P43" s="315" t="s">
        <v>542</v>
      </c>
      <c r="Q43" s="229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5" customHeight="1">
      <c r="A44" s="279"/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</row>
    <row r="45" spans="1:38" ht="12.75" customHeight="1">
      <c r="A45" s="182"/>
      <c r="B45" s="230"/>
      <c r="C45" s="226"/>
      <c r="D45" s="226"/>
      <c r="E45" s="182"/>
      <c r="F45" s="182"/>
      <c r="G45" s="182"/>
      <c r="H45" s="182"/>
      <c r="I45" s="184"/>
      <c r="J45" s="184"/>
      <c r="K45" s="182"/>
      <c r="L45" s="185"/>
      <c r="M45" s="271"/>
      <c r="N45" s="182"/>
      <c r="O45" s="184"/>
      <c r="P45" s="230"/>
      <c r="Q45" s="225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118"/>
      <c r="AK45" s="118"/>
      <c r="AL45" s="118"/>
    </row>
    <row r="46" spans="1:38" s="266" customFormat="1" ht="15" customHeight="1">
      <c r="A46" s="265"/>
      <c r="B46" s="225"/>
      <c r="C46" s="267"/>
      <c r="D46" s="267"/>
      <c r="E46" s="265"/>
      <c r="F46" s="265"/>
      <c r="G46" s="265"/>
      <c r="H46" s="265"/>
      <c r="I46" s="268"/>
      <c r="J46" s="268"/>
      <c r="K46" s="265"/>
      <c r="L46" s="269"/>
      <c r="M46" s="270"/>
      <c r="N46" s="265"/>
      <c r="O46" s="268"/>
      <c r="P46" s="225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</row>
    <row r="47" spans="1:38" ht="12.75" customHeight="1">
      <c r="A47" s="118"/>
      <c r="B47" s="119"/>
      <c r="C47" s="117"/>
      <c r="D47" s="117"/>
      <c r="E47" s="118"/>
      <c r="F47" s="118"/>
      <c r="G47" s="118"/>
      <c r="H47" s="120"/>
      <c r="I47" s="120"/>
      <c r="J47" s="120"/>
      <c r="K47" s="117"/>
      <c r="L47" s="118"/>
      <c r="M47" s="118"/>
      <c r="N47" s="118"/>
      <c r="O47" s="120"/>
      <c r="P47" s="120"/>
      <c r="Q47" s="120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118"/>
      <c r="AK47" s="118"/>
      <c r="AL47" s="118"/>
    </row>
    <row r="48" spans="1:38" ht="13.8">
      <c r="A48" s="121" t="s">
        <v>561</v>
      </c>
      <c r="B48" s="121"/>
      <c r="C48" s="121"/>
      <c r="D48" s="121"/>
      <c r="E48" s="122"/>
      <c r="F48" s="101"/>
      <c r="G48" s="101"/>
      <c r="H48" s="101"/>
      <c r="I48" s="101"/>
      <c r="J48" s="1"/>
      <c r="K48" s="6"/>
      <c r="L48" s="6"/>
      <c r="M48" s="6"/>
      <c r="N48" s="1"/>
      <c r="O48" s="1"/>
      <c r="P48" s="37"/>
      <c r="Q48" s="37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37"/>
      <c r="AK48" s="37"/>
      <c r="AL48" s="37"/>
    </row>
    <row r="49" spans="1:38" ht="39.6">
      <c r="A49" s="93" t="s">
        <v>16</v>
      </c>
      <c r="B49" s="93" t="s">
        <v>520</v>
      </c>
      <c r="C49" s="93"/>
      <c r="D49" s="94" t="s">
        <v>531</v>
      </c>
      <c r="E49" s="93" t="s">
        <v>532</v>
      </c>
      <c r="F49" s="93" t="s">
        <v>533</v>
      </c>
      <c r="G49" s="93" t="s">
        <v>553</v>
      </c>
      <c r="H49" s="93" t="s">
        <v>535</v>
      </c>
      <c r="I49" s="93" t="s">
        <v>536</v>
      </c>
      <c r="J49" s="92" t="s">
        <v>537</v>
      </c>
      <c r="K49" s="92" t="s">
        <v>562</v>
      </c>
      <c r="L49" s="95" t="s">
        <v>539</v>
      </c>
      <c r="M49" s="116" t="s">
        <v>559</v>
      </c>
      <c r="N49" s="93" t="s">
        <v>560</v>
      </c>
      <c r="O49" s="93" t="s">
        <v>541</v>
      </c>
      <c r="P49" s="94" t="s">
        <v>542</v>
      </c>
      <c r="Q49" s="228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37"/>
      <c r="AK49" s="37"/>
      <c r="AL49" s="37"/>
    </row>
    <row r="50" spans="1:38" ht="12.75" customHeight="1">
      <c r="A50" s="303">
        <v>1</v>
      </c>
      <c r="B50" s="319">
        <v>45513</v>
      </c>
      <c r="C50" s="320"/>
      <c r="D50" s="320" t="s">
        <v>947</v>
      </c>
      <c r="E50" s="303" t="s">
        <v>544</v>
      </c>
      <c r="F50" s="303">
        <v>285</v>
      </c>
      <c r="G50" s="303">
        <v>180</v>
      </c>
      <c r="H50" s="303">
        <v>202.5</v>
      </c>
      <c r="I50" s="304" t="s">
        <v>948</v>
      </c>
      <c r="J50" s="316" t="s">
        <v>949</v>
      </c>
      <c r="K50" s="293">
        <f>H50-F50</f>
        <v>-82.5</v>
      </c>
      <c r="L50" s="317">
        <v>50</v>
      </c>
      <c r="M50" s="318">
        <f t="shared" ref="M50" si="30">(K50*N50)-L50</f>
        <v>-1287.5</v>
      </c>
      <c r="N50" s="293">
        <v>15</v>
      </c>
      <c r="O50" s="316" t="s">
        <v>556</v>
      </c>
      <c r="P50" s="319">
        <v>45513</v>
      </c>
      <c r="Q50" s="225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247">
        <v>2</v>
      </c>
      <c r="B51" s="333">
        <v>45517</v>
      </c>
      <c r="C51" s="334"/>
      <c r="D51" s="334" t="s">
        <v>1193</v>
      </c>
      <c r="E51" s="247" t="s">
        <v>544</v>
      </c>
      <c r="F51" s="247">
        <v>175</v>
      </c>
      <c r="G51" s="247">
        <v>100</v>
      </c>
      <c r="H51" s="247">
        <v>265</v>
      </c>
      <c r="I51" s="248">
        <v>280</v>
      </c>
      <c r="J51" s="335" t="s">
        <v>1194</v>
      </c>
      <c r="K51" s="246">
        <f>H51-F51</f>
        <v>90</v>
      </c>
      <c r="L51" s="336">
        <v>50</v>
      </c>
      <c r="M51" s="337">
        <f t="shared" ref="M51" si="31">(K51*N51)-L51</f>
        <v>1300</v>
      </c>
      <c r="N51" s="246">
        <v>15</v>
      </c>
      <c r="O51" s="335" t="s">
        <v>546</v>
      </c>
      <c r="P51" s="333">
        <v>45517</v>
      </c>
      <c r="Q51" s="225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s="242" customFormat="1" ht="12.75" customHeight="1">
      <c r="A52" s="282"/>
      <c r="B52" s="283"/>
      <c r="C52" s="284"/>
      <c r="D52" s="284"/>
      <c r="E52" s="282"/>
      <c r="F52" s="282"/>
      <c r="G52" s="282"/>
      <c r="H52" s="282"/>
      <c r="I52" s="285"/>
      <c r="J52" s="285"/>
      <c r="K52" s="282"/>
      <c r="L52" s="286"/>
      <c r="M52" s="287"/>
      <c r="N52" s="282"/>
      <c r="O52" s="285"/>
      <c r="P52" s="283"/>
      <c r="Q52" s="238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  <c r="AG52" s="241"/>
      <c r="AH52" s="239"/>
      <c r="AI52" s="239"/>
      <c r="AJ52" s="240"/>
      <c r="AK52" s="240"/>
      <c r="AL52" s="240"/>
    </row>
    <row r="53" spans="1:38" ht="38.25" customHeight="1">
      <c r="A53" s="91" t="s">
        <v>567</v>
      </c>
      <c r="B53" s="123"/>
      <c r="C53" s="123"/>
      <c r="D53" s="124"/>
      <c r="E53" s="109"/>
      <c r="F53" s="6"/>
      <c r="G53" s="6"/>
      <c r="H53" s="110"/>
      <c r="I53" s="125"/>
      <c r="J53" s="1"/>
      <c r="K53" s="6"/>
      <c r="L53" s="6"/>
      <c r="M53" s="6"/>
      <c r="N53" s="1"/>
      <c r="O53" s="1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  <c r="AG53" s="1"/>
      <c r="AH53" s="1"/>
      <c r="AI53" s="1"/>
      <c r="AJ53" s="6"/>
      <c r="AK53" s="1"/>
    </row>
    <row r="54" spans="1:38" ht="39.6">
      <c r="A54" s="92" t="s">
        <v>16</v>
      </c>
      <c r="B54" s="93" t="s">
        <v>520</v>
      </c>
      <c r="C54" s="93"/>
      <c r="D54" s="94" t="s">
        <v>531</v>
      </c>
      <c r="E54" s="93" t="s">
        <v>532</v>
      </c>
      <c r="F54" s="93" t="s">
        <v>533</v>
      </c>
      <c r="G54" s="93" t="s">
        <v>534</v>
      </c>
      <c r="H54" s="93" t="s">
        <v>535</v>
      </c>
      <c r="I54" s="93" t="s">
        <v>536</v>
      </c>
      <c r="J54" s="92" t="s">
        <v>537</v>
      </c>
      <c r="K54" s="113" t="s">
        <v>554</v>
      </c>
      <c r="L54" s="114" t="s">
        <v>539</v>
      </c>
      <c r="M54" s="95" t="s">
        <v>540</v>
      </c>
      <c r="N54" s="93" t="s">
        <v>541</v>
      </c>
      <c r="O54" s="94" t="s">
        <v>542</v>
      </c>
      <c r="P54" s="192" t="s">
        <v>543</v>
      </c>
      <c r="Q54" s="194" t="s">
        <v>811</v>
      </c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  <c r="AG54" s="37"/>
      <c r="AH54" s="37"/>
      <c r="AI54" s="37"/>
      <c r="AJ54" s="37"/>
      <c r="AK54" s="37"/>
      <c r="AL54" s="37"/>
    </row>
    <row r="55" spans="1:38" ht="12.75" customHeight="1">
      <c r="A55" s="182">
        <v>1</v>
      </c>
      <c r="B55" s="183">
        <v>45356</v>
      </c>
      <c r="C55" s="226"/>
      <c r="D55" s="226" t="s">
        <v>294</v>
      </c>
      <c r="E55" s="182" t="s">
        <v>842</v>
      </c>
      <c r="F55" s="182">
        <v>38.94</v>
      </c>
      <c r="G55" s="182">
        <v>34.64</v>
      </c>
      <c r="H55" s="182"/>
      <c r="I55" s="182" t="s">
        <v>880</v>
      </c>
      <c r="J55" s="182" t="s">
        <v>545</v>
      </c>
      <c r="K55" s="182"/>
      <c r="L55" s="244"/>
      <c r="M55" s="245"/>
      <c r="N55" s="182"/>
      <c r="O55" s="230"/>
      <c r="P55" s="185">
        <f>VLOOKUP(D55,'MidCap Intra'!$B$11:$C$571,2,0)</f>
        <v>37.090000000000003</v>
      </c>
      <c r="Q55" s="243"/>
      <c r="R55" s="54" t="s">
        <v>843</v>
      </c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82">
        <v>2</v>
      </c>
      <c r="B56" s="183">
        <v>45498</v>
      </c>
      <c r="C56" s="226"/>
      <c r="D56" s="226" t="s">
        <v>474</v>
      </c>
      <c r="E56" s="182" t="s">
        <v>544</v>
      </c>
      <c r="F56" s="182" t="s">
        <v>899</v>
      </c>
      <c r="G56" s="182">
        <v>3600</v>
      </c>
      <c r="H56" s="182"/>
      <c r="I56" s="182" t="s">
        <v>900</v>
      </c>
      <c r="J56" s="182" t="s">
        <v>545</v>
      </c>
      <c r="K56" s="182"/>
      <c r="L56" s="244"/>
      <c r="M56" s="245"/>
      <c r="N56" s="182"/>
      <c r="O56" s="230"/>
      <c r="P56" s="185">
        <f>VLOOKUP(D56,'MidCap Intra'!$B$11:$C$571,2,0)</f>
        <v>4013.7</v>
      </c>
      <c r="Q56" s="243"/>
      <c r="R56" s="54" t="s">
        <v>843</v>
      </c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82">
        <v>3</v>
      </c>
      <c r="B57" s="183">
        <v>45517</v>
      </c>
      <c r="C57" s="226"/>
      <c r="D57" s="226" t="s">
        <v>498</v>
      </c>
      <c r="E57" s="182" t="s">
        <v>544</v>
      </c>
      <c r="F57" s="182" t="s">
        <v>1195</v>
      </c>
      <c r="G57" s="182">
        <v>3970</v>
      </c>
      <c r="H57" s="182"/>
      <c r="I57" s="182" t="s">
        <v>1196</v>
      </c>
      <c r="J57" s="182" t="s">
        <v>545</v>
      </c>
      <c r="K57" s="182"/>
      <c r="L57" s="244"/>
      <c r="M57" s="245"/>
      <c r="N57" s="182"/>
      <c r="O57" s="230"/>
      <c r="P57" s="185">
        <f>VLOOKUP(D57,'MidCap Intra'!$B$11:$C$571,2,0)</f>
        <v>4314</v>
      </c>
      <c r="Q57" s="243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182"/>
      <c r="B58" s="183"/>
      <c r="C58" s="226"/>
      <c r="D58" s="226"/>
      <c r="E58" s="182"/>
      <c r="F58" s="182"/>
      <c r="G58" s="182"/>
      <c r="H58" s="182"/>
      <c r="I58" s="182"/>
      <c r="J58" s="182"/>
      <c r="K58" s="182"/>
      <c r="L58" s="244"/>
      <c r="M58" s="245"/>
      <c r="N58" s="182"/>
      <c r="O58" s="230"/>
      <c r="P58" s="185"/>
      <c r="Q58" s="243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82"/>
      <c r="B59" s="183"/>
      <c r="C59" s="226"/>
      <c r="D59" s="226"/>
      <c r="E59" s="182"/>
      <c r="F59" s="182"/>
      <c r="G59" s="182"/>
      <c r="H59" s="182"/>
      <c r="I59" s="182"/>
      <c r="J59" s="182"/>
      <c r="K59" s="182"/>
      <c r="L59" s="244"/>
      <c r="M59" s="245"/>
      <c r="N59" s="182"/>
      <c r="O59" s="230"/>
      <c r="P59" s="183"/>
      <c r="Q59" s="243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103" t="s">
        <v>547</v>
      </c>
      <c r="B60" s="103"/>
      <c r="C60" s="103"/>
      <c r="D60" s="54"/>
      <c r="E60" s="37"/>
      <c r="F60" s="108" t="s">
        <v>549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.75" customHeight="1">
      <c r="A61" s="107" t="s">
        <v>548</v>
      </c>
      <c r="B61" s="103"/>
      <c r="C61" s="103"/>
      <c r="D61" s="54"/>
      <c r="E61" s="37"/>
      <c r="F61" s="108" t="s">
        <v>552</v>
      </c>
      <c r="G61" s="54"/>
      <c r="H61" s="54" t="s">
        <v>569</v>
      </c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</row>
    <row r="62" spans="1:38" ht="12.75" customHeight="1">
      <c r="A62" s="54"/>
      <c r="B62" s="54"/>
      <c r="C62" s="103"/>
      <c r="D62" s="54"/>
      <c r="E62" s="37"/>
      <c r="F62" s="108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</row>
    <row r="63" spans="1:38" ht="12.75" customHeight="1">
      <c r="A63" s="54"/>
      <c r="B63" s="54"/>
      <c r="C63" s="103"/>
      <c r="D63" s="54"/>
      <c r="E63" s="37"/>
      <c r="F63" s="108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8" ht="12.75" customHeight="1">
      <c r="A64" s="54"/>
      <c r="B64" s="54"/>
      <c r="C64" s="103"/>
      <c r="D64" s="54"/>
      <c r="E64" s="37"/>
      <c r="F64" s="108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54"/>
      <c r="B65" s="54"/>
      <c r="C65" s="103"/>
      <c r="D65" s="54"/>
      <c r="E65" s="37"/>
      <c r="F65" s="108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54"/>
      <c r="B66" s="54"/>
      <c r="C66" s="103"/>
      <c r="D66" s="54"/>
      <c r="E66" s="37"/>
      <c r="F66" s="108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54"/>
      <c r="B67" s="54"/>
      <c r="C67" s="103"/>
      <c r="D67" s="54"/>
      <c r="E67" s="37"/>
      <c r="F67" s="108"/>
      <c r="G67" s="54"/>
      <c r="H67" s="37"/>
      <c r="I67" s="54"/>
      <c r="J67" s="54"/>
      <c r="K67" s="54"/>
      <c r="L67" s="54"/>
      <c r="M67" s="54"/>
      <c r="N67" s="54"/>
      <c r="O67" s="54"/>
      <c r="P67" s="54"/>
      <c r="Q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54"/>
      <c r="B68" s="54"/>
      <c r="C68" s="103"/>
      <c r="D68" s="54"/>
      <c r="E68" s="37"/>
      <c r="F68" s="108"/>
      <c r="G68" s="54"/>
      <c r="H68" s="37"/>
      <c r="I68" s="54"/>
      <c r="J68" s="54"/>
      <c r="K68" s="54"/>
      <c r="L68" s="54"/>
      <c r="M68" s="54"/>
      <c r="N68" s="54"/>
      <c r="O68" s="54"/>
      <c r="P68" s="54"/>
      <c r="Q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54"/>
      <c r="B69" s="54"/>
      <c r="C69" s="97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38.25" customHeight="1">
      <c r="A70" s="37"/>
      <c r="B70" s="126" t="s">
        <v>570</v>
      </c>
      <c r="C70" s="126"/>
      <c r="D70" s="54"/>
      <c r="E70" s="126"/>
      <c r="F70" s="6"/>
      <c r="G70" s="6"/>
      <c r="H70" s="111"/>
      <c r="I70" s="6"/>
      <c r="J70" s="111"/>
      <c r="K70" s="112"/>
      <c r="L70" s="6"/>
      <c r="M70" s="6"/>
      <c r="N70" s="1"/>
      <c r="O70" s="54"/>
      <c r="P70" s="54"/>
      <c r="Q70" s="197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92" t="s">
        <v>16</v>
      </c>
      <c r="B71" s="93" t="s">
        <v>520</v>
      </c>
      <c r="C71" s="93"/>
      <c r="D71" s="94" t="s">
        <v>531</v>
      </c>
      <c r="E71" s="93" t="s">
        <v>532</v>
      </c>
      <c r="F71" s="93" t="s">
        <v>533</v>
      </c>
      <c r="G71" s="93" t="s">
        <v>571</v>
      </c>
      <c r="H71" s="93" t="s">
        <v>572</v>
      </c>
      <c r="I71" s="93" t="s">
        <v>536</v>
      </c>
      <c r="J71" s="127" t="s">
        <v>537</v>
      </c>
      <c r="K71" s="93" t="s">
        <v>538</v>
      </c>
      <c r="L71" s="93" t="s">
        <v>573</v>
      </c>
      <c r="M71" s="93" t="s">
        <v>541</v>
      </c>
      <c r="N71" s="94" t="s">
        <v>542</v>
      </c>
      <c r="O71" s="54"/>
      <c r="P71" s="54"/>
      <c r="Q71" s="197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8">
        <v>1</v>
      </c>
      <c r="B72" s="129">
        <v>41579</v>
      </c>
      <c r="C72" s="129"/>
      <c r="D72" s="130" t="s">
        <v>574</v>
      </c>
      <c r="E72" s="131" t="s">
        <v>544</v>
      </c>
      <c r="F72" s="132">
        <v>82</v>
      </c>
      <c r="G72" s="131" t="s">
        <v>575</v>
      </c>
      <c r="H72" s="131">
        <v>100</v>
      </c>
      <c r="I72" s="133">
        <v>100</v>
      </c>
      <c r="J72" s="134" t="s">
        <v>576</v>
      </c>
      <c r="K72" s="135">
        <f t="shared" ref="K72:K103" si="32">H72-F72</f>
        <v>18</v>
      </c>
      <c r="L72" s="136">
        <f t="shared" ref="L72:L103" si="33">K72/F72</f>
        <v>0.21951219512195122</v>
      </c>
      <c r="M72" s="131" t="s">
        <v>546</v>
      </c>
      <c r="N72" s="137">
        <v>42657</v>
      </c>
      <c r="O72" s="54"/>
      <c r="P72" s="54"/>
      <c r="Q72" s="197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8">
        <v>2</v>
      </c>
      <c r="B73" s="129">
        <v>41794</v>
      </c>
      <c r="C73" s="129"/>
      <c r="D73" s="130" t="s">
        <v>577</v>
      </c>
      <c r="E73" s="131" t="s">
        <v>555</v>
      </c>
      <c r="F73" s="132">
        <v>257</v>
      </c>
      <c r="G73" s="131" t="s">
        <v>575</v>
      </c>
      <c r="H73" s="131">
        <v>300</v>
      </c>
      <c r="I73" s="133">
        <v>300</v>
      </c>
      <c r="J73" s="134" t="s">
        <v>576</v>
      </c>
      <c r="K73" s="135">
        <f t="shared" si="32"/>
        <v>43</v>
      </c>
      <c r="L73" s="136">
        <f t="shared" si="33"/>
        <v>0.16731517509727625</v>
      </c>
      <c r="M73" s="131" t="s">
        <v>546</v>
      </c>
      <c r="N73" s="137">
        <v>41822</v>
      </c>
      <c r="O73" s="54"/>
      <c r="P73" s="54"/>
      <c r="Q73" s="197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8">
        <v>3</v>
      </c>
      <c r="B74" s="129">
        <v>41828</v>
      </c>
      <c r="C74" s="129"/>
      <c r="D74" s="130" t="s">
        <v>578</v>
      </c>
      <c r="E74" s="131" t="s">
        <v>555</v>
      </c>
      <c r="F74" s="132">
        <v>393</v>
      </c>
      <c r="G74" s="131" t="s">
        <v>575</v>
      </c>
      <c r="H74" s="131">
        <v>468</v>
      </c>
      <c r="I74" s="133">
        <v>468</v>
      </c>
      <c r="J74" s="134" t="s">
        <v>576</v>
      </c>
      <c r="K74" s="135">
        <f t="shared" si="32"/>
        <v>75</v>
      </c>
      <c r="L74" s="136">
        <f t="shared" si="33"/>
        <v>0.19083969465648856</v>
      </c>
      <c r="M74" s="131" t="s">
        <v>546</v>
      </c>
      <c r="N74" s="137">
        <v>41863</v>
      </c>
      <c r="O74" s="54"/>
      <c r="P74" s="54"/>
      <c r="Q74" s="197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8">
        <v>4</v>
      </c>
      <c r="B75" s="129">
        <v>41857</v>
      </c>
      <c r="C75" s="129"/>
      <c r="D75" s="130" t="s">
        <v>579</v>
      </c>
      <c r="E75" s="131" t="s">
        <v>555</v>
      </c>
      <c r="F75" s="132">
        <v>205</v>
      </c>
      <c r="G75" s="131" t="s">
        <v>575</v>
      </c>
      <c r="H75" s="131">
        <v>275</v>
      </c>
      <c r="I75" s="133">
        <v>250</v>
      </c>
      <c r="J75" s="134" t="s">
        <v>576</v>
      </c>
      <c r="K75" s="135">
        <f t="shared" si="32"/>
        <v>70</v>
      </c>
      <c r="L75" s="136">
        <f t="shared" si="33"/>
        <v>0.34146341463414637</v>
      </c>
      <c r="M75" s="131" t="s">
        <v>546</v>
      </c>
      <c r="N75" s="137">
        <v>41962</v>
      </c>
      <c r="O75" s="54"/>
      <c r="P75" s="54"/>
      <c r="Q75" s="197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8">
        <v>5</v>
      </c>
      <c r="B76" s="129">
        <v>41886</v>
      </c>
      <c r="C76" s="129"/>
      <c r="D76" s="130" t="s">
        <v>580</v>
      </c>
      <c r="E76" s="131" t="s">
        <v>555</v>
      </c>
      <c r="F76" s="132">
        <v>162</v>
      </c>
      <c r="G76" s="131" t="s">
        <v>575</v>
      </c>
      <c r="H76" s="131">
        <v>190</v>
      </c>
      <c r="I76" s="133">
        <v>190</v>
      </c>
      <c r="J76" s="134" t="s">
        <v>576</v>
      </c>
      <c r="K76" s="135">
        <f t="shared" si="32"/>
        <v>28</v>
      </c>
      <c r="L76" s="136">
        <f t="shared" si="33"/>
        <v>0.1728395061728395</v>
      </c>
      <c r="M76" s="131" t="s">
        <v>546</v>
      </c>
      <c r="N76" s="137">
        <v>42006</v>
      </c>
      <c r="O76" s="54"/>
      <c r="P76" s="54"/>
      <c r="Q76" s="197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8">
        <v>6</v>
      </c>
      <c r="B77" s="129">
        <v>41886</v>
      </c>
      <c r="C77" s="129"/>
      <c r="D77" s="130" t="s">
        <v>581</v>
      </c>
      <c r="E77" s="131" t="s">
        <v>555</v>
      </c>
      <c r="F77" s="132">
        <v>75</v>
      </c>
      <c r="G77" s="131" t="s">
        <v>575</v>
      </c>
      <c r="H77" s="131">
        <v>91.5</v>
      </c>
      <c r="I77" s="133" t="s">
        <v>568</v>
      </c>
      <c r="J77" s="134" t="s">
        <v>582</v>
      </c>
      <c r="K77" s="135">
        <f t="shared" si="32"/>
        <v>16.5</v>
      </c>
      <c r="L77" s="136">
        <f t="shared" si="33"/>
        <v>0.22</v>
      </c>
      <c r="M77" s="131" t="s">
        <v>546</v>
      </c>
      <c r="N77" s="137">
        <v>41954</v>
      </c>
      <c r="O77" s="54"/>
      <c r="P77" s="54"/>
      <c r="Q77" s="197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8">
        <v>7</v>
      </c>
      <c r="B78" s="129">
        <v>41913</v>
      </c>
      <c r="C78" s="129"/>
      <c r="D78" s="130" t="s">
        <v>583</v>
      </c>
      <c r="E78" s="131" t="s">
        <v>555</v>
      </c>
      <c r="F78" s="132">
        <v>850</v>
      </c>
      <c r="G78" s="131" t="s">
        <v>575</v>
      </c>
      <c r="H78" s="131">
        <v>982.5</v>
      </c>
      <c r="I78" s="133">
        <v>1050</v>
      </c>
      <c r="J78" s="134" t="s">
        <v>584</v>
      </c>
      <c r="K78" s="135">
        <f t="shared" si="32"/>
        <v>132.5</v>
      </c>
      <c r="L78" s="136">
        <f t="shared" si="33"/>
        <v>0.15588235294117647</v>
      </c>
      <c r="M78" s="131" t="s">
        <v>546</v>
      </c>
      <c r="N78" s="137">
        <v>42039</v>
      </c>
      <c r="O78" s="54"/>
      <c r="P78" s="54"/>
      <c r="Q78" s="197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8">
        <v>8</v>
      </c>
      <c r="B79" s="129">
        <v>41913</v>
      </c>
      <c r="C79" s="129"/>
      <c r="D79" s="130" t="s">
        <v>585</v>
      </c>
      <c r="E79" s="131" t="s">
        <v>555</v>
      </c>
      <c r="F79" s="132">
        <v>475</v>
      </c>
      <c r="G79" s="131" t="s">
        <v>575</v>
      </c>
      <c r="H79" s="131">
        <v>515</v>
      </c>
      <c r="I79" s="133">
        <v>600</v>
      </c>
      <c r="J79" s="134" t="s">
        <v>586</v>
      </c>
      <c r="K79" s="135">
        <f t="shared" si="32"/>
        <v>40</v>
      </c>
      <c r="L79" s="136">
        <f t="shared" si="33"/>
        <v>8.4210526315789472E-2</v>
      </c>
      <c r="M79" s="131" t="s">
        <v>546</v>
      </c>
      <c r="N79" s="137">
        <v>41939</v>
      </c>
      <c r="O79" s="54"/>
      <c r="P79" s="54"/>
      <c r="Q79" s="197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8">
        <v>9</v>
      </c>
      <c r="B80" s="129">
        <v>41913</v>
      </c>
      <c r="C80" s="129"/>
      <c r="D80" s="130" t="s">
        <v>587</v>
      </c>
      <c r="E80" s="131" t="s">
        <v>555</v>
      </c>
      <c r="F80" s="132">
        <v>86</v>
      </c>
      <c r="G80" s="131" t="s">
        <v>575</v>
      </c>
      <c r="H80" s="131">
        <v>99</v>
      </c>
      <c r="I80" s="133">
        <v>140</v>
      </c>
      <c r="J80" s="134" t="s">
        <v>588</v>
      </c>
      <c r="K80" s="135">
        <f t="shared" si="32"/>
        <v>13</v>
      </c>
      <c r="L80" s="136">
        <f t="shared" si="33"/>
        <v>0.15116279069767441</v>
      </c>
      <c r="M80" s="131" t="s">
        <v>546</v>
      </c>
      <c r="N80" s="137">
        <v>41939</v>
      </c>
      <c r="O80" s="54"/>
      <c r="P80" s="54"/>
      <c r="Q80" s="197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8">
        <v>10</v>
      </c>
      <c r="B81" s="129">
        <v>41926</v>
      </c>
      <c r="C81" s="129"/>
      <c r="D81" s="130" t="s">
        <v>589</v>
      </c>
      <c r="E81" s="131" t="s">
        <v>555</v>
      </c>
      <c r="F81" s="132">
        <v>496.6</v>
      </c>
      <c r="G81" s="131" t="s">
        <v>575</v>
      </c>
      <c r="H81" s="131">
        <v>621</v>
      </c>
      <c r="I81" s="133">
        <v>580</v>
      </c>
      <c r="J81" s="134" t="s">
        <v>576</v>
      </c>
      <c r="K81" s="135">
        <f t="shared" si="32"/>
        <v>124.39999999999998</v>
      </c>
      <c r="L81" s="136">
        <f t="shared" si="33"/>
        <v>0.25050342327829234</v>
      </c>
      <c r="M81" s="131" t="s">
        <v>546</v>
      </c>
      <c r="N81" s="137">
        <v>42605</v>
      </c>
      <c r="O81" s="54"/>
      <c r="P81" s="54"/>
      <c r="Q81" s="197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8">
        <v>11</v>
      </c>
      <c r="B82" s="129">
        <v>41926</v>
      </c>
      <c r="C82" s="129"/>
      <c r="D82" s="130" t="s">
        <v>590</v>
      </c>
      <c r="E82" s="131" t="s">
        <v>555</v>
      </c>
      <c r="F82" s="132">
        <v>2481.9</v>
      </c>
      <c r="G82" s="131" t="s">
        <v>575</v>
      </c>
      <c r="H82" s="131">
        <v>2840</v>
      </c>
      <c r="I82" s="133">
        <v>2870</v>
      </c>
      <c r="J82" s="134" t="s">
        <v>591</v>
      </c>
      <c r="K82" s="135">
        <f t="shared" si="32"/>
        <v>358.09999999999991</v>
      </c>
      <c r="L82" s="136">
        <f t="shared" si="33"/>
        <v>0.14428462065353154</v>
      </c>
      <c r="M82" s="131" t="s">
        <v>546</v>
      </c>
      <c r="N82" s="137">
        <v>42017</v>
      </c>
      <c r="O82" s="54"/>
      <c r="P82" s="54"/>
      <c r="Q82" s="197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8">
        <v>12</v>
      </c>
      <c r="B83" s="129">
        <v>41928</v>
      </c>
      <c r="C83" s="129"/>
      <c r="D83" s="130" t="s">
        <v>592</v>
      </c>
      <c r="E83" s="131" t="s">
        <v>555</v>
      </c>
      <c r="F83" s="132">
        <v>84.5</v>
      </c>
      <c r="G83" s="131" t="s">
        <v>575</v>
      </c>
      <c r="H83" s="131">
        <v>93</v>
      </c>
      <c r="I83" s="133">
        <v>110</v>
      </c>
      <c r="J83" s="134" t="s">
        <v>593</v>
      </c>
      <c r="K83" s="135">
        <f t="shared" si="32"/>
        <v>8.5</v>
      </c>
      <c r="L83" s="136">
        <f t="shared" si="33"/>
        <v>0.10059171597633136</v>
      </c>
      <c r="M83" s="131" t="s">
        <v>546</v>
      </c>
      <c r="N83" s="137">
        <v>41939</v>
      </c>
      <c r="O83" s="54"/>
      <c r="P83" s="54"/>
      <c r="Q83" s="197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8">
        <v>13</v>
      </c>
      <c r="B84" s="129">
        <v>41928</v>
      </c>
      <c r="C84" s="129"/>
      <c r="D84" s="130" t="s">
        <v>594</v>
      </c>
      <c r="E84" s="131" t="s">
        <v>555</v>
      </c>
      <c r="F84" s="132">
        <v>401</v>
      </c>
      <c r="G84" s="131" t="s">
        <v>575</v>
      </c>
      <c r="H84" s="131">
        <v>428</v>
      </c>
      <c r="I84" s="133">
        <v>450</v>
      </c>
      <c r="J84" s="134" t="s">
        <v>595</v>
      </c>
      <c r="K84" s="135">
        <f t="shared" si="32"/>
        <v>27</v>
      </c>
      <c r="L84" s="136">
        <f t="shared" si="33"/>
        <v>6.7331670822942641E-2</v>
      </c>
      <c r="M84" s="131" t="s">
        <v>546</v>
      </c>
      <c r="N84" s="137">
        <v>42020</v>
      </c>
      <c r="O84" s="54"/>
      <c r="P84" s="54"/>
      <c r="Q84" s="197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8">
        <v>14</v>
      </c>
      <c r="B85" s="129">
        <v>41928</v>
      </c>
      <c r="C85" s="129"/>
      <c r="D85" s="130" t="s">
        <v>596</v>
      </c>
      <c r="E85" s="131" t="s">
        <v>555</v>
      </c>
      <c r="F85" s="132">
        <v>101</v>
      </c>
      <c r="G85" s="131" t="s">
        <v>575</v>
      </c>
      <c r="H85" s="131">
        <v>112</v>
      </c>
      <c r="I85" s="133">
        <v>120</v>
      </c>
      <c r="J85" s="134" t="s">
        <v>597</v>
      </c>
      <c r="K85" s="135">
        <f t="shared" si="32"/>
        <v>11</v>
      </c>
      <c r="L85" s="136">
        <f t="shared" si="33"/>
        <v>0.10891089108910891</v>
      </c>
      <c r="M85" s="131" t="s">
        <v>546</v>
      </c>
      <c r="N85" s="137">
        <v>41939</v>
      </c>
      <c r="O85" s="54"/>
      <c r="P85" s="54"/>
      <c r="Q85" s="197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8">
        <v>15</v>
      </c>
      <c r="B86" s="129">
        <v>41954</v>
      </c>
      <c r="C86" s="129"/>
      <c r="D86" s="130" t="s">
        <v>598</v>
      </c>
      <c r="E86" s="131" t="s">
        <v>555</v>
      </c>
      <c r="F86" s="132">
        <v>59</v>
      </c>
      <c r="G86" s="131" t="s">
        <v>575</v>
      </c>
      <c r="H86" s="131">
        <v>76</v>
      </c>
      <c r="I86" s="133">
        <v>76</v>
      </c>
      <c r="J86" s="134" t="s">
        <v>576</v>
      </c>
      <c r="K86" s="135">
        <f t="shared" si="32"/>
        <v>17</v>
      </c>
      <c r="L86" s="136">
        <f t="shared" si="33"/>
        <v>0.28813559322033899</v>
      </c>
      <c r="M86" s="131" t="s">
        <v>546</v>
      </c>
      <c r="N86" s="137">
        <v>43032</v>
      </c>
      <c r="O86" s="54"/>
      <c r="P86" s="54"/>
      <c r="Q86" s="197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8">
        <v>16</v>
      </c>
      <c r="B87" s="129">
        <v>41954</v>
      </c>
      <c r="C87" s="129"/>
      <c r="D87" s="130" t="s">
        <v>587</v>
      </c>
      <c r="E87" s="131" t="s">
        <v>555</v>
      </c>
      <c r="F87" s="132">
        <v>99</v>
      </c>
      <c r="G87" s="131" t="s">
        <v>575</v>
      </c>
      <c r="H87" s="131">
        <v>120</v>
      </c>
      <c r="I87" s="133">
        <v>120</v>
      </c>
      <c r="J87" s="134" t="s">
        <v>564</v>
      </c>
      <c r="K87" s="135">
        <f t="shared" si="32"/>
        <v>21</v>
      </c>
      <c r="L87" s="136">
        <f t="shared" si="33"/>
        <v>0.21212121212121213</v>
      </c>
      <c r="M87" s="131" t="s">
        <v>546</v>
      </c>
      <c r="N87" s="137">
        <v>41960</v>
      </c>
      <c r="O87" s="54"/>
      <c r="P87" s="54"/>
      <c r="Q87" s="197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8">
        <v>17</v>
      </c>
      <c r="B88" s="129">
        <v>41956</v>
      </c>
      <c r="C88" s="129"/>
      <c r="D88" s="130" t="s">
        <v>599</v>
      </c>
      <c r="E88" s="131" t="s">
        <v>555</v>
      </c>
      <c r="F88" s="132">
        <v>22</v>
      </c>
      <c r="G88" s="131" t="s">
        <v>575</v>
      </c>
      <c r="H88" s="131">
        <v>33.549999999999997</v>
      </c>
      <c r="I88" s="133">
        <v>32</v>
      </c>
      <c r="J88" s="134" t="s">
        <v>600</v>
      </c>
      <c r="K88" s="135">
        <f t="shared" si="32"/>
        <v>11.549999999999997</v>
      </c>
      <c r="L88" s="136">
        <f t="shared" si="33"/>
        <v>0.52499999999999991</v>
      </c>
      <c r="M88" s="131" t="s">
        <v>546</v>
      </c>
      <c r="N88" s="137">
        <v>42188</v>
      </c>
      <c r="O88" s="54"/>
      <c r="P88" s="54"/>
      <c r="Q88" s="197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8">
        <v>18</v>
      </c>
      <c r="B89" s="129">
        <v>41976</v>
      </c>
      <c r="C89" s="129"/>
      <c r="D89" s="130" t="s">
        <v>601</v>
      </c>
      <c r="E89" s="131" t="s">
        <v>555</v>
      </c>
      <c r="F89" s="132">
        <v>440</v>
      </c>
      <c r="G89" s="131" t="s">
        <v>575</v>
      </c>
      <c r="H89" s="131">
        <v>520</v>
      </c>
      <c r="I89" s="133">
        <v>520</v>
      </c>
      <c r="J89" s="134" t="s">
        <v>602</v>
      </c>
      <c r="K89" s="135">
        <f t="shared" si="32"/>
        <v>80</v>
      </c>
      <c r="L89" s="136">
        <f t="shared" si="33"/>
        <v>0.18181818181818182</v>
      </c>
      <c r="M89" s="131" t="s">
        <v>546</v>
      </c>
      <c r="N89" s="137">
        <v>42208</v>
      </c>
      <c r="O89" s="54"/>
      <c r="P89" s="54"/>
      <c r="Q89" s="197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8">
        <v>19</v>
      </c>
      <c r="B90" s="129">
        <v>41976</v>
      </c>
      <c r="C90" s="129"/>
      <c r="D90" s="130" t="s">
        <v>603</v>
      </c>
      <c r="E90" s="131" t="s">
        <v>555</v>
      </c>
      <c r="F90" s="132">
        <v>360</v>
      </c>
      <c r="G90" s="131" t="s">
        <v>575</v>
      </c>
      <c r="H90" s="131">
        <v>427</v>
      </c>
      <c r="I90" s="133">
        <v>425</v>
      </c>
      <c r="J90" s="134" t="s">
        <v>604</v>
      </c>
      <c r="K90" s="135">
        <f t="shared" si="32"/>
        <v>67</v>
      </c>
      <c r="L90" s="136">
        <f t="shared" si="33"/>
        <v>0.18611111111111112</v>
      </c>
      <c r="M90" s="131" t="s">
        <v>546</v>
      </c>
      <c r="N90" s="137">
        <v>42058</v>
      </c>
      <c r="O90" s="54"/>
      <c r="P90" s="54"/>
      <c r="Q90" s="197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8">
        <v>20</v>
      </c>
      <c r="B91" s="129">
        <v>42012</v>
      </c>
      <c r="C91" s="129"/>
      <c r="D91" s="130" t="s">
        <v>605</v>
      </c>
      <c r="E91" s="131" t="s">
        <v>555</v>
      </c>
      <c r="F91" s="132">
        <v>360</v>
      </c>
      <c r="G91" s="131" t="s">
        <v>575</v>
      </c>
      <c r="H91" s="131">
        <v>455</v>
      </c>
      <c r="I91" s="133">
        <v>420</v>
      </c>
      <c r="J91" s="134" t="s">
        <v>606</v>
      </c>
      <c r="K91" s="135">
        <f t="shared" si="32"/>
        <v>95</v>
      </c>
      <c r="L91" s="136">
        <f t="shared" si="33"/>
        <v>0.2638888888888889</v>
      </c>
      <c r="M91" s="131" t="s">
        <v>546</v>
      </c>
      <c r="N91" s="137">
        <v>42024</v>
      </c>
      <c r="O91" s="54"/>
      <c r="P91" s="54"/>
      <c r="Q91" s="197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8">
        <v>21</v>
      </c>
      <c r="B92" s="129">
        <v>42012</v>
      </c>
      <c r="C92" s="129"/>
      <c r="D92" s="130" t="s">
        <v>607</v>
      </c>
      <c r="E92" s="131" t="s">
        <v>555</v>
      </c>
      <c r="F92" s="132">
        <v>130</v>
      </c>
      <c r="G92" s="131"/>
      <c r="H92" s="131">
        <v>175.5</v>
      </c>
      <c r="I92" s="133">
        <v>165</v>
      </c>
      <c r="J92" s="134" t="s">
        <v>608</v>
      </c>
      <c r="K92" s="135">
        <f t="shared" si="32"/>
        <v>45.5</v>
      </c>
      <c r="L92" s="136">
        <f t="shared" si="33"/>
        <v>0.35</v>
      </c>
      <c r="M92" s="131" t="s">
        <v>546</v>
      </c>
      <c r="N92" s="137">
        <v>43088</v>
      </c>
      <c r="O92" s="54"/>
      <c r="P92" s="54"/>
      <c r="Q92" s="197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8">
        <v>22</v>
      </c>
      <c r="B93" s="129">
        <v>42040</v>
      </c>
      <c r="C93" s="129"/>
      <c r="D93" s="130" t="s">
        <v>386</v>
      </c>
      <c r="E93" s="131" t="s">
        <v>544</v>
      </c>
      <c r="F93" s="132">
        <v>98</v>
      </c>
      <c r="G93" s="131"/>
      <c r="H93" s="131">
        <v>120</v>
      </c>
      <c r="I93" s="133">
        <v>120</v>
      </c>
      <c r="J93" s="134" t="s">
        <v>576</v>
      </c>
      <c r="K93" s="135">
        <f t="shared" si="32"/>
        <v>22</v>
      </c>
      <c r="L93" s="136">
        <f t="shared" si="33"/>
        <v>0.22448979591836735</v>
      </c>
      <c r="M93" s="131" t="s">
        <v>546</v>
      </c>
      <c r="N93" s="137">
        <v>42753</v>
      </c>
      <c r="O93" s="54"/>
      <c r="P93" s="54"/>
      <c r="Q93" s="197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8">
        <v>23</v>
      </c>
      <c r="B94" s="129">
        <v>42040</v>
      </c>
      <c r="C94" s="129"/>
      <c r="D94" s="130" t="s">
        <v>609</v>
      </c>
      <c r="E94" s="131" t="s">
        <v>544</v>
      </c>
      <c r="F94" s="132">
        <v>196</v>
      </c>
      <c r="G94" s="131"/>
      <c r="H94" s="131">
        <v>262</v>
      </c>
      <c r="I94" s="133">
        <v>255</v>
      </c>
      <c r="J94" s="134" t="s">
        <v>576</v>
      </c>
      <c r="K94" s="135">
        <f t="shared" si="32"/>
        <v>66</v>
      </c>
      <c r="L94" s="136">
        <f t="shared" si="33"/>
        <v>0.33673469387755101</v>
      </c>
      <c r="M94" s="131" t="s">
        <v>546</v>
      </c>
      <c r="N94" s="137">
        <v>42599</v>
      </c>
      <c r="O94" s="54"/>
      <c r="P94" s="54"/>
      <c r="Q94" s="197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38">
        <v>24</v>
      </c>
      <c r="B95" s="139">
        <v>42067</v>
      </c>
      <c r="C95" s="139"/>
      <c r="D95" s="140" t="s">
        <v>385</v>
      </c>
      <c r="E95" s="141" t="s">
        <v>544</v>
      </c>
      <c r="F95" s="142">
        <v>235</v>
      </c>
      <c r="G95" s="142"/>
      <c r="H95" s="143">
        <v>77</v>
      </c>
      <c r="I95" s="143" t="s">
        <v>610</v>
      </c>
      <c r="J95" s="144" t="s">
        <v>611</v>
      </c>
      <c r="K95" s="145">
        <f t="shared" si="32"/>
        <v>-158</v>
      </c>
      <c r="L95" s="146">
        <f t="shared" si="33"/>
        <v>-0.67234042553191486</v>
      </c>
      <c r="M95" s="142" t="s">
        <v>556</v>
      </c>
      <c r="N95" s="139">
        <v>43522</v>
      </c>
      <c r="O95" s="54"/>
      <c r="P95" s="54"/>
      <c r="Q95" s="197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8">
        <v>25</v>
      </c>
      <c r="B96" s="129">
        <v>42067</v>
      </c>
      <c r="C96" s="129"/>
      <c r="D96" s="130" t="s">
        <v>612</v>
      </c>
      <c r="E96" s="131" t="s">
        <v>544</v>
      </c>
      <c r="F96" s="132">
        <v>185</v>
      </c>
      <c r="G96" s="131"/>
      <c r="H96" s="131">
        <v>224</v>
      </c>
      <c r="I96" s="133" t="s">
        <v>613</v>
      </c>
      <c r="J96" s="134" t="s">
        <v>576</v>
      </c>
      <c r="K96" s="135">
        <f t="shared" si="32"/>
        <v>39</v>
      </c>
      <c r="L96" s="136">
        <f t="shared" si="33"/>
        <v>0.21081081081081082</v>
      </c>
      <c r="M96" s="131" t="s">
        <v>546</v>
      </c>
      <c r="N96" s="137">
        <v>42647</v>
      </c>
      <c r="O96" s="54"/>
      <c r="P96" s="54"/>
      <c r="Q96" s="197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38">
        <v>26</v>
      </c>
      <c r="B97" s="139">
        <v>42090</v>
      </c>
      <c r="C97" s="139"/>
      <c r="D97" s="147" t="s">
        <v>614</v>
      </c>
      <c r="E97" s="142" t="s">
        <v>544</v>
      </c>
      <c r="F97" s="142">
        <v>49.5</v>
      </c>
      <c r="G97" s="143"/>
      <c r="H97" s="143">
        <v>15.85</v>
      </c>
      <c r="I97" s="143">
        <v>67</v>
      </c>
      <c r="J97" s="144" t="s">
        <v>615</v>
      </c>
      <c r="K97" s="143">
        <f t="shared" si="32"/>
        <v>-33.65</v>
      </c>
      <c r="L97" s="148">
        <f t="shared" si="33"/>
        <v>-0.67979797979797973</v>
      </c>
      <c r="M97" s="142" t="s">
        <v>556</v>
      </c>
      <c r="N97" s="149">
        <v>43627</v>
      </c>
      <c r="O97" s="54"/>
      <c r="P97" s="54"/>
      <c r="Q97" s="197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8">
        <v>27</v>
      </c>
      <c r="B98" s="129">
        <v>42093</v>
      </c>
      <c r="C98" s="129"/>
      <c r="D98" s="130" t="s">
        <v>616</v>
      </c>
      <c r="E98" s="131" t="s">
        <v>544</v>
      </c>
      <c r="F98" s="132">
        <v>183.5</v>
      </c>
      <c r="G98" s="131"/>
      <c r="H98" s="131">
        <v>219</v>
      </c>
      <c r="I98" s="133">
        <v>218</v>
      </c>
      <c r="J98" s="134" t="s">
        <v>617</v>
      </c>
      <c r="K98" s="135">
        <f t="shared" si="32"/>
        <v>35.5</v>
      </c>
      <c r="L98" s="136">
        <f t="shared" si="33"/>
        <v>0.19346049046321526</v>
      </c>
      <c r="M98" s="131" t="s">
        <v>546</v>
      </c>
      <c r="N98" s="137">
        <v>42103</v>
      </c>
      <c r="O98" s="54"/>
      <c r="P98" s="54"/>
      <c r="Q98" s="197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8">
        <v>28</v>
      </c>
      <c r="B99" s="129">
        <v>42114</v>
      </c>
      <c r="C99" s="129"/>
      <c r="D99" s="130" t="s">
        <v>618</v>
      </c>
      <c r="E99" s="131" t="s">
        <v>544</v>
      </c>
      <c r="F99" s="132">
        <f>(227+237)/2</f>
        <v>232</v>
      </c>
      <c r="G99" s="131"/>
      <c r="H99" s="131">
        <v>298</v>
      </c>
      <c r="I99" s="133">
        <v>298</v>
      </c>
      <c r="J99" s="134" t="s">
        <v>576</v>
      </c>
      <c r="K99" s="135">
        <f t="shared" si="32"/>
        <v>66</v>
      </c>
      <c r="L99" s="136">
        <f t="shared" si="33"/>
        <v>0.28448275862068967</v>
      </c>
      <c r="M99" s="131" t="s">
        <v>546</v>
      </c>
      <c r="N99" s="137">
        <v>42823</v>
      </c>
      <c r="O99" s="54"/>
      <c r="P99" s="54"/>
      <c r="Q99" s="197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8">
        <v>29</v>
      </c>
      <c r="B100" s="129">
        <v>42128</v>
      </c>
      <c r="C100" s="129"/>
      <c r="D100" s="130" t="s">
        <v>619</v>
      </c>
      <c r="E100" s="131" t="s">
        <v>555</v>
      </c>
      <c r="F100" s="132">
        <v>385</v>
      </c>
      <c r="G100" s="131"/>
      <c r="H100" s="131">
        <f>212.5+331</f>
        <v>543.5</v>
      </c>
      <c r="I100" s="133">
        <v>510</v>
      </c>
      <c r="J100" s="134" t="s">
        <v>620</v>
      </c>
      <c r="K100" s="135">
        <f t="shared" si="32"/>
        <v>158.5</v>
      </c>
      <c r="L100" s="136">
        <f t="shared" si="33"/>
        <v>0.41168831168831171</v>
      </c>
      <c r="M100" s="131" t="s">
        <v>546</v>
      </c>
      <c r="N100" s="137">
        <v>42235</v>
      </c>
      <c r="O100" s="54"/>
      <c r="P100" s="54"/>
      <c r="Q100" s="197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8">
        <v>30</v>
      </c>
      <c r="B101" s="129">
        <v>42128</v>
      </c>
      <c r="C101" s="129"/>
      <c r="D101" s="130" t="s">
        <v>621</v>
      </c>
      <c r="E101" s="131" t="s">
        <v>555</v>
      </c>
      <c r="F101" s="132">
        <v>115.5</v>
      </c>
      <c r="G101" s="131"/>
      <c r="H101" s="131">
        <v>146</v>
      </c>
      <c r="I101" s="133">
        <v>142</v>
      </c>
      <c r="J101" s="134" t="s">
        <v>622</v>
      </c>
      <c r="K101" s="135">
        <f t="shared" si="32"/>
        <v>30.5</v>
      </c>
      <c r="L101" s="136">
        <f t="shared" si="33"/>
        <v>0.26406926406926406</v>
      </c>
      <c r="M101" s="131" t="s">
        <v>546</v>
      </c>
      <c r="N101" s="137">
        <v>42202</v>
      </c>
      <c r="O101" s="54"/>
      <c r="P101" s="54"/>
      <c r="Q101" s="197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8">
        <v>31</v>
      </c>
      <c r="B102" s="129">
        <v>42151</v>
      </c>
      <c r="C102" s="129"/>
      <c r="D102" s="130" t="s">
        <v>500</v>
      </c>
      <c r="E102" s="131" t="s">
        <v>555</v>
      </c>
      <c r="F102" s="132">
        <v>237.5</v>
      </c>
      <c r="G102" s="131"/>
      <c r="H102" s="131">
        <v>279.5</v>
      </c>
      <c r="I102" s="133">
        <v>278</v>
      </c>
      <c r="J102" s="134" t="s">
        <v>576</v>
      </c>
      <c r="K102" s="135">
        <f t="shared" si="32"/>
        <v>42</v>
      </c>
      <c r="L102" s="136">
        <f t="shared" si="33"/>
        <v>0.17684210526315788</v>
      </c>
      <c r="M102" s="131" t="s">
        <v>546</v>
      </c>
      <c r="N102" s="137">
        <v>42222</v>
      </c>
      <c r="O102" s="54"/>
      <c r="P102" s="54"/>
      <c r="Q102" s="197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8">
        <v>32</v>
      </c>
      <c r="B103" s="129">
        <v>42174</v>
      </c>
      <c r="C103" s="129"/>
      <c r="D103" s="130" t="s">
        <v>594</v>
      </c>
      <c r="E103" s="131" t="s">
        <v>544</v>
      </c>
      <c r="F103" s="132">
        <v>340</v>
      </c>
      <c r="G103" s="131"/>
      <c r="H103" s="131">
        <v>448</v>
      </c>
      <c r="I103" s="133">
        <v>448</v>
      </c>
      <c r="J103" s="134" t="s">
        <v>576</v>
      </c>
      <c r="K103" s="135">
        <f t="shared" si="32"/>
        <v>108</v>
      </c>
      <c r="L103" s="136">
        <f t="shared" si="33"/>
        <v>0.31764705882352939</v>
      </c>
      <c r="M103" s="131" t="s">
        <v>546</v>
      </c>
      <c r="N103" s="137">
        <v>43018</v>
      </c>
      <c r="O103" s="54"/>
      <c r="P103" s="54"/>
      <c r="Q103" s="197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8">
        <v>33</v>
      </c>
      <c r="B104" s="129">
        <v>42191</v>
      </c>
      <c r="C104" s="129"/>
      <c r="D104" s="130" t="s">
        <v>623</v>
      </c>
      <c r="E104" s="131" t="s">
        <v>544</v>
      </c>
      <c r="F104" s="132">
        <v>390</v>
      </c>
      <c r="G104" s="131"/>
      <c r="H104" s="131">
        <v>460</v>
      </c>
      <c r="I104" s="133">
        <v>460</v>
      </c>
      <c r="J104" s="134" t="s">
        <v>576</v>
      </c>
      <c r="K104" s="135">
        <f t="shared" ref="K104:K124" si="34">H104-F104</f>
        <v>70</v>
      </c>
      <c r="L104" s="136">
        <f t="shared" ref="L104:L124" si="35">K104/F104</f>
        <v>0.17948717948717949</v>
      </c>
      <c r="M104" s="131" t="s">
        <v>546</v>
      </c>
      <c r="N104" s="137">
        <v>42478</v>
      </c>
      <c r="O104" s="54"/>
      <c r="P104" s="54"/>
      <c r="Q104" s="197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38">
        <v>34</v>
      </c>
      <c r="B105" s="139">
        <v>42195</v>
      </c>
      <c r="C105" s="139"/>
      <c r="D105" s="140" t="s">
        <v>624</v>
      </c>
      <c r="E105" s="141" t="s">
        <v>544</v>
      </c>
      <c r="F105" s="142">
        <v>122.5</v>
      </c>
      <c r="G105" s="142"/>
      <c r="H105" s="143">
        <v>61</v>
      </c>
      <c r="I105" s="143">
        <v>172</v>
      </c>
      <c r="J105" s="144" t="s">
        <v>625</v>
      </c>
      <c r="K105" s="145">
        <f t="shared" si="34"/>
        <v>-61.5</v>
      </c>
      <c r="L105" s="146">
        <f t="shared" si="35"/>
        <v>-0.50204081632653064</v>
      </c>
      <c r="M105" s="142" t="s">
        <v>556</v>
      </c>
      <c r="N105" s="139">
        <v>43333</v>
      </c>
      <c r="O105" s="54"/>
      <c r="P105" s="54"/>
      <c r="Q105" s="197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8">
        <v>35</v>
      </c>
      <c r="B106" s="129">
        <v>42219</v>
      </c>
      <c r="C106" s="129"/>
      <c r="D106" s="130" t="s">
        <v>626</v>
      </c>
      <c r="E106" s="131" t="s">
        <v>544</v>
      </c>
      <c r="F106" s="132">
        <v>297.5</v>
      </c>
      <c r="G106" s="131"/>
      <c r="H106" s="131">
        <v>350</v>
      </c>
      <c r="I106" s="133">
        <v>360</v>
      </c>
      <c r="J106" s="134" t="s">
        <v>627</v>
      </c>
      <c r="K106" s="135">
        <f t="shared" si="34"/>
        <v>52.5</v>
      </c>
      <c r="L106" s="136">
        <f t="shared" si="35"/>
        <v>0.17647058823529413</v>
      </c>
      <c r="M106" s="131" t="s">
        <v>546</v>
      </c>
      <c r="N106" s="137">
        <v>42232</v>
      </c>
      <c r="O106" s="54"/>
      <c r="P106" s="54"/>
      <c r="Q106" s="197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8">
        <v>36</v>
      </c>
      <c r="B107" s="129">
        <v>42219</v>
      </c>
      <c r="C107" s="129"/>
      <c r="D107" s="130" t="s">
        <v>628</v>
      </c>
      <c r="E107" s="131" t="s">
        <v>544</v>
      </c>
      <c r="F107" s="132">
        <v>115.5</v>
      </c>
      <c r="G107" s="131"/>
      <c r="H107" s="131">
        <v>149</v>
      </c>
      <c r="I107" s="133">
        <v>140</v>
      </c>
      <c r="J107" s="134" t="s">
        <v>629</v>
      </c>
      <c r="K107" s="135">
        <f t="shared" si="34"/>
        <v>33.5</v>
      </c>
      <c r="L107" s="136">
        <f t="shared" si="35"/>
        <v>0.29004329004329005</v>
      </c>
      <c r="M107" s="131" t="s">
        <v>546</v>
      </c>
      <c r="N107" s="137">
        <v>42740</v>
      </c>
      <c r="O107" s="54"/>
      <c r="P107" s="54"/>
      <c r="Q107" s="197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8">
        <v>37</v>
      </c>
      <c r="B108" s="129">
        <v>42251</v>
      </c>
      <c r="C108" s="129"/>
      <c r="D108" s="130" t="s">
        <v>500</v>
      </c>
      <c r="E108" s="131" t="s">
        <v>544</v>
      </c>
      <c r="F108" s="132">
        <v>226</v>
      </c>
      <c r="G108" s="131"/>
      <c r="H108" s="131">
        <v>292</v>
      </c>
      <c r="I108" s="133">
        <v>292</v>
      </c>
      <c r="J108" s="134" t="s">
        <v>630</v>
      </c>
      <c r="K108" s="135">
        <f t="shared" si="34"/>
        <v>66</v>
      </c>
      <c r="L108" s="136">
        <f t="shared" si="35"/>
        <v>0.29203539823008851</v>
      </c>
      <c r="M108" s="131" t="s">
        <v>546</v>
      </c>
      <c r="N108" s="137">
        <v>42286</v>
      </c>
      <c r="O108" s="54"/>
      <c r="P108" s="54"/>
      <c r="Q108" s="197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8">
        <v>38</v>
      </c>
      <c r="B109" s="129">
        <v>42254</v>
      </c>
      <c r="C109" s="129"/>
      <c r="D109" s="130" t="s">
        <v>618</v>
      </c>
      <c r="E109" s="131" t="s">
        <v>544</v>
      </c>
      <c r="F109" s="132">
        <v>232.5</v>
      </c>
      <c r="G109" s="131"/>
      <c r="H109" s="131">
        <v>312.5</v>
      </c>
      <c r="I109" s="133">
        <v>310</v>
      </c>
      <c r="J109" s="134" t="s">
        <v>576</v>
      </c>
      <c r="K109" s="135">
        <f t="shared" si="34"/>
        <v>80</v>
      </c>
      <c r="L109" s="136">
        <f t="shared" si="35"/>
        <v>0.34408602150537637</v>
      </c>
      <c r="M109" s="131" t="s">
        <v>546</v>
      </c>
      <c r="N109" s="137">
        <v>42823</v>
      </c>
      <c r="O109" s="54"/>
      <c r="P109" s="54"/>
      <c r="Q109" s="197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8">
        <v>39</v>
      </c>
      <c r="B110" s="129">
        <v>42268</v>
      </c>
      <c r="C110" s="129"/>
      <c r="D110" s="130" t="s">
        <v>631</v>
      </c>
      <c r="E110" s="131" t="s">
        <v>544</v>
      </c>
      <c r="F110" s="132">
        <v>196.5</v>
      </c>
      <c r="G110" s="131"/>
      <c r="H110" s="131">
        <v>238</v>
      </c>
      <c r="I110" s="133">
        <v>238</v>
      </c>
      <c r="J110" s="134" t="s">
        <v>630</v>
      </c>
      <c r="K110" s="135">
        <f t="shared" si="34"/>
        <v>41.5</v>
      </c>
      <c r="L110" s="136">
        <f t="shared" si="35"/>
        <v>0.21119592875318066</v>
      </c>
      <c r="M110" s="131" t="s">
        <v>546</v>
      </c>
      <c r="N110" s="137">
        <v>42291</v>
      </c>
      <c r="O110" s="54"/>
      <c r="P110" s="54"/>
      <c r="Q110" s="197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8">
        <v>40</v>
      </c>
      <c r="B111" s="129">
        <v>42271</v>
      </c>
      <c r="C111" s="129"/>
      <c r="D111" s="130" t="s">
        <v>574</v>
      </c>
      <c r="E111" s="131" t="s">
        <v>544</v>
      </c>
      <c r="F111" s="132">
        <v>65</v>
      </c>
      <c r="G111" s="131"/>
      <c r="H111" s="131">
        <v>82</v>
      </c>
      <c r="I111" s="133">
        <v>82</v>
      </c>
      <c r="J111" s="134" t="s">
        <v>630</v>
      </c>
      <c r="K111" s="135">
        <f t="shared" si="34"/>
        <v>17</v>
      </c>
      <c r="L111" s="136">
        <f t="shared" si="35"/>
        <v>0.26153846153846155</v>
      </c>
      <c r="M111" s="131" t="s">
        <v>546</v>
      </c>
      <c r="N111" s="137">
        <v>42578</v>
      </c>
      <c r="O111" s="54"/>
      <c r="P111" s="54"/>
      <c r="Q111" s="197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8">
        <v>41</v>
      </c>
      <c r="B112" s="129">
        <v>42291</v>
      </c>
      <c r="C112" s="129"/>
      <c r="D112" s="130" t="s">
        <v>632</v>
      </c>
      <c r="E112" s="131" t="s">
        <v>544</v>
      </c>
      <c r="F112" s="132">
        <v>144</v>
      </c>
      <c r="G112" s="131"/>
      <c r="H112" s="131">
        <v>182.5</v>
      </c>
      <c r="I112" s="133">
        <v>181</v>
      </c>
      <c r="J112" s="134" t="s">
        <v>630</v>
      </c>
      <c r="K112" s="135">
        <f t="shared" si="34"/>
        <v>38.5</v>
      </c>
      <c r="L112" s="136">
        <f t="shared" si="35"/>
        <v>0.2673611111111111</v>
      </c>
      <c r="M112" s="131" t="s">
        <v>546</v>
      </c>
      <c r="N112" s="137">
        <v>42817</v>
      </c>
      <c r="O112" s="54"/>
      <c r="P112" s="54"/>
      <c r="Q112" s="197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8">
        <v>42</v>
      </c>
      <c r="B113" s="129">
        <v>42291</v>
      </c>
      <c r="C113" s="129"/>
      <c r="D113" s="130" t="s">
        <v>633</v>
      </c>
      <c r="E113" s="131" t="s">
        <v>544</v>
      </c>
      <c r="F113" s="132">
        <v>264</v>
      </c>
      <c r="G113" s="131"/>
      <c r="H113" s="131">
        <v>311</v>
      </c>
      <c r="I113" s="133">
        <v>311</v>
      </c>
      <c r="J113" s="134" t="s">
        <v>630</v>
      </c>
      <c r="K113" s="135">
        <f t="shared" si="34"/>
        <v>47</v>
      </c>
      <c r="L113" s="136">
        <f t="shared" si="35"/>
        <v>0.17803030303030304</v>
      </c>
      <c r="M113" s="131" t="s">
        <v>546</v>
      </c>
      <c r="N113" s="137">
        <v>42604</v>
      </c>
      <c r="O113" s="54"/>
      <c r="P113" s="54"/>
      <c r="Q113" s="197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8">
        <v>43</v>
      </c>
      <c r="B114" s="129">
        <v>42318</v>
      </c>
      <c r="C114" s="129"/>
      <c r="D114" s="130" t="s">
        <v>634</v>
      </c>
      <c r="E114" s="131" t="s">
        <v>555</v>
      </c>
      <c r="F114" s="132">
        <v>549.5</v>
      </c>
      <c r="G114" s="131"/>
      <c r="H114" s="131">
        <v>630</v>
      </c>
      <c r="I114" s="133">
        <v>630</v>
      </c>
      <c r="J114" s="134" t="s">
        <v>630</v>
      </c>
      <c r="K114" s="135">
        <f t="shared" si="34"/>
        <v>80.5</v>
      </c>
      <c r="L114" s="136">
        <f t="shared" si="35"/>
        <v>0.1464968152866242</v>
      </c>
      <c r="M114" s="131" t="s">
        <v>546</v>
      </c>
      <c r="N114" s="137">
        <v>42419</v>
      </c>
      <c r="O114" s="54"/>
      <c r="P114" s="54"/>
      <c r="Q114" s="197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8">
        <v>44</v>
      </c>
      <c r="B115" s="129">
        <v>42342</v>
      </c>
      <c r="C115" s="129"/>
      <c r="D115" s="130" t="s">
        <v>635</v>
      </c>
      <c r="E115" s="131" t="s">
        <v>544</v>
      </c>
      <c r="F115" s="132">
        <v>1027.5</v>
      </c>
      <c r="G115" s="131"/>
      <c r="H115" s="131">
        <v>1315</v>
      </c>
      <c r="I115" s="133">
        <v>1250</v>
      </c>
      <c r="J115" s="134" t="s">
        <v>630</v>
      </c>
      <c r="K115" s="135">
        <f t="shared" si="34"/>
        <v>287.5</v>
      </c>
      <c r="L115" s="136">
        <f t="shared" si="35"/>
        <v>0.27980535279805352</v>
      </c>
      <c r="M115" s="131" t="s">
        <v>546</v>
      </c>
      <c r="N115" s="137">
        <v>43244</v>
      </c>
      <c r="O115" s="54"/>
      <c r="P115" s="54"/>
      <c r="Q115" s="197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8">
        <v>45</v>
      </c>
      <c r="B116" s="129">
        <v>42367</v>
      </c>
      <c r="C116" s="129"/>
      <c r="D116" s="130" t="s">
        <v>636</v>
      </c>
      <c r="E116" s="131" t="s">
        <v>544</v>
      </c>
      <c r="F116" s="132">
        <v>465</v>
      </c>
      <c r="G116" s="131"/>
      <c r="H116" s="131">
        <v>540</v>
      </c>
      <c r="I116" s="133">
        <v>540</v>
      </c>
      <c r="J116" s="134" t="s">
        <v>630</v>
      </c>
      <c r="K116" s="135">
        <f t="shared" si="34"/>
        <v>75</v>
      </c>
      <c r="L116" s="136">
        <f t="shared" si="35"/>
        <v>0.16129032258064516</v>
      </c>
      <c r="M116" s="131" t="s">
        <v>546</v>
      </c>
      <c r="N116" s="137">
        <v>42530</v>
      </c>
      <c r="O116" s="54"/>
      <c r="P116" s="54"/>
      <c r="Q116" s="197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8">
        <v>46</v>
      </c>
      <c r="B117" s="129">
        <v>42380</v>
      </c>
      <c r="C117" s="129"/>
      <c r="D117" s="130" t="s">
        <v>386</v>
      </c>
      <c r="E117" s="131" t="s">
        <v>555</v>
      </c>
      <c r="F117" s="132">
        <v>81</v>
      </c>
      <c r="G117" s="131"/>
      <c r="H117" s="131">
        <v>110</v>
      </c>
      <c r="I117" s="133">
        <v>110</v>
      </c>
      <c r="J117" s="134" t="s">
        <v>630</v>
      </c>
      <c r="K117" s="135">
        <f t="shared" si="34"/>
        <v>29</v>
      </c>
      <c r="L117" s="136">
        <f t="shared" si="35"/>
        <v>0.35802469135802467</v>
      </c>
      <c r="M117" s="131" t="s">
        <v>546</v>
      </c>
      <c r="N117" s="137">
        <v>42745</v>
      </c>
      <c r="O117" s="54"/>
      <c r="P117" s="54"/>
      <c r="Q117" s="197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8">
        <v>47</v>
      </c>
      <c r="B118" s="129">
        <v>42382</v>
      </c>
      <c r="C118" s="129"/>
      <c r="D118" s="130" t="s">
        <v>637</v>
      </c>
      <c r="E118" s="131" t="s">
        <v>555</v>
      </c>
      <c r="F118" s="132">
        <v>417.5</v>
      </c>
      <c r="G118" s="131"/>
      <c r="H118" s="131">
        <v>547</v>
      </c>
      <c r="I118" s="133">
        <v>535</v>
      </c>
      <c r="J118" s="134" t="s">
        <v>630</v>
      </c>
      <c r="K118" s="135">
        <f t="shared" si="34"/>
        <v>129.5</v>
      </c>
      <c r="L118" s="136">
        <f t="shared" si="35"/>
        <v>0.31017964071856285</v>
      </c>
      <c r="M118" s="131" t="s">
        <v>546</v>
      </c>
      <c r="N118" s="137">
        <v>42578</v>
      </c>
      <c r="O118" s="54"/>
      <c r="P118" s="54"/>
      <c r="Q118" s="197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8">
        <v>48</v>
      </c>
      <c r="B119" s="129">
        <v>42408</v>
      </c>
      <c r="C119" s="129"/>
      <c r="D119" s="130" t="s">
        <v>638</v>
      </c>
      <c r="E119" s="131" t="s">
        <v>544</v>
      </c>
      <c r="F119" s="132">
        <v>650</v>
      </c>
      <c r="G119" s="131"/>
      <c r="H119" s="131">
        <v>800</v>
      </c>
      <c r="I119" s="133">
        <v>800</v>
      </c>
      <c r="J119" s="134" t="s">
        <v>630</v>
      </c>
      <c r="K119" s="135">
        <f t="shared" si="34"/>
        <v>150</v>
      </c>
      <c r="L119" s="136">
        <f t="shared" si="35"/>
        <v>0.23076923076923078</v>
      </c>
      <c r="M119" s="131" t="s">
        <v>546</v>
      </c>
      <c r="N119" s="137">
        <v>43154</v>
      </c>
      <c r="O119" s="54"/>
      <c r="P119" s="54"/>
      <c r="Q119" s="197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8">
        <v>49</v>
      </c>
      <c r="B120" s="129">
        <v>42433</v>
      </c>
      <c r="C120" s="129"/>
      <c r="D120" s="130" t="s">
        <v>231</v>
      </c>
      <c r="E120" s="131" t="s">
        <v>544</v>
      </c>
      <c r="F120" s="132">
        <v>437.5</v>
      </c>
      <c r="G120" s="131"/>
      <c r="H120" s="131">
        <v>504.5</v>
      </c>
      <c r="I120" s="133">
        <v>522</v>
      </c>
      <c r="J120" s="134" t="s">
        <v>639</v>
      </c>
      <c r="K120" s="135">
        <f t="shared" si="34"/>
        <v>67</v>
      </c>
      <c r="L120" s="136">
        <f t="shared" si="35"/>
        <v>0.15314285714285714</v>
      </c>
      <c r="M120" s="131" t="s">
        <v>546</v>
      </c>
      <c r="N120" s="137">
        <v>42480</v>
      </c>
      <c r="O120" s="54"/>
      <c r="P120" s="54"/>
      <c r="Q120" s="197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8">
        <v>50</v>
      </c>
      <c r="B121" s="129">
        <v>42438</v>
      </c>
      <c r="C121" s="129"/>
      <c r="D121" s="130" t="s">
        <v>640</v>
      </c>
      <c r="E121" s="131" t="s">
        <v>544</v>
      </c>
      <c r="F121" s="132">
        <v>189.5</v>
      </c>
      <c r="G121" s="131"/>
      <c r="H121" s="131">
        <v>218</v>
      </c>
      <c r="I121" s="133">
        <v>218</v>
      </c>
      <c r="J121" s="134" t="s">
        <v>630</v>
      </c>
      <c r="K121" s="135">
        <f t="shared" si="34"/>
        <v>28.5</v>
      </c>
      <c r="L121" s="136">
        <f t="shared" si="35"/>
        <v>0.15039577836411611</v>
      </c>
      <c r="M121" s="131" t="s">
        <v>546</v>
      </c>
      <c r="N121" s="137">
        <v>43034</v>
      </c>
      <c r="O121" s="54"/>
      <c r="P121" s="54"/>
      <c r="Q121" s="197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38">
        <v>51</v>
      </c>
      <c r="B122" s="139">
        <v>42471</v>
      </c>
      <c r="C122" s="139"/>
      <c r="D122" s="147" t="s">
        <v>641</v>
      </c>
      <c r="E122" s="142" t="s">
        <v>544</v>
      </c>
      <c r="F122" s="142">
        <v>36.5</v>
      </c>
      <c r="G122" s="143"/>
      <c r="H122" s="143">
        <v>15.85</v>
      </c>
      <c r="I122" s="143">
        <v>60</v>
      </c>
      <c r="J122" s="144" t="s">
        <v>642</v>
      </c>
      <c r="K122" s="145">
        <f t="shared" si="34"/>
        <v>-20.65</v>
      </c>
      <c r="L122" s="146">
        <f t="shared" si="35"/>
        <v>-0.5657534246575342</v>
      </c>
      <c r="M122" s="142" t="s">
        <v>556</v>
      </c>
      <c r="N122" s="150">
        <v>43627</v>
      </c>
      <c r="O122" s="54"/>
      <c r="P122" s="54"/>
      <c r="Q122" s="197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8">
        <v>52</v>
      </c>
      <c r="B123" s="129">
        <v>42472</v>
      </c>
      <c r="C123" s="129"/>
      <c r="D123" s="130" t="s">
        <v>643</v>
      </c>
      <c r="E123" s="131" t="s">
        <v>544</v>
      </c>
      <c r="F123" s="132">
        <v>93</v>
      </c>
      <c r="G123" s="131"/>
      <c r="H123" s="131">
        <v>149</v>
      </c>
      <c r="I123" s="133">
        <v>140</v>
      </c>
      <c r="J123" s="134" t="s">
        <v>644</v>
      </c>
      <c r="K123" s="135">
        <f t="shared" si="34"/>
        <v>56</v>
      </c>
      <c r="L123" s="136">
        <f t="shared" si="35"/>
        <v>0.60215053763440862</v>
      </c>
      <c r="M123" s="131" t="s">
        <v>546</v>
      </c>
      <c r="N123" s="137">
        <v>42740</v>
      </c>
      <c r="O123" s="54"/>
      <c r="P123" s="54"/>
      <c r="Q123" s="197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8">
        <v>53</v>
      </c>
      <c r="B124" s="129">
        <v>42472</v>
      </c>
      <c r="C124" s="129"/>
      <c r="D124" s="130" t="s">
        <v>645</v>
      </c>
      <c r="E124" s="131" t="s">
        <v>544</v>
      </c>
      <c r="F124" s="132">
        <v>130</v>
      </c>
      <c r="G124" s="131"/>
      <c r="H124" s="131">
        <v>150</v>
      </c>
      <c r="I124" s="133" t="s">
        <v>646</v>
      </c>
      <c r="J124" s="134" t="s">
        <v>630</v>
      </c>
      <c r="K124" s="135">
        <f t="shared" si="34"/>
        <v>20</v>
      </c>
      <c r="L124" s="136">
        <f t="shared" si="35"/>
        <v>0.15384615384615385</v>
      </c>
      <c r="M124" s="131" t="s">
        <v>546</v>
      </c>
      <c r="N124" s="137">
        <v>42564</v>
      </c>
      <c r="O124" s="54"/>
      <c r="P124" s="54"/>
      <c r="Q124" s="197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8">
        <v>54</v>
      </c>
      <c r="B125" s="129">
        <v>42473</v>
      </c>
      <c r="C125" s="129"/>
      <c r="D125" s="130" t="s">
        <v>647</v>
      </c>
      <c r="E125" s="131" t="s">
        <v>544</v>
      </c>
      <c r="F125" s="132">
        <v>196</v>
      </c>
      <c r="G125" s="131"/>
      <c r="H125" s="131">
        <v>299</v>
      </c>
      <c r="I125" s="133">
        <v>299</v>
      </c>
      <c r="J125" s="134" t="s">
        <v>630</v>
      </c>
      <c r="K125" s="135">
        <v>103</v>
      </c>
      <c r="L125" s="136">
        <v>0.52551020408163296</v>
      </c>
      <c r="M125" s="131" t="s">
        <v>546</v>
      </c>
      <c r="N125" s="137">
        <v>42620</v>
      </c>
      <c r="O125" s="54"/>
      <c r="P125" s="54"/>
      <c r="Q125" s="197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8">
        <v>55</v>
      </c>
      <c r="B126" s="129">
        <v>42473</v>
      </c>
      <c r="C126" s="129"/>
      <c r="D126" s="130" t="s">
        <v>648</v>
      </c>
      <c r="E126" s="131" t="s">
        <v>544</v>
      </c>
      <c r="F126" s="132">
        <v>88</v>
      </c>
      <c r="G126" s="131"/>
      <c r="H126" s="131">
        <v>103</v>
      </c>
      <c r="I126" s="133">
        <v>103</v>
      </c>
      <c r="J126" s="134" t="s">
        <v>630</v>
      </c>
      <c r="K126" s="135">
        <v>15</v>
      </c>
      <c r="L126" s="136">
        <v>0.170454545454545</v>
      </c>
      <c r="M126" s="131" t="s">
        <v>546</v>
      </c>
      <c r="N126" s="137">
        <v>42530</v>
      </c>
      <c r="O126" s="54"/>
      <c r="P126" s="54"/>
      <c r="Q126" s="197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8">
        <v>56</v>
      </c>
      <c r="B127" s="129">
        <v>42492</v>
      </c>
      <c r="C127" s="129"/>
      <c r="D127" s="130" t="s">
        <v>649</v>
      </c>
      <c r="E127" s="131" t="s">
        <v>544</v>
      </c>
      <c r="F127" s="132">
        <v>127.5</v>
      </c>
      <c r="G127" s="131"/>
      <c r="H127" s="131">
        <v>148</v>
      </c>
      <c r="I127" s="133" t="s">
        <v>650</v>
      </c>
      <c r="J127" s="134" t="s">
        <v>630</v>
      </c>
      <c r="K127" s="135">
        <f>H127-F127</f>
        <v>20.5</v>
      </c>
      <c r="L127" s="136">
        <f>K127/F127</f>
        <v>0.16078431372549021</v>
      </c>
      <c r="M127" s="131" t="s">
        <v>546</v>
      </c>
      <c r="N127" s="137">
        <v>42564</v>
      </c>
      <c r="O127" s="54"/>
      <c r="P127" s="54"/>
      <c r="Q127" s="197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8">
        <v>57</v>
      </c>
      <c r="B128" s="129">
        <v>42493</v>
      </c>
      <c r="C128" s="129"/>
      <c r="D128" s="130" t="s">
        <v>651</v>
      </c>
      <c r="E128" s="131" t="s">
        <v>544</v>
      </c>
      <c r="F128" s="132">
        <v>675</v>
      </c>
      <c r="G128" s="131"/>
      <c r="H128" s="131">
        <v>815</v>
      </c>
      <c r="I128" s="133" t="s">
        <v>652</v>
      </c>
      <c r="J128" s="134" t="s">
        <v>630</v>
      </c>
      <c r="K128" s="135">
        <f>H128-F128</f>
        <v>140</v>
      </c>
      <c r="L128" s="136">
        <f>K128/F128</f>
        <v>0.2074074074074074</v>
      </c>
      <c r="M128" s="131" t="s">
        <v>546</v>
      </c>
      <c r="N128" s="137">
        <v>43154</v>
      </c>
      <c r="O128" s="54"/>
      <c r="P128" s="54"/>
      <c r="Q128" s="197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38">
        <v>58</v>
      </c>
      <c r="B129" s="139">
        <v>42522</v>
      </c>
      <c r="C129" s="139"/>
      <c r="D129" s="140" t="s">
        <v>653</v>
      </c>
      <c r="E129" s="141" t="s">
        <v>544</v>
      </c>
      <c r="F129" s="142">
        <v>500</v>
      </c>
      <c r="G129" s="142"/>
      <c r="H129" s="143">
        <v>232.5</v>
      </c>
      <c r="I129" s="143" t="s">
        <v>654</v>
      </c>
      <c r="J129" s="144" t="s">
        <v>655</v>
      </c>
      <c r="K129" s="145">
        <f>H129-F129</f>
        <v>-267.5</v>
      </c>
      <c r="L129" s="146">
        <f>K129/F129</f>
        <v>-0.53500000000000003</v>
      </c>
      <c r="M129" s="142" t="s">
        <v>556</v>
      </c>
      <c r="N129" s="139">
        <v>43735</v>
      </c>
      <c r="O129" s="54"/>
      <c r="P129" s="54"/>
      <c r="Q129" s="197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8">
        <v>59</v>
      </c>
      <c r="B130" s="129">
        <v>42527</v>
      </c>
      <c r="C130" s="129"/>
      <c r="D130" s="130" t="s">
        <v>502</v>
      </c>
      <c r="E130" s="131" t="s">
        <v>544</v>
      </c>
      <c r="F130" s="132">
        <v>110</v>
      </c>
      <c r="G130" s="131"/>
      <c r="H130" s="131">
        <v>126.5</v>
      </c>
      <c r="I130" s="133">
        <v>125</v>
      </c>
      <c r="J130" s="134" t="s">
        <v>582</v>
      </c>
      <c r="K130" s="135">
        <f>H130-F130</f>
        <v>16.5</v>
      </c>
      <c r="L130" s="136">
        <f>K130/F130</f>
        <v>0.15</v>
      </c>
      <c r="M130" s="131" t="s">
        <v>546</v>
      </c>
      <c r="N130" s="137">
        <v>42552</v>
      </c>
      <c r="O130" s="54"/>
      <c r="P130" s="54"/>
      <c r="Q130" s="197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8">
        <v>60</v>
      </c>
      <c r="B131" s="129">
        <v>42538</v>
      </c>
      <c r="C131" s="129"/>
      <c r="D131" s="130" t="s">
        <v>656</v>
      </c>
      <c r="E131" s="131" t="s">
        <v>544</v>
      </c>
      <c r="F131" s="132">
        <v>44</v>
      </c>
      <c r="G131" s="131"/>
      <c r="H131" s="131">
        <v>69.5</v>
      </c>
      <c r="I131" s="133">
        <v>69.5</v>
      </c>
      <c r="J131" s="134" t="s">
        <v>657</v>
      </c>
      <c r="K131" s="135">
        <f>H131-F131</f>
        <v>25.5</v>
      </c>
      <c r="L131" s="136">
        <f>K131/F131</f>
        <v>0.57954545454545459</v>
      </c>
      <c r="M131" s="131" t="s">
        <v>546</v>
      </c>
      <c r="N131" s="137">
        <v>42977</v>
      </c>
      <c r="O131" s="54"/>
      <c r="P131" s="54"/>
      <c r="Q131" s="197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8">
        <v>61</v>
      </c>
      <c r="B132" s="129">
        <v>42549</v>
      </c>
      <c r="C132" s="129"/>
      <c r="D132" s="130" t="s">
        <v>658</v>
      </c>
      <c r="E132" s="131" t="s">
        <v>544</v>
      </c>
      <c r="F132" s="132">
        <v>262.5</v>
      </c>
      <c r="G132" s="131"/>
      <c r="H132" s="131">
        <v>340</v>
      </c>
      <c r="I132" s="133">
        <v>333</v>
      </c>
      <c r="J132" s="134" t="s">
        <v>659</v>
      </c>
      <c r="K132" s="135">
        <v>77.5</v>
      </c>
      <c r="L132" s="136">
        <v>0.29523809523809502</v>
      </c>
      <c r="M132" s="131" t="s">
        <v>546</v>
      </c>
      <c r="N132" s="137">
        <v>43017</v>
      </c>
      <c r="O132" s="54"/>
      <c r="P132" s="54"/>
      <c r="Q132" s="197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8">
        <v>62</v>
      </c>
      <c r="B133" s="129">
        <v>42549</v>
      </c>
      <c r="C133" s="129"/>
      <c r="D133" s="130" t="s">
        <v>660</v>
      </c>
      <c r="E133" s="131" t="s">
        <v>544</v>
      </c>
      <c r="F133" s="132">
        <v>840</v>
      </c>
      <c r="G133" s="131"/>
      <c r="H133" s="131">
        <v>1230</v>
      </c>
      <c r="I133" s="133">
        <v>1230</v>
      </c>
      <c r="J133" s="134" t="s">
        <v>630</v>
      </c>
      <c r="K133" s="135">
        <v>390</v>
      </c>
      <c r="L133" s="136">
        <v>0.46428571428571402</v>
      </c>
      <c r="M133" s="131" t="s">
        <v>546</v>
      </c>
      <c r="N133" s="137">
        <v>42649</v>
      </c>
      <c r="O133" s="54"/>
      <c r="P133" s="54"/>
      <c r="Q133" s="197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51">
        <v>63</v>
      </c>
      <c r="B134" s="152">
        <v>42556</v>
      </c>
      <c r="C134" s="152"/>
      <c r="D134" s="153" t="s">
        <v>661</v>
      </c>
      <c r="E134" s="154" t="s">
        <v>544</v>
      </c>
      <c r="F134" s="154">
        <v>395</v>
      </c>
      <c r="G134" s="155"/>
      <c r="H134" s="155">
        <f>(468.5+342.5)/2</f>
        <v>405.5</v>
      </c>
      <c r="I134" s="155">
        <v>510</v>
      </c>
      <c r="J134" s="156" t="s">
        <v>662</v>
      </c>
      <c r="K134" s="157">
        <f t="shared" ref="K134:K140" si="36">H134-F134</f>
        <v>10.5</v>
      </c>
      <c r="L134" s="158">
        <f t="shared" ref="L134:L140" si="37">K134/F134</f>
        <v>2.6582278481012658E-2</v>
      </c>
      <c r="M134" s="154" t="s">
        <v>563</v>
      </c>
      <c r="N134" s="152">
        <v>43606</v>
      </c>
      <c r="O134" s="54"/>
      <c r="P134" s="54"/>
      <c r="Q134" s="197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38">
        <v>64</v>
      </c>
      <c r="B135" s="139">
        <v>42584</v>
      </c>
      <c r="C135" s="139"/>
      <c r="D135" s="140" t="s">
        <v>663</v>
      </c>
      <c r="E135" s="141" t="s">
        <v>555</v>
      </c>
      <c r="F135" s="142">
        <f>169.5-12.8</f>
        <v>156.69999999999999</v>
      </c>
      <c r="G135" s="142"/>
      <c r="H135" s="143">
        <v>77</v>
      </c>
      <c r="I135" s="143" t="s">
        <v>664</v>
      </c>
      <c r="J135" s="144" t="s">
        <v>665</v>
      </c>
      <c r="K135" s="145">
        <f t="shared" si="36"/>
        <v>-79.699999999999989</v>
      </c>
      <c r="L135" s="146">
        <f t="shared" si="37"/>
        <v>-0.50861518825781749</v>
      </c>
      <c r="M135" s="142" t="s">
        <v>556</v>
      </c>
      <c r="N135" s="139">
        <v>43522</v>
      </c>
      <c r="O135" s="54"/>
      <c r="P135" s="54"/>
      <c r="Q135" s="197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38">
        <v>65</v>
      </c>
      <c r="B136" s="139">
        <v>42586</v>
      </c>
      <c r="C136" s="139"/>
      <c r="D136" s="140" t="s">
        <v>666</v>
      </c>
      <c r="E136" s="141" t="s">
        <v>544</v>
      </c>
      <c r="F136" s="142">
        <v>400</v>
      </c>
      <c r="G136" s="142"/>
      <c r="H136" s="143">
        <v>305</v>
      </c>
      <c r="I136" s="143">
        <v>475</v>
      </c>
      <c r="J136" s="144" t="s">
        <v>667</v>
      </c>
      <c r="K136" s="145">
        <f t="shared" si="36"/>
        <v>-95</v>
      </c>
      <c r="L136" s="146">
        <f t="shared" si="37"/>
        <v>-0.23749999999999999</v>
      </c>
      <c r="M136" s="142" t="s">
        <v>556</v>
      </c>
      <c r="N136" s="139">
        <v>43606</v>
      </c>
      <c r="O136" s="54"/>
      <c r="P136" s="54"/>
      <c r="Q136" s="197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8">
        <v>66</v>
      </c>
      <c r="B137" s="129">
        <v>42593</v>
      </c>
      <c r="C137" s="129"/>
      <c r="D137" s="130" t="s">
        <v>668</v>
      </c>
      <c r="E137" s="131" t="s">
        <v>544</v>
      </c>
      <c r="F137" s="132">
        <v>86.5</v>
      </c>
      <c r="G137" s="131"/>
      <c r="H137" s="131">
        <v>130</v>
      </c>
      <c r="I137" s="133">
        <v>130</v>
      </c>
      <c r="J137" s="134" t="s">
        <v>669</v>
      </c>
      <c r="K137" s="135">
        <f t="shared" si="36"/>
        <v>43.5</v>
      </c>
      <c r="L137" s="136">
        <f t="shared" si="37"/>
        <v>0.50289017341040465</v>
      </c>
      <c r="M137" s="131" t="s">
        <v>546</v>
      </c>
      <c r="N137" s="137">
        <v>43091</v>
      </c>
      <c r="O137" s="54"/>
      <c r="P137" s="54"/>
      <c r="Q137" s="197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38">
        <v>67</v>
      </c>
      <c r="B138" s="139">
        <v>42600</v>
      </c>
      <c r="C138" s="139"/>
      <c r="D138" s="140" t="s">
        <v>119</v>
      </c>
      <c r="E138" s="141" t="s">
        <v>544</v>
      </c>
      <c r="F138" s="142">
        <v>133.5</v>
      </c>
      <c r="G138" s="142"/>
      <c r="H138" s="143">
        <v>126.5</v>
      </c>
      <c r="I138" s="143">
        <v>178</v>
      </c>
      <c r="J138" s="144" t="s">
        <v>670</v>
      </c>
      <c r="K138" s="145">
        <f t="shared" si="36"/>
        <v>-7</v>
      </c>
      <c r="L138" s="146">
        <f t="shared" si="37"/>
        <v>-5.2434456928838954E-2</v>
      </c>
      <c r="M138" s="142" t="s">
        <v>556</v>
      </c>
      <c r="N138" s="139">
        <v>42615</v>
      </c>
      <c r="O138" s="54"/>
      <c r="P138" s="54"/>
      <c r="Q138" s="197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8">
        <v>68</v>
      </c>
      <c r="B139" s="129">
        <v>42613</v>
      </c>
      <c r="C139" s="129"/>
      <c r="D139" s="130" t="s">
        <v>671</v>
      </c>
      <c r="E139" s="131" t="s">
        <v>544</v>
      </c>
      <c r="F139" s="132">
        <v>560</v>
      </c>
      <c r="G139" s="131"/>
      <c r="H139" s="131">
        <v>725</v>
      </c>
      <c r="I139" s="133">
        <v>725</v>
      </c>
      <c r="J139" s="134" t="s">
        <v>576</v>
      </c>
      <c r="K139" s="135">
        <f t="shared" si="36"/>
        <v>165</v>
      </c>
      <c r="L139" s="136">
        <f t="shared" si="37"/>
        <v>0.29464285714285715</v>
      </c>
      <c r="M139" s="131" t="s">
        <v>546</v>
      </c>
      <c r="N139" s="137">
        <v>42456</v>
      </c>
      <c r="O139" s="54"/>
      <c r="P139" s="54"/>
      <c r="Q139" s="197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8">
        <v>69</v>
      </c>
      <c r="B140" s="129">
        <v>42614</v>
      </c>
      <c r="C140" s="129"/>
      <c r="D140" s="130" t="s">
        <v>672</v>
      </c>
      <c r="E140" s="131" t="s">
        <v>544</v>
      </c>
      <c r="F140" s="132">
        <v>160.5</v>
      </c>
      <c r="G140" s="131"/>
      <c r="H140" s="131">
        <v>210</v>
      </c>
      <c r="I140" s="133">
        <v>210</v>
      </c>
      <c r="J140" s="134" t="s">
        <v>576</v>
      </c>
      <c r="K140" s="135">
        <f t="shared" si="36"/>
        <v>49.5</v>
      </c>
      <c r="L140" s="136">
        <f t="shared" si="37"/>
        <v>0.30841121495327101</v>
      </c>
      <c r="M140" s="131" t="s">
        <v>546</v>
      </c>
      <c r="N140" s="137">
        <v>42871</v>
      </c>
      <c r="O140" s="54"/>
      <c r="P140" s="54"/>
      <c r="Q140" s="197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8">
        <v>70</v>
      </c>
      <c r="B141" s="129">
        <v>42646</v>
      </c>
      <c r="C141" s="129"/>
      <c r="D141" s="130" t="s">
        <v>395</v>
      </c>
      <c r="E141" s="131" t="s">
        <v>544</v>
      </c>
      <c r="F141" s="132">
        <v>430</v>
      </c>
      <c r="G141" s="131"/>
      <c r="H141" s="131">
        <v>596</v>
      </c>
      <c r="I141" s="133">
        <v>575</v>
      </c>
      <c r="J141" s="134" t="s">
        <v>673</v>
      </c>
      <c r="K141" s="135">
        <v>166</v>
      </c>
      <c r="L141" s="136">
        <v>0.38604651162790699</v>
      </c>
      <c r="M141" s="131" t="s">
        <v>546</v>
      </c>
      <c r="N141" s="137">
        <v>42769</v>
      </c>
      <c r="O141" s="54"/>
      <c r="P141" s="54"/>
      <c r="Q141" s="197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8">
        <v>71</v>
      </c>
      <c r="B142" s="129">
        <v>42657</v>
      </c>
      <c r="C142" s="129"/>
      <c r="D142" s="130" t="s">
        <v>674</v>
      </c>
      <c r="E142" s="131" t="s">
        <v>544</v>
      </c>
      <c r="F142" s="132">
        <v>280</v>
      </c>
      <c r="G142" s="131"/>
      <c r="H142" s="131">
        <v>345</v>
      </c>
      <c r="I142" s="133">
        <v>345</v>
      </c>
      <c r="J142" s="134" t="s">
        <v>576</v>
      </c>
      <c r="K142" s="135">
        <f t="shared" ref="K142:K147" si="38">H142-F142</f>
        <v>65</v>
      </c>
      <c r="L142" s="136">
        <f>K142/F142</f>
        <v>0.23214285714285715</v>
      </c>
      <c r="M142" s="131" t="s">
        <v>546</v>
      </c>
      <c r="N142" s="137">
        <v>42814</v>
      </c>
      <c r="O142" s="54"/>
      <c r="P142" s="54"/>
      <c r="Q142" s="197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8">
        <v>72</v>
      </c>
      <c r="B143" s="129">
        <v>42657</v>
      </c>
      <c r="C143" s="129"/>
      <c r="D143" s="130" t="s">
        <v>675</v>
      </c>
      <c r="E143" s="131" t="s">
        <v>544</v>
      </c>
      <c r="F143" s="132">
        <v>245</v>
      </c>
      <c r="G143" s="131"/>
      <c r="H143" s="131">
        <v>325.5</v>
      </c>
      <c r="I143" s="133">
        <v>330</v>
      </c>
      <c r="J143" s="134" t="s">
        <v>676</v>
      </c>
      <c r="K143" s="135">
        <f t="shared" si="38"/>
        <v>80.5</v>
      </c>
      <c r="L143" s="136">
        <f>K143/F143</f>
        <v>0.32857142857142857</v>
      </c>
      <c r="M143" s="131" t="s">
        <v>546</v>
      </c>
      <c r="N143" s="137">
        <v>42769</v>
      </c>
      <c r="O143" s="54"/>
      <c r="P143" s="54"/>
      <c r="Q143" s="197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8">
        <v>73</v>
      </c>
      <c r="B144" s="129">
        <v>42660</v>
      </c>
      <c r="C144" s="129"/>
      <c r="D144" s="130" t="s">
        <v>677</v>
      </c>
      <c r="E144" s="131" t="s">
        <v>544</v>
      </c>
      <c r="F144" s="132">
        <v>125</v>
      </c>
      <c r="G144" s="131"/>
      <c r="H144" s="131">
        <v>160</v>
      </c>
      <c r="I144" s="133">
        <v>160</v>
      </c>
      <c r="J144" s="134" t="s">
        <v>630</v>
      </c>
      <c r="K144" s="135">
        <f t="shared" si="38"/>
        <v>35</v>
      </c>
      <c r="L144" s="136">
        <v>0.28000000000000003</v>
      </c>
      <c r="M144" s="131" t="s">
        <v>546</v>
      </c>
      <c r="N144" s="137">
        <v>42803</v>
      </c>
      <c r="O144" s="54"/>
      <c r="P144" s="54"/>
      <c r="Q144" s="197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8">
        <v>74</v>
      </c>
      <c r="B145" s="129">
        <v>42660</v>
      </c>
      <c r="C145" s="129"/>
      <c r="D145" s="130" t="s">
        <v>678</v>
      </c>
      <c r="E145" s="131" t="s">
        <v>544</v>
      </c>
      <c r="F145" s="132">
        <v>114</v>
      </c>
      <c r="G145" s="131"/>
      <c r="H145" s="131">
        <v>145</v>
      </c>
      <c r="I145" s="133">
        <v>145</v>
      </c>
      <c r="J145" s="134" t="s">
        <v>630</v>
      </c>
      <c r="K145" s="135">
        <f t="shared" si="38"/>
        <v>31</v>
      </c>
      <c r="L145" s="136">
        <f>K145/F145</f>
        <v>0.27192982456140352</v>
      </c>
      <c r="M145" s="131" t="s">
        <v>546</v>
      </c>
      <c r="N145" s="137">
        <v>42859</v>
      </c>
      <c r="O145" s="54"/>
      <c r="P145" s="54"/>
      <c r="Q145" s="197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8">
        <v>75</v>
      </c>
      <c r="B146" s="129">
        <v>42660</v>
      </c>
      <c r="C146" s="129"/>
      <c r="D146" s="130" t="s">
        <v>679</v>
      </c>
      <c r="E146" s="131" t="s">
        <v>544</v>
      </c>
      <c r="F146" s="132">
        <v>212</v>
      </c>
      <c r="G146" s="131"/>
      <c r="H146" s="131">
        <v>280</v>
      </c>
      <c r="I146" s="133">
        <v>276</v>
      </c>
      <c r="J146" s="134" t="s">
        <v>680</v>
      </c>
      <c r="K146" s="135">
        <f t="shared" si="38"/>
        <v>68</v>
      </c>
      <c r="L146" s="136">
        <f>K146/F146</f>
        <v>0.32075471698113206</v>
      </c>
      <c r="M146" s="131" t="s">
        <v>546</v>
      </c>
      <c r="N146" s="137">
        <v>42858</v>
      </c>
      <c r="O146" s="54"/>
      <c r="P146" s="54"/>
      <c r="Q146" s="197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8">
        <v>76</v>
      </c>
      <c r="B147" s="129">
        <v>42678</v>
      </c>
      <c r="C147" s="129"/>
      <c r="D147" s="130" t="s">
        <v>438</v>
      </c>
      <c r="E147" s="131" t="s">
        <v>544</v>
      </c>
      <c r="F147" s="132">
        <v>155</v>
      </c>
      <c r="G147" s="131"/>
      <c r="H147" s="131">
        <v>210</v>
      </c>
      <c r="I147" s="133">
        <v>210</v>
      </c>
      <c r="J147" s="134" t="s">
        <v>681</v>
      </c>
      <c r="K147" s="135">
        <f t="shared" si="38"/>
        <v>55</v>
      </c>
      <c r="L147" s="136">
        <f>K147/F147</f>
        <v>0.35483870967741937</v>
      </c>
      <c r="M147" s="131" t="s">
        <v>546</v>
      </c>
      <c r="N147" s="137">
        <v>42944</v>
      </c>
      <c r="O147" s="54"/>
      <c r="P147" s="54"/>
      <c r="Q147" s="197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38">
        <v>77</v>
      </c>
      <c r="B148" s="139">
        <v>42710</v>
      </c>
      <c r="C148" s="139"/>
      <c r="D148" s="140" t="s">
        <v>682</v>
      </c>
      <c r="E148" s="141" t="s">
        <v>544</v>
      </c>
      <c r="F148" s="142">
        <v>150.5</v>
      </c>
      <c r="G148" s="142"/>
      <c r="H148" s="143">
        <v>72.5</v>
      </c>
      <c r="I148" s="143">
        <v>174</v>
      </c>
      <c r="J148" s="144" t="s">
        <v>683</v>
      </c>
      <c r="K148" s="145">
        <v>-78</v>
      </c>
      <c r="L148" s="146">
        <v>-0.51827242524916906</v>
      </c>
      <c r="M148" s="142" t="s">
        <v>556</v>
      </c>
      <c r="N148" s="139">
        <v>43333</v>
      </c>
      <c r="O148" s="54"/>
      <c r="P148" s="54"/>
      <c r="Q148" s="197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8">
        <v>78</v>
      </c>
      <c r="B149" s="129">
        <v>42712</v>
      </c>
      <c r="C149" s="129"/>
      <c r="D149" s="130" t="s">
        <v>684</v>
      </c>
      <c r="E149" s="131" t="s">
        <v>544</v>
      </c>
      <c r="F149" s="132">
        <v>380</v>
      </c>
      <c r="G149" s="131"/>
      <c r="H149" s="131">
        <v>478</v>
      </c>
      <c r="I149" s="133">
        <v>468</v>
      </c>
      <c r="J149" s="134" t="s">
        <v>630</v>
      </c>
      <c r="K149" s="135">
        <f>H149-F149</f>
        <v>98</v>
      </c>
      <c r="L149" s="136">
        <f>K149/F149</f>
        <v>0.25789473684210529</v>
      </c>
      <c r="M149" s="131" t="s">
        <v>546</v>
      </c>
      <c r="N149" s="137">
        <v>43025</v>
      </c>
      <c r="O149" s="54"/>
      <c r="P149" s="54"/>
      <c r="Q149" s="197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8">
        <v>79</v>
      </c>
      <c r="B150" s="129">
        <v>42734</v>
      </c>
      <c r="C150" s="129"/>
      <c r="D150" s="130" t="s">
        <v>118</v>
      </c>
      <c r="E150" s="131" t="s">
        <v>544</v>
      </c>
      <c r="F150" s="132">
        <v>305</v>
      </c>
      <c r="G150" s="131"/>
      <c r="H150" s="131">
        <v>375</v>
      </c>
      <c r="I150" s="133">
        <v>375</v>
      </c>
      <c r="J150" s="134" t="s">
        <v>630</v>
      </c>
      <c r="K150" s="135">
        <f>H150-F150</f>
        <v>70</v>
      </c>
      <c r="L150" s="136">
        <f>K150/F150</f>
        <v>0.22950819672131148</v>
      </c>
      <c r="M150" s="131" t="s">
        <v>546</v>
      </c>
      <c r="N150" s="137">
        <v>42768</v>
      </c>
      <c r="O150" s="54"/>
      <c r="P150" s="54"/>
      <c r="Q150" s="197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8">
        <v>80</v>
      </c>
      <c r="B151" s="129">
        <v>42739</v>
      </c>
      <c r="C151" s="129"/>
      <c r="D151" s="130" t="s">
        <v>102</v>
      </c>
      <c r="E151" s="131" t="s">
        <v>544</v>
      </c>
      <c r="F151" s="132">
        <v>99.5</v>
      </c>
      <c r="G151" s="131"/>
      <c r="H151" s="131">
        <v>158</v>
      </c>
      <c r="I151" s="133">
        <v>158</v>
      </c>
      <c r="J151" s="134" t="s">
        <v>630</v>
      </c>
      <c r="K151" s="135">
        <f>H151-F151</f>
        <v>58.5</v>
      </c>
      <c r="L151" s="136">
        <f>K151/F151</f>
        <v>0.5879396984924623</v>
      </c>
      <c r="M151" s="131" t="s">
        <v>546</v>
      </c>
      <c r="N151" s="137">
        <v>42898</v>
      </c>
      <c r="O151" s="54"/>
      <c r="P151" s="54"/>
      <c r="Q151" s="197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8">
        <v>81</v>
      </c>
      <c r="B152" s="129">
        <v>42739</v>
      </c>
      <c r="C152" s="129"/>
      <c r="D152" s="130" t="s">
        <v>102</v>
      </c>
      <c r="E152" s="131" t="s">
        <v>544</v>
      </c>
      <c r="F152" s="132">
        <v>99.5</v>
      </c>
      <c r="G152" s="131"/>
      <c r="H152" s="131">
        <v>158</v>
      </c>
      <c r="I152" s="133">
        <v>158</v>
      </c>
      <c r="J152" s="134" t="s">
        <v>630</v>
      </c>
      <c r="K152" s="135">
        <v>58.5</v>
      </c>
      <c r="L152" s="136">
        <v>0.58793969849246197</v>
      </c>
      <c r="M152" s="131" t="s">
        <v>546</v>
      </c>
      <c r="N152" s="137">
        <v>42898</v>
      </c>
      <c r="O152" s="54"/>
      <c r="P152" s="54"/>
      <c r="Q152" s="197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8">
        <v>82</v>
      </c>
      <c r="B153" s="129">
        <v>42786</v>
      </c>
      <c r="C153" s="129"/>
      <c r="D153" s="130" t="s">
        <v>204</v>
      </c>
      <c r="E153" s="131" t="s">
        <v>544</v>
      </c>
      <c r="F153" s="132">
        <v>140.5</v>
      </c>
      <c r="G153" s="131"/>
      <c r="H153" s="131">
        <v>220</v>
      </c>
      <c r="I153" s="133">
        <v>220</v>
      </c>
      <c r="J153" s="134" t="s">
        <v>630</v>
      </c>
      <c r="K153" s="135">
        <f>H153-F153</f>
        <v>79.5</v>
      </c>
      <c r="L153" s="136">
        <f>K153/F153</f>
        <v>0.5658362989323843</v>
      </c>
      <c r="M153" s="131" t="s">
        <v>546</v>
      </c>
      <c r="N153" s="137">
        <v>42864</v>
      </c>
      <c r="O153" s="54"/>
      <c r="P153" s="54"/>
      <c r="Q153" s="197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8">
        <v>83</v>
      </c>
      <c r="B154" s="129">
        <v>42786</v>
      </c>
      <c r="C154" s="129"/>
      <c r="D154" s="130" t="s">
        <v>685</v>
      </c>
      <c r="E154" s="131" t="s">
        <v>544</v>
      </c>
      <c r="F154" s="132">
        <v>202.5</v>
      </c>
      <c r="G154" s="131"/>
      <c r="H154" s="131">
        <v>234</v>
      </c>
      <c r="I154" s="133">
        <v>234</v>
      </c>
      <c r="J154" s="134" t="s">
        <v>630</v>
      </c>
      <c r="K154" s="135">
        <v>31.5</v>
      </c>
      <c r="L154" s="136">
        <v>0.155555555555556</v>
      </c>
      <c r="M154" s="131" t="s">
        <v>546</v>
      </c>
      <c r="N154" s="137">
        <v>42836</v>
      </c>
      <c r="O154" s="54"/>
      <c r="P154" s="54"/>
      <c r="Q154" s="197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8">
        <v>84</v>
      </c>
      <c r="B155" s="129">
        <v>42818</v>
      </c>
      <c r="C155" s="129"/>
      <c r="D155" s="130" t="s">
        <v>686</v>
      </c>
      <c r="E155" s="131" t="s">
        <v>544</v>
      </c>
      <c r="F155" s="132">
        <v>300.5</v>
      </c>
      <c r="G155" s="131"/>
      <c r="H155" s="131">
        <v>417.5</v>
      </c>
      <c r="I155" s="133">
        <v>420</v>
      </c>
      <c r="J155" s="134" t="s">
        <v>687</v>
      </c>
      <c r="K155" s="135">
        <f>H155-F155</f>
        <v>117</v>
      </c>
      <c r="L155" s="136">
        <f>K155/F155</f>
        <v>0.38935108153078202</v>
      </c>
      <c r="M155" s="131" t="s">
        <v>546</v>
      </c>
      <c r="N155" s="137">
        <v>43070</v>
      </c>
      <c r="O155" s="54"/>
      <c r="P155" s="54"/>
      <c r="Q155" s="197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8">
        <v>85</v>
      </c>
      <c r="B156" s="129">
        <v>42818</v>
      </c>
      <c r="C156" s="129"/>
      <c r="D156" s="130" t="s">
        <v>660</v>
      </c>
      <c r="E156" s="131" t="s">
        <v>544</v>
      </c>
      <c r="F156" s="132">
        <v>850</v>
      </c>
      <c r="G156" s="131"/>
      <c r="H156" s="131">
        <v>1042.5</v>
      </c>
      <c r="I156" s="133">
        <v>1023</v>
      </c>
      <c r="J156" s="134" t="s">
        <v>688</v>
      </c>
      <c r="K156" s="135">
        <v>192.5</v>
      </c>
      <c r="L156" s="136">
        <v>0.22647058823529401</v>
      </c>
      <c r="M156" s="131" t="s">
        <v>546</v>
      </c>
      <c r="N156" s="137">
        <v>42830</v>
      </c>
      <c r="O156" s="54"/>
      <c r="P156" s="54"/>
      <c r="Q156" s="197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8">
        <v>86</v>
      </c>
      <c r="B157" s="129">
        <v>42830</v>
      </c>
      <c r="C157" s="129"/>
      <c r="D157" s="130" t="s">
        <v>464</v>
      </c>
      <c r="E157" s="131" t="s">
        <v>544</v>
      </c>
      <c r="F157" s="132">
        <v>785</v>
      </c>
      <c r="G157" s="131"/>
      <c r="H157" s="131">
        <v>930</v>
      </c>
      <c r="I157" s="133">
        <v>920</v>
      </c>
      <c r="J157" s="134" t="s">
        <v>689</v>
      </c>
      <c r="K157" s="135">
        <f>H157-F157</f>
        <v>145</v>
      </c>
      <c r="L157" s="136">
        <f>K157/F157</f>
        <v>0.18471337579617833</v>
      </c>
      <c r="M157" s="131" t="s">
        <v>546</v>
      </c>
      <c r="N157" s="137">
        <v>42976</v>
      </c>
      <c r="O157" s="54"/>
      <c r="P157" s="54"/>
      <c r="Q157" s="197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38">
        <v>87</v>
      </c>
      <c r="B158" s="139">
        <v>42831</v>
      </c>
      <c r="C158" s="139"/>
      <c r="D158" s="140" t="s">
        <v>690</v>
      </c>
      <c r="E158" s="141" t="s">
        <v>544</v>
      </c>
      <c r="F158" s="142">
        <v>40</v>
      </c>
      <c r="G158" s="142"/>
      <c r="H158" s="143">
        <v>13.1</v>
      </c>
      <c r="I158" s="143">
        <v>60</v>
      </c>
      <c r="J158" s="144" t="s">
        <v>691</v>
      </c>
      <c r="K158" s="145">
        <v>-26.9</v>
      </c>
      <c r="L158" s="146">
        <v>-0.67249999999999999</v>
      </c>
      <c r="M158" s="142" t="s">
        <v>556</v>
      </c>
      <c r="N158" s="139">
        <v>43138</v>
      </c>
      <c r="O158" s="54"/>
      <c r="P158" s="54"/>
      <c r="Q158" s="197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8">
        <v>88</v>
      </c>
      <c r="B159" s="129">
        <v>42837</v>
      </c>
      <c r="C159" s="129"/>
      <c r="D159" s="130" t="s">
        <v>100</v>
      </c>
      <c r="E159" s="131" t="s">
        <v>544</v>
      </c>
      <c r="F159" s="132">
        <v>289.5</v>
      </c>
      <c r="G159" s="131"/>
      <c r="H159" s="131">
        <v>354</v>
      </c>
      <c r="I159" s="133">
        <v>360</v>
      </c>
      <c r="J159" s="134" t="s">
        <v>692</v>
      </c>
      <c r="K159" s="135">
        <f t="shared" ref="K159:K167" si="39">H159-F159</f>
        <v>64.5</v>
      </c>
      <c r="L159" s="136">
        <f t="shared" ref="L159:L167" si="40">K159/F159</f>
        <v>0.22279792746113988</v>
      </c>
      <c r="M159" s="131" t="s">
        <v>546</v>
      </c>
      <c r="N159" s="137">
        <v>43040</v>
      </c>
      <c r="O159" s="54"/>
      <c r="P159" s="54"/>
      <c r="Q159" s="197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8">
        <v>89</v>
      </c>
      <c r="B160" s="129">
        <v>42845</v>
      </c>
      <c r="C160" s="129"/>
      <c r="D160" s="130" t="s">
        <v>412</v>
      </c>
      <c r="E160" s="131" t="s">
        <v>544</v>
      </c>
      <c r="F160" s="132">
        <v>700</v>
      </c>
      <c r="G160" s="131"/>
      <c r="H160" s="131">
        <v>840</v>
      </c>
      <c r="I160" s="133">
        <v>840</v>
      </c>
      <c r="J160" s="134" t="s">
        <v>693</v>
      </c>
      <c r="K160" s="135">
        <f t="shared" si="39"/>
        <v>140</v>
      </c>
      <c r="L160" s="136">
        <f t="shared" si="40"/>
        <v>0.2</v>
      </c>
      <c r="M160" s="131" t="s">
        <v>546</v>
      </c>
      <c r="N160" s="137">
        <v>42893</v>
      </c>
      <c r="O160" s="54"/>
      <c r="P160" s="54"/>
      <c r="Q160" s="197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8">
        <v>90</v>
      </c>
      <c r="B161" s="129">
        <v>42887</v>
      </c>
      <c r="C161" s="129"/>
      <c r="D161" s="130" t="s">
        <v>694</v>
      </c>
      <c r="E161" s="131" t="s">
        <v>544</v>
      </c>
      <c r="F161" s="132">
        <v>130</v>
      </c>
      <c r="G161" s="131"/>
      <c r="H161" s="131">
        <v>144.25</v>
      </c>
      <c r="I161" s="133">
        <v>170</v>
      </c>
      <c r="J161" s="134" t="s">
        <v>695</v>
      </c>
      <c r="K161" s="135">
        <f t="shared" si="39"/>
        <v>14.25</v>
      </c>
      <c r="L161" s="136">
        <f t="shared" si="40"/>
        <v>0.10961538461538461</v>
      </c>
      <c r="M161" s="131" t="s">
        <v>546</v>
      </c>
      <c r="N161" s="137">
        <v>43675</v>
      </c>
      <c r="O161" s="54"/>
      <c r="P161" s="54"/>
      <c r="Q161" s="197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8">
        <v>91</v>
      </c>
      <c r="B162" s="129">
        <v>42901</v>
      </c>
      <c r="C162" s="129"/>
      <c r="D162" s="130" t="s">
        <v>696</v>
      </c>
      <c r="E162" s="131" t="s">
        <v>544</v>
      </c>
      <c r="F162" s="132">
        <v>214.5</v>
      </c>
      <c r="G162" s="131"/>
      <c r="H162" s="131">
        <v>262</v>
      </c>
      <c r="I162" s="133">
        <v>262</v>
      </c>
      <c r="J162" s="134" t="s">
        <v>565</v>
      </c>
      <c r="K162" s="135">
        <f t="shared" si="39"/>
        <v>47.5</v>
      </c>
      <c r="L162" s="136">
        <f t="shared" si="40"/>
        <v>0.22144522144522144</v>
      </c>
      <c r="M162" s="131" t="s">
        <v>546</v>
      </c>
      <c r="N162" s="137">
        <v>42977</v>
      </c>
      <c r="O162" s="54"/>
      <c r="P162" s="54"/>
      <c r="Q162" s="197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59">
        <v>92</v>
      </c>
      <c r="B163" s="160">
        <v>42933</v>
      </c>
      <c r="C163" s="160"/>
      <c r="D163" s="161" t="s">
        <v>697</v>
      </c>
      <c r="E163" s="162" t="s">
        <v>544</v>
      </c>
      <c r="F163" s="163">
        <v>370</v>
      </c>
      <c r="G163" s="162"/>
      <c r="H163" s="162">
        <v>447.5</v>
      </c>
      <c r="I163" s="164">
        <v>450</v>
      </c>
      <c r="J163" s="165" t="s">
        <v>630</v>
      </c>
      <c r="K163" s="135">
        <f t="shared" si="39"/>
        <v>77.5</v>
      </c>
      <c r="L163" s="166">
        <f t="shared" si="40"/>
        <v>0.20945945945945946</v>
      </c>
      <c r="M163" s="162" t="s">
        <v>546</v>
      </c>
      <c r="N163" s="167">
        <v>43035</v>
      </c>
      <c r="O163" s="54"/>
      <c r="P163" s="54"/>
      <c r="Q163" s="197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59">
        <v>93</v>
      </c>
      <c r="B164" s="160">
        <v>42943</v>
      </c>
      <c r="C164" s="160"/>
      <c r="D164" s="161" t="s">
        <v>202</v>
      </c>
      <c r="E164" s="162" t="s">
        <v>544</v>
      </c>
      <c r="F164" s="163">
        <v>657.5</v>
      </c>
      <c r="G164" s="162"/>
      <c r="H164" s="162">
        <v>825</v>
      </c>
      <c r="I164" s="164">
        <v>820</v>
      </c>
      <c r="J164" s="165" t="s">
        <v>630</v>
      </c>
      <c r="K164" s="135">
        <f t="shared" si="39"/>
        <v>167.5</v>
      </c>
      <c r="L164" s="166">
        <f t="shared" si="40"/>
        <v>0.25475285171102663</v>
      </c>
      <c r="M164" s="162" t="s">
        <v>546</v>
      </c>
      <c r="N164" s="167">
        <v>43090</v>
      </c>
      <c r="O164" s="54"/>
      <c r="P164" s="54"/>
      <c r="Q164" s="197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8">
        <v>94</v>
      </c>
      <c r="B165" s="129">
        <v>42964</v>
      </c>
      <c r="C165" s="129"/>
      <c r="D165" s="130" t="s">
        <v>373</v>
      </c>
      <c r="E165" s="131" t="s">
        <v>544</v>
      </c>
      <c r="F165" s="132">
        <v>605</v>
      </c>
      <c r="G165" s="131"/>
      <c r="H165" s="131">
        <v>750</v>
      </c>
      <c r="I165" s="133">
        <v>750</v>
      </c>
      <c r="J165" s="134" t="s">
        <v>689</v>
      </c>
      <c r="K165" s="135">
        <f t="shared" si="39"/>
        <v>145</v>
      </c>
      <c r="L165" s="136">
        <f t="shared" si="40"/>
        <v>0.23966942148760331</v>
      </c>
      <c r="M165" s="131" t="s">
        <v>546</v>
      </c>
      <c r="N165" s="137">
        <v>43027</v>
      </c>
      <c r="O165" s="54"/>
      <c r="P165" s="54"/>
      <c r="Q165" s="197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8">
        <v>95</v>
      </c>
      <c r="B166" s="139">
        <v>42979</v>
      </c>
      <c r="C166" s="139"/>
      <c r="D166" s="147" t="s">
        <v>698</v>
      </c>
      <c r="E166" s="142" t="s">
        <v>544</v>
      </c>
      <c r="F166" s="142">
        <v>255</v>
      </c>
      <c r="G166" s="143"/>
      <c r="H166" s="143">
        <v>217.25</v>
      </c>
      <c r="I166" s="143">
        <v>320</v>
      </c>
      <c r="J166" s="144" t="s">
        <v>699</v>
      </c>
      <c r="K166" s="145">
        <f t="shared" si="39"/>
        <v>-37.75</v>
      </c>
      <c r="L166" s="148">
        <f t="shared" si="40"/>
        <v>-0.14803921568627451</v>
      </c>
      <c r="M166" s="142" t="s">
        <v>556</v>
      </c>
      <c r="N166" s="139">
        <v>43661</v>
      </c>
      <c r="O166" s="54"/>
      <c r="P166" s="54"/>
      <c r="Q166" s="197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8">
        <v>96</v>
      </c>
      <c r="B167" s="129">
        <v>42997</v>
      </c>
      <c r="C167" s="129"/>
      <c r="D167" s="130" t="s">
        <v>700</v>
      </c>
      <c r="E167" s="131" t="s">
        <v>544</v>
      </c>
      <c r="F167" s="132">
        <v>215</v>
      </c>
      <c r="G167" s="131"/>
      <c r="H167" s="131">
        <v>258</v>
      </c>
      <c r="I167" s="133">
        <v>258</v>
      </c>
      <c r="J167" s="134" t="s">
        <v>630</v>
      </c>
      <c r="K167" s="135">
        <f t="shared" si="39"/>
        <v>43</v>
      </c>
      <c r="L167" s="136">
        <f t="shared" si="40"/>
        <v>0.2</v>
      </c>
      <c r="M167" s="131" t="s">
        <v>546</v>
      </c>
      <c r="N167" s="137">
        <v>43040</v>
      </c>
      <c r="O167" s="54"/>
      <c r="P167" s="54"/>
      <c r="Q167" s="197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8">
        <v>97</v>
      </c>
      <c r="B168" s="129">
        <v>42997</v>
      </c>
      <c r="C168" s="129"/>
      <c r="D168" s="130" t="s">
        <v>700</v>
      </c>
      <c r="E168" s="131" t="s">
        <v>544</v>
      </c>
      <c r="F168" s="132">
        <v>215</v>
      </c>
      <c r="G168" s="131"/>
      <c r="H168" s="131">
        <v>258</v>
      </c>
      <c r="I168" s="133">
        <v>258</v>
      </c>
      <c r="J168" s="165" t="s">
        <v>630</v>
      </c>
      <c r="K168" s="135">
        <v>43</v>
      </c>
      <c r="L168" s="136">
        <v>0.2</v>
      </c>
      <c r="M168" s="131" t="s">
        <v>546</v>
      </c>
      <c r="N168" s="137">
        <v>43040</v>
      </c>
      <c r="O168" s="54"/>
      <c r="P168" s="54"/>
      <c r="Q168" s="197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59">
        <v>98</v>
      </c>
      <c r="B169" s="160">
        <v>42998</v>
      </c>
      <c r="C169" s="160"/>
      <c r="D169" s="161" t="s">
        <v>701</v>
      </c>
      <c r="E169" s="162" t="s">
        <v>544</v>
      </c>
      <c r="F169" s="132">
        <v>75</v>
      </c>
      <c r="G169" s="162"/>
      <c r="H169" s="162">
        <v>90</v>
      </c>
      <c r="I169" s="164">
        <v>90</v>
      </c>
      <c r="J169" s="134" t="s">
        <v>702</v>
      </c>
      <c r="K169" s="135">
        <f t="shared" ref="K169:K174" si="41">H169-F169</f>
        <v>15</v>
      </c>
      <c r="L169" s="136">
        <f t="shared" ref="L169:L174" si="42">K169/F169</f>
        <v>0.2</v>
      </c>
      <c r="M169" s="131" t="s">
        <v>546</v>
      </c>
      <c r="N169" s="137">
        <v>43019</v>
      </c>
      <c r="O169" s="54"/>
      <c r="P169" s="54"/>
      <c r="Q169" s="197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9">
        <v>99</v>
      </c>
      <c r="B170" s="160">
        <v>43011</v>
      </c>
      <c r="C170" s="160"/>
      <c r="D170" s="161" t="s">
        <v>703</v>
      </c>
      <c r="E170" s="162" t="s">
        <v>544</v>
      </c>
      <c r="F170" s="163">
        <v>315</v>
      </c>
      <c r="G170" s="162"/>
      <c r="H170" s="162">
        <v>392</v>
      </c>
      <c r="I170" s="164">
        <v>384</v>
      </c>
      <c r="J170" s="165" t="s">
        <v>704</v>
      </c>
      <c r="K170" s="135">
        <f t="shared" si="41"/>
        <v>77</v>
      </c>
      <c r="L170" s="166">
        <f t="shared" si="42"/>
        <v>0.24444444444444444</v>
      </c>
      <c r="M170" s="162" t="s">
        <v>546</v>
      </c>
      <c r="N170" s="167">
        <v>43017</v>
      </c>
      <c r="O170" s="54"/>
      <c r="P170" s="54"/>
      <c r="Q170" s="197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9">
        <v>100</v>
      </c>
      <c r="B171" s="160">
        <v>43013</v>
      </c>
      <c r="C171" s="160"/>
      <c r="D171" s="161" t="s">
        <v>442</v>
      </c>
      <c r="E171" s="162" t="s">
        <v>544</v>
      </c>
      <c r="F171" s="163">
        <v>145</v>
      </c>
      <c r="G171" s="162"/>
      <c r="H171" s="162">
        <v>179</v>
      </c>
      <c r="I171" s="164">
        <v>180</v>
      </c>
      <c r="J171" s="165" t="s">
        <v>705</v>
      </c>
      <c r="K171" s="135">
        <f t="shared" si="41"/>
        <v>34</v>
      </c>
      <c r="L171" s="166">
        <f t="shared" si="42"/>
        <v>0.23448275862068965</v>
      </c>
      <c r="M171" s="162" t="s">
        <v>546</v>
      </c>
      <c r="N171" s="167">
        <v>43025</v>
      </c>
      <c r="O171" s="54"/>
      <c r="P171" s="54"/>
      <c r="Q171" s="197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9">
        <v>101</v>
      </c>
      <c r="B172" s="160">
        <v>43014</v>
      </c>
      <c r="C172" s="160"/>
      <c r="D172" s="161" t="s">
        <v>348</v>
      </c>
      <c r="E172" s="162" t="s">
        <v>544</v>
      </c>
      <c r="F172" s="163">
        <v>256</v>
      </c>
      <c r="G172" s="162"/>
      <c r="H172" s="162">
        <v>323</v>
      </c>
      <c r="I172" s="164">
        <v>320</v>
      </c>
      <c r="J172" s="165" t="s">
        <v>630</v>
      </c>
      <c r="K172" s="135">
        <f t="shared" si="41"/>
        <v>67</v>
      </c>
      <c r="L172" s="166">
        <f t="shared" si="42"/>
        <v>0.26171875</v>
      </c>
      <c r="M172" s="162" t="s">
        <v>546</v>
      </c>
      <c r="N172" s="167">
        <v>43067</v>
      </c>
      <c r="O172" s="54"/>
      <c r="P172" s="54"/>
      <c r="Q172" s="197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59">
        <v>102</v>
      </c>
      <c r="B173" s="160">
        <v>43017</v>
      </c>
      <c r="C173" s="160"/>
      <c r="D173" s="161" t="s">
        <v>362</v>
      </c>
      <c r="E173" s="162" t="s">
        <v>544</v>
      </c>
      <c r="F173" s="163">
        <v>137.5</v>
      </c>
      <c r="G173" s="162"/>
      <c r="H173" s="162">
        <v>184</v>
      </c>
      <c r="I173" s="164">
        <v>183</v>
      </c>
      <c r="J173" s="165" t="s">
        <v>706</v>
      </c>
      <c r="K173" s="135">
        <f t="shared" si="41"/>
        <v>46.5</v>
      </c>
      <c r="L173" s="166">
        <f t="shared" si="42"/>
        <v>0.33818181818181819</v>
      </c>
      <c r="M173" s="162" t="s">
        <v>546</v>
      </c>
      <c r="N173" s="167">
        <v>43108</v>
      </c>
      <c r="O173" s="54"/>
      <c r="P173" s="54"/>
      <c r="Q173" s="197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9">
        <v>103</v>
      </c>
      <c r="B174" s="160">
        <v>43018</v>
      </c>
      <c r="C174" s="160"/>
      <c r="D174" s="161" t="s">
        <v>707</v>
      </c>
      <c r="E174" s="162" t="s">
        <v>544</v>
      </c>
      <c r="F174" s="163">
        <v>125.5</v>
      </c>
      <c r="G174" s="162"/>
      <c r="H174" s="162">
        <v>158</v>
      </c>
      <c r="I174" s="164">
        <v>155</v>
      </c>
      <c r="J174" s="165" t="s">
        <v>708</v>
      </c>
      <c r="K174" s="135">
        <f t="shared" si="41"/>
        <v>32.5</v>
      </c>
      <c r="L174" s="166">
        <f t="shared" si="42"/>
        <v>0.25896414342629481</v>
      </c>
      <c r="M174" s="162" t="s">
        <v>546</v>
      </c>
      <c r="N174" s="167">
        <v>43067</v>
      </c>
      <c r="O174" s="54"/>
      <c r="P174" s="54"/>
      <c r="Q174" s="197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9">
        <v>104</v>
      </c>
      <c r="B175" s="160">
        <v>43018</v>
      </c>
      <c r="C175" s="160"/>
      <c r="D175" s="161" t="s">
        <v>709</v>
      </c>
      <c r="E175" s="162" t="s">
        <v>544</v>
      </c>
      <c r="F175" s="163">
        <v>895</v>
      </c>
      <c r="G175" s="162"/>
      <c r="H175" s="162">
        <v>1122.5</v>
      </c>
      <c r="I175" s="164">
        <v>1078</v>
      </c>
      <c r="J175" s="165" t="s">
        <v>710</v>
      </c>
      <c r="K175" s="135">
        <v>227.5</v>
      </c>
      <c r="L175" s="166">
        <v>0.25418994413407803</v>
      </c>
      <c r="M175" s="162" t="s">
        <v>546</v>
      </c>
      <c r="N175" s="167">
        <v>43117</v>
      </c>
      <c r="O175" s="54"/>
      <c r="P175" s="54"/>
      <c r="Q175" s="197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9">
        <v>105</v>
      </c>
      <c r="B176" s="160">
        <v>43020</v>
      </c>
      <c r="C176" s="160"/>
      <c r="D176" s="161" t="s">
        <v>357</v>
      </c>
      <c r="E176" s="162" t="s">
        <v>544</v>
      </c>
      <c r="F176" s="163">
        <v>525</v>
      </c>
      <c r="G176" s="162"/>
      <c r="H176" s="162">
        <v>629</v>
      </c>
      <c r="I176" s="164">
        <v>629</v>
      </c>
      <c r="J176" s="165" t="s">
        <v>630</v>
      </c>
      <c r="K176" s="135">
        <v>104</v>
      </c>
      <c r="L176" s="166">
        <v>0.19809523809523799</v>
      </c>
      <c r="M176" s="162" t="s">
        <v>546</v>
      </c>
      <c r="N176" s="167">
        <v>43119</v>
      </c>
      <c r="O176" s="54"/>
      <c r="P176" s="54"/>
      <c r="Q176" s="197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59">
        <v>106</v>
      </c>
      <c r="B177" s="160">
        <v>43046</v>
      </c>
      <c r="C177" s="160"/>
      <c r="D177" s="161" t="s">
        <v>390</v>
      </c>
      <c r="E177" s="162" t="s">
        <v>544</v>
      </c>
      <c r="F177" s="163">
        <v>740</v>
      </c>
      <c r="G177" s="162"/>
      <c r="H177" s="162">
        <v>892.5</v>
      </c>
      <c r="I177" s="164">
        <v>900</v>
      </c>
      <c r="J177" s="165" t="s">
        <v>711</v>
      </c>
      <c r="K177" s="135">
        <f>H177-F177</f>
        <v>152.5</v>
      </c>
      <c r="L177" s="166">
        <f>K177/F177</f>
        <v>0.20608108108108109</v>
      </c>
      <c r="M177" s="162" t="s">
        <v>546</v>
      </c>
      <c r="N177" s="167">
        <v>43052</v>
      </c>
      <c r="O177" s="54"/>
      <c r="P177" s="54"/>
      <c r="Q177" s="197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8">
        <v>107</v>
      </c>
      <c r="B178" s="129">
        <v>43073</v>
      </c>
      <c r="C178" s="129"/>
      <c r="D178" s="130" t="s">
        <v>712</v>
      </c>
      <c r="E178" s="131" t="s">
        <v>544</v>
      </c>
      <c r="F178" s="132">
        <v>118.5</v>
      </c>
      <c r="G178" s="131"/>
      <c r="H178" s="131">
        <v>143.5</v>
      </c>
      <c r="I178" s="133">
        <v>145</v>
      </c>
      <c r="J178" s="134" t="s">
        <v>713</v>
      </c>
      <c r="K178" s="135">
        <f>H178-F178</f>
        <v>25</v>
      </c>
      <c r="L178" s="136">
        <f>K178/F178</f>
        <v>0.2109704641350211</v>
      </c>
      <c r="M178" s="131" t="s">
        <v>546</v>
      </c>
      <c r="N178" s="137">
        <v>43097</v>
      </c>
      <c r="O178" s="54"/>
      <c r="P178" s="54"/>
      <c r="Q178" s="197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8">
        <v>108</v>
      </c>
      <c r="B179" s="139">
        <v>43090</v>
      </c>
      <c r="C179" s="139"/>
      <c r="D179" s="140" t="s">
        <v>417</v>
      </c>
      <c r="E179" s="141" t="s">
        <v>544</v>
      </c>
      <c r="F179" s="142">
        <v>715</v>
      </c>
      <c r="G179" s="142"/>
      <c r="H179" s="143">
        <v>500</v>
      </c>
      <c r="I179" s="143">
        <v>872</v>
      </c>
      <c r="J179" s="144" t="s">
        <v>714</v>
      </c>
      <c r="K179" s="145">
        <f>H179-F179</f>
        <v>-215</v>
      </c>
      <c r="L179" s="146">
        <f>K179/F179</f>
        <v>-0.30069930069930068</v>
      </c>
      <c r="M179" s="142" t="s">
        <v>556</v>
      </c>
      <c r="N179" s="139">
        <v>43670</v>
      </c>
      <c r="O179" s="54"/>
      <c r="P179" s="54"/>
      <c r="Q179" s="197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8">
        <v>109</v>
      </c>
      <c r="B180" s="129">
        <v>43098</v>
      </c>
      <c r="C180" s="129"/>
      <c r="D180" s="130" t="s">
        <v>703</v>
      </c>
      <c r="E180" s="131" t="s">
        <v>544</v>
      </c>
      <c r="F180" s="132">
        <v>435</v>
      </c>
      <c r="G180" s="131"/>
      <c r="H180" s="131">
        <v>542.5</v>
      </c>
      <c r="I180" s="133">
        <v>539</v>
      </c>
      <c r="J180" s="134" t="s">
        <v>630</v>
      </c>
      <c r="K180" s="135">
        <v>107.5</v>
      </c>
      <c r="L180" s="136">
        <v>0.247126436781609</v>
      </c>
      <c r="M180" s="131" t="s">
        <v>546</v>
      </c>
      <c r="N180" s="137">
        <v>43206</v>
      </c>
      <c r="O180" s="54"/>
      <c r="P180" s="54"/>
      <c r="Q180" s="197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8">
        <v>110</v>
      </c>
      <c r="B181" s="129">
        <v>43098</v>
      </c>
      <c r="C181" s="129"/>
      <c r="D181" s="130" t="s">
        <v>516</v>
      </c>
      <c r="E181" s="131" t="s">
        <v>544</v>
      </c>
      <c r="F181" s="132">
        <v>885</v>
      </c>
      <c r="G181" s="131"/>
      <c r="H181" s="131">
        <v>1090</v>
      </c>
      <c r="I181" s="133">
        <v>1084</v>
      </c>
      <c r="J181" s="134" t="s">
        <v>630</v>
      </c>
      <c r="K181" s="135">
        <v>205</v>
      </c>
      <c r="L181" s="136">
        <v>0.23163841807909599</v>
      </c>
      <c r="M181" s="131" t="s">
        <v>546</v>
      </c>
      <c r="N181" s="137">
        <v>43213</v>
      </c>
      <c r="O181" s="54"/>
      <c r="P181" s="54"/>
      <c r="Q181" s="197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68">
        <v>111</v>
      </c>
      <c r="B182" s="169">
        <v>43192</v>
      </c>
      <c r="C182" s="169"/>
      <c r="D182" s="147" t="s">
        <v>715</v>
      </c>
      <c r="E182" s="142" t="s">
        <v>544</v>
      </c>
      <c r="F182" s="170">
        <v>478.5</v>
      </c>
      <c r="G182" s="142"/>
      <c r="H182" s="142">
        <v>442</v>
      </c>
      <c r="I182" s="143">
        <v>613</v>
      </c>
      <c r="J182" s="144" t="s">
        <v>716</v>
      </c>
      <c r="K182" s="145">
        <f>H182-F182</f>
        <v>-36.5</v>
      </c>
      <c r="L182" s="146">
        <f>K182/F182</f>
        <v>-7.6280041797283177E-2</v>
      </c>
      <c r="M182" s="142" t="s">
        <v>556</v>
      </c>
      <c r="N182" s="139">
        <v>43762</v>
      </c>
      <c r="O182" s="54"/>
      <c r="P182" s="54"/>
      <c r="Q182" s="197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8">
        <v>112</v>
      </c>
      <c r="B183" s="139">
        <v>43194</v>
      </c>
      <c r="C183" s="139"/>
      <c r="D183" s="140" t="s">
        <v>717</v>
      </c>
      <c r="E183" s="141" t="s">
        <v>544</v>
      </c>
      <c r="F183" s="142">
        <f>141.5-7.3</f>
        <v>134.19999999999999</v>
      </c>
      <c r="G183" s="142"/>
      <c r="H183" s="143">
        <v>77</v>
      </c>
      <c r="I183" s="143">
        <v>180</v>
      </c>
      <c r="J183" s="144" t="s">
        <v>718</v>
      </c>
      <c r="K183" s="145">
        <f>H183-F183</f>
        <v>-57.199999999999989</v>
      </c>
      <c r="L183" s="146">
        <f>K183/F183</f>
        <v>-0.42622950819672129</v>
      </c>
      <c r="M183" s="142" t="s">
        <v>556</v>
      </c>
      <c r="N183" s="139">
        <v>43522</v>
      </c>
      <c r="O183" s="54"/>
      <c r="P183" s="54"/>
      <c r="Q183" s="197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38">
        <v>113</v>
      </c>
      <c r="B184" s="139">
        <v>43209</v>
      </c>
      <c r="C184" s="139"/>
      <c r="D184" s="140" t="s">
        <v>719</v>
      </c>
      <c r="E184" s="141" t="s">
        <v>544</v>
      </c>
      <c r="F184" s="142">
        <v>430</v>
      </c>
      <c r="G184" s="142"/>
      <c r="H184" s="143">
        <v>220</v>
      </c>
      <c r="I184" s="143">
        <v>537</v>
      </c>
      <c r="J184" s="144" t="s">
        <v>720</v>
      </c>
      <c r="K184" s="145">
        <f>H184-F184</f>
        <v>-210</v>
      </c>
      <c r="L184" s="146">
        <f>K184/F184</f>
        <v>-0.48837209302325579</v>
      </c>
      <c r="M184" s="142" t="s">
        <v>556</v>
      </c>
      <c r="N184" s="139">
        <v>43252</v>
      </c>
      <c r="O184" s="54"/>
      <c r="P184" s="54"/>
      <c r="Q184" s="197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9">
        <v>114</v>
      </c>
      <c r="B185" s="160">
        <v>43220</v>
      </c>
      <c r="C185" s="160"/>
      <c r="D185" s="161" t="s">
        <v>721</v>
      </c>
      <c r="E185" s="162" t="s">
        <v>544</v>
      </c>
      <c r="F185" s="162">
        <v>153.5</v>
      </c>
      <c r="G185" s="162"/>
      <c r="H185" s="162">
        <v>196</v>
      </c>
      <c r="I185" s="164">
        <v>196</v>
      </c>
      <c r="J185" s="134" t="s">
        <v>722</v>
      </c>
      <c r="K185" s="135">
        <f>H185-F185</f>
        <v>42.5</v>
      </c>
      <c r="L185" s="136">
        <f>K185/F185</f>
        <v>0.27687296416938112</v>
      </c>
      <c r="M185" s="131" t="s">
        <v>546</v>
      </c>
      <c r="N185" s="137">
        <v>43605</v>
      </c>
      <c r="O185" s="54"/>
      <c r="P185" s="54"/>
      <c r="Q185" s="197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8">
        <v>115</v>
      </c>
      <c r="B186" s="139">
        <v>43306</v>
      </c>
      <c r="C186" s="139"/>
      <c r="D186" s="140" t="s">
        <v>690</v>
      </c>
      <c r="E186" s="141" t="s">
        <v>544</v>
      </c>
      <c r="F186" s="142">
        <v>27.5</v>
      </c>
      <c r="G186" s="142"/>
      <c r="H186" s="143">
        <v>13.1</v>
      </c>
      <c r="I186" s="143">
        <v>60</v>
      </c>
      <c r="J186" s="144" t="s">
        <v>723</v>
      </c>
      <c r="K186" s="145">
        <v>-14.4</v>
      </c>
      <c r="L186" s="146">
        <v>-0.52363636363636401</v>
      </c>
      <c r="M186" s="142" t="s">
        <v>556</v>
      </c>
      <c r="N186" s="139">
        <v>43138</v>
      </c>
      <c r="O186" s="54"/>
      <c r="P186" s="54"/>
      <c r="Q186" s="197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8">
        <v>116</v>
      </c>
      <c r="B187" s="169">
        <v>43318</v>
      </c>
      <c r="C187" s="169"/>
      <c r="D187" s="147" t="s">
        <v>724</v>
      </c>
      <c r="E187" s="142" t="s">
        <v>544</v>
      </c>
      <c r="F187" s="142">
        <v>148.5</v>
      </c>
      <c r="G187" s="142"/>
      <c r="H187" s="142">
        <v>102</v>
      </c>
      <c r="I187" s="143">
        <v>182</v>
      </c>
      <c r="J187" s="144" t="s">
        <v>725</v>
      </c>
      <c r="K187" s="145">
        <f>H187-F187</f>
        <v>-46.5</v>
      </c>
      <c r="L187" s="146">
        <f>K187/F187</f>
        <v>-0.31313131313131315</v>
      </c>
      <c r="M187" s="142" t="s">
        <v>556</v>
      </c>
      <c r="N187" s="139">
        <v>43661</v>
      </c>
      <c r="O187" s="54"/>
      <c r="P187" s="54"/>
      <c r="Q187" s="197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8">
        <v>117</v>
      </c>
      <c r="B188" s="129">
        <v>43335</v>
      </c>
      <c r="C188" s="129"/>
      <c r="D188" s="130" t="s">
        <v>726</v>
      </c>
      <c r="E188" s="131" t="s">
        <v>544</v>
      </c>
      <c r="F188" s="162">
        <v>285</v>
      </c>
      <c r="G188" s="131"/>
      <c r="H188" s="131">
        <v>355</v>
      </c>
      <c r="I188" s="133">
        <v>364</v>
      </c>
      <c r="J188" s="134" t="s">
        <v>727</v>
      </c>
      <c r="K188" s="135">
        <v>70</v>
      </c>
      <c r="L188" s="136">
        <v>0.24561403508771901</v>
      </c>
      <c r="M188" s="131" t="s">
        <v>546</v>
      </c>
      <c r="N188" s="137">
        <v>43455</v>
      </c>
      <c r="O188" s="54"/>
      <c r="P188" s="54"/>
      <c r="Q188" s="197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8">
        <v>118</v>
      </c>
      <c r="B189" s="129">
        <v>43341</v>
      </c>
      <c r="C189" s="129"/>
      <c r="D189" s="130" t="s">
        <v>382</v>
      </c>
      <c r="E189" s="131" t="s">
        <v>544</v>
      </c>
      <c r="F189" s="162">
        <v>525</v>
      </c>
      <c r="G189" s="131"/>
      <c r="H189" s="131">
        <v>585</v>
      </c>
      <c r="I189" s="133">
        <v>635</v>
      </c>
      <c r="J189" s="134" t="s">
        <v>728</v>
      </c>
      <c r="K189" s="135">
        <f t="shared" ref="K189:K220" si="43">H189-F189</f>
        <v>60</v>
      </c>
      <c r="L189" s="136">
        <f t="shared" ref="L189:L220" si="44">K189/F189</f>
        <v>0.11428571428571428</v>
      </c>
      <c r="M189" s="131" t="s">
        <v>546</v>
      </c>
      <c r="N189" s="137">
        <v>43662</v>
      </c>
      <c r="O189" s="54"/>
      <c r="P189" s="54"/>
      <c r="Q189" s="197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8">
        <v>119</v>
      </c>
      <c r="B190" s="129">
        <v>43395</v>
      </c>
      <c r="C190" s="129"/>
      <c r="D190" s="130" t="s">
        <v>373</v>
      </c>
      <c r="E190" s="131" t="s">
        <v>544</v>
      </c>
      <c r="F190" s="162">
        <v>475</v>
      </c>
      <c r="G190" s="131"/>
      <c r="H190" s="131">
        <v>574</v>
      </c>
      <c r="I190" s="133">
        <v>570</v>
      </c>
      <c r="J190" s="134" t="s">
        <v>630</v>
      </c>
      <c r="K190" s="135">
        <f t="shared" si="43"/>
        <v>99</v>
      </c>
      <c r="L190" s="136">
        <f t="shared" si="44"/>
        <v>0.20842105263157895</v>
      </c>
      <c r="M190" s="131" t="s">
        <v>546</v>
      </c>
      <c r="N190" s="137">
        <v>43403</v>
      </c>
      <c r="O190" s="54"/>
      <c r="P190" s="54"/>
      <c r="Q190" s="197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9">
        <v>120</v>
      </c>
      <c r="B191" s="160">
        <v>43397</v>
      </c>
      <c r="C191" s="160"/>
      <c r="D191" s="161" t="s">
        <v>729</v>
      </c>
      <c r="E191" s="162" t="s">
        <v>544</v>
      </c>
      <c r="F191" s="162">
        <v>707.5</v>
      </c>
      <c r="G191" s="162"/>
      <c r="H191" s="162">
        <v>872</v>
      </c>
      <c r="I191" s="164">
        <v>872</v>
      </c>
      <c r="J191" s="165" t="s">
        <v>630</v>
      </c>
      <c r="K191" s="135">
        <f t="shared" si="43"/>
        <v>164.5</v>
      </c>
      <c r="L191" s="166">
        <f t="shared" si="44"/>
        <v>0.23250883392226149</v>
      </c>
      <c r="M191" s="162" t="s">
        <v>546</v>
      </c>
      <c r="N191" s="167">
        <v>43482</v>
      </c>
      <c r="O191" s="54"/>
      <c r="P191" s="54"/>
      <c r="Q191" s="197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9">
        <v>121</v>
      </c>
      <c r="B192" s="160">
        <v>43398</v>
      </c>
      <c r="C192" s="160"/>
      <c r="D192" s="161" t="s">
        <v>730</v>
      </c>
      <c r="E192" s="162" t="s">
        <v>544</v>
      </c>
      <c r="F192" s="162">
        <v>162</v>
      </c>
      <c r="G192" s="162"/>
      <c r="H192" s="162">
        <v>204</v>
      </c>
      <c r="I192" s="164">
        <v>209</v>
      </c>
      <c r="J192" s="165" t="s">
        <v>731</v>
      </c>
      <c r="K192" s="135">
        <f t="shared" si="43"/>
        <v>42</v>
      </c>
      <c r="L192" s="166">
        <f t="shared" si="44"/>
        <v>0.25925925925925924</v>
      </c>
      <c r="M192" s="162" t="s">
        <v>546</v>
      </c>
      <c r="N192" s="167">
        <v>43539</v>
      </c>
      <c r="O192" s="54"/>
      <c r="P192" s="54"/>
      <c r="Q192" s="197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59">
        <v>122</v>
      </c>
      <c r="B193" s="160">
        <v>43399</v>
      </c>
      <c r="C193" s="160"/>
      <c r="D193" s="161" t="s">
        <v>458</v>
      </c>
      <c r="E193" s="162" t="s">
        <v>544</v>
      </c>
      <c r="F193" s="162">
        <v>240</v>
      </c>
      <c r="G193" s="162"/>
      <c r="H193" s="162">
        <v>297</v>
      </c>
      <c r="I193" s="164">
        <v>297</v>
      </c>
      <c r="J193" s="165" t="s">
        <v>630</v>
      </c>
      <c r="K193" s="171">
        <f t="shared" si="43"/>
        <v>57</v>
      </c>
      <c r="L193" s="166">
        <f t="shared" si="44"/>
        <v>0.23749999999999999</v>
      </c>
      <c r="M193" s="162" t="s">
        <v>546</v>
      </c>
      <c r="N193" s="167">
        <v>43417</v>
      </c>
      <c r="O193" s="54"/>
      <c r="P193" s="54"/>
      <c r="Q193" s="197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8">
        <v>123</v>
      </c>
      <c r="B194" s="129">
        <v>43439</v>
      </c>
      <c r="C194" s="129"/>
      <c r="D194" s="130" t="s">
        <v>732</v>
      </c>
      <c r="E194" s="131" t="s">
        <v>544</v>
      </c>
      <c r="F194" s="131">
        <v>202.5</v>
      </c>
      <c r="G194" s="131"/>
      <c r="H194" s="131">
        <v>255</v>
      </c>
      <c r="I194" s="133">
        <v>252</v>
      </c>
      <c r="J194" s="134" t="s">
        <v>630</v>
      </c>
      <c r="K194" s="135">
        <f t="shared" si="43"/>
        <v>52.5</v>
      </c>
      <c r="L194" s="136">
        <f t="shared" si="44"/>
        <v>0.25925925925925924</v>
      </c>
      <c r="M194" s="131" t="s">
        <v>546</v>
      </c>
      <c r="N194" s="137">
        <v>43542</v>
      </c>
      <c r="O194" s="54"/>
      <c r="P194" s="54"/>
      <c r="Q194" s="197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9">
        <v>124</v>
      </c>
      <c r="B195" s="160">
        <v>43465</v>
      </c>
      <c r="C195" s="129"/>
      <c r="D195" s="161" t="s">
        <v>155</v>
      </c>
      <c r="E195" s="162" t="s">
        <v>544</v>
      </c>
      <c r="F195" s="162">
        <v>710</v>
      </c>
      <c r="G195" s="162"/>
      <c r="H195" s="162">
        <v>866</v>
      </c>
      <c r="I195" s="164">
        <v>866</v>
      </c>
      <c r="J195" s="165" t="s">
        <v>630</v>
      </c>
      <c r="K195" s="135">
        <f t="shared" si="43"/>
        <v>156</v>
      </c>
      <c r="L195" s="136">
        <f t="shared" si="44"/>
        <v>0.21971830985915494</v>
      </c>
      <c r="M195" s="131" t="s">
        <v>546</v>
      </c>
      <c r="N195" s="137">
        <v>43553</v>
      </c>
      <c r="O195" s="54"/>
      <c r="P195" s="54"/>
      <c r="Q195" s="197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9">
        <v>125</v>
      </c>
      <c r="B196" s="160">
        <v>43522</v>
      </c>
      <c r="C196" s="160"/>
      <c r="D196" s="161" t="s">
        <v>169</v>
      </c>
      <c r="E196" s="162" t="s">
        <v>544</v>
      </c>
      <c r="F196" s="162">
        <v>337.25</v>
      </c>
      <c r="G196" s="162"/>
      <c r="H196" s="162">
        <v>398.5</v>
      </c>
      <c r="I196" s="164">
        <v>411</v>
      </c>
      <c r="J196" s="134" t="s">
        <v>733</v>
      </c>
      <c r="K196" s="135">
        <f t="shared" si="43"/>
        <v>61.25</v>
      </c>
      <c r="L196" s="136">
        <f t="shared" si="44"/>
        <v>0.1816160118606375</v>
      </c>
      <c r="M196" s="131" t="s">
        <v>546</v>
      </c>
      <c r="N196" s="137">
        <v>43760</v>
      </c>
      <c r="O196" s="54"/>
      <c r="P196" s="54"/>
      <c r="Q196" s="197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72">
        <v>126</v>
      </c>
      <c r="B197" s="173">
        <v>43559</v>
      </c>
      <c r="C197" s="173"/>
      <c r="D197" s="174" t="s">
        <v>734</v>
      </c>
      <c r="E197" s="175" t="s">
        <v>544</v>
      </c>
      <c r="F197" s="175">
        <v>130</v>
      </c>
      <c r="G197" s="175"/>
      <c r="H197" s="175">
        <v>65</v>
      </c>
      <c r="I197" s="176">
        <v>158</v>
      </c>
      <c r="J197" s="144" t="s">
        <v>735</v>
      </c>
      <c r="K197" s="145">
        <f t="shared" si="43"/>
        <v>-65</v>
      </c>
      <c r="L197" s="146">
        <f t="shared" si="44"/>
        <v>-0.5</v>
      </c>
      <c r="M197" s="142" t="s">
        <v>556</v>
      </c>
      <c r="N197" s="139">
        <v>43726</v>
      </c>
      <c r="O197" s="54"/>
      <c r="P197" s="54"/>
      <c r="Q197" s="197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9">
        <v>127</v>
      </c>
      <c r="B198" s="160">
        <v>43017</v>
      </c>
      <c r="C198" s="160"/>
      <c r="D198" s="161" t="s">
        <v>204</v>
      </c>
      <c r="E198" s="162" t="s">
        <v>544</v>
      </c>
      <c r="F198" s="162">
        <v>141.5</v>
      </c>
      <c r="G198" s="162"/>
      <c r="H198" s="162">
        <v>183.5</v>
      </c>
      <c r="I198" s="164">
        <v>210</v>
      </c>
      <c r="J198" s="134" t="s">
        <v>731</v>
      </c>
      <c r="K198" s="135">
        <f t="shared" si="43"/>
        <v>42</v>
      </c>
      <c r="L198" s="136">
        <f t="shared" si="44"/>
        <v>0.29681978798586572</v>
      </c>
      <c r="M198" s="131" t="s">
        <v>546</v>
      </c>
      <c r="N198" s="137">
        <v>43042</v>
      </c>
      <c r="O198" s="54"/>
      <c r="P198" s="54"/>
      <c r="Q198" s="197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72">
        <v>128</v>
      </c>
      <c r="B199" s="173">
        <v>43074</v>
      </c>
      <c r="C199" s="173"/>
      <c r="D199" s="174" t="s">
        <v>736</v>
      </c>
      <c r="E199" s="175" t="s">
        <v>544</v>
      </c>
      <c r="F199" s="170">
        <v>172</v>
      </c>
      <c r="G199" s="175"/>
      <c r="H199" s="175">
        <v>155.25</v>
      </c>
      <c r="I199" s="176">
        <v>230</v>
      </c>
      <c r="J199" s="144" t="s">
        <v>737</v>
      </c>
      <c r="K199" s="145">
        <f t="shared" si="43"/>
        <v>-16.75</v>
      </c>
      <c r="L199" s="146">
        <f t="shared" si="44"/>
        <v>-9.7383720930232565E-2</v>
      </c>
      <c r="M199" s="142" t="s">
        <v>556</v>
      </c>
      <c r="N199" s="139">
        <v>43787</v>
      </c>
      <c r="O199" s="54"/>
      <c r="P199" s="54"/>
      <c r="Q199" s="197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59">
        <v>129</v>
      </c>
      <c r="B200" s="160">
        <v>43398</v>
      </c>
      <c r="C200" s="160"/>
      <c r="D200" s="161" t="s">
        <v>117</v>
      </c>
      <c r="E200" s="162" t="s">
        <v>544</v>
      </c>
      <c r="F200" s="162">
        <v>698.5</v>
      </c>
      <c r="G200" s="162"/>
      <c r="H200" s="162">
        <v>890</v>
      </c>
      <c r="I200" s="164">
        <v>890</v>
      </c>
      <c r="J200" s="134" t="s">
        <v>738</v>
      </c>
      <c r="K200" s="135">
        <f t="shared" si="43"/>
        <v>191.5</v>
      </c>
      <c r="L200" s="136">
        <f t="shared" si="44"/>
        <v>0.27415891195418757</v>
      </c>
      <c r="M200" s="131" t="s">
        <v>546</v>
      </c>
      <c r="N200" s="137">
        <v>44328</v>
      </c>
      <c r="O200" s="54"/>
      <c r="P200" s="54"/>
      <c r="Q200" s="197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9">
        <v>130</v>
      </c>
      <c r="B201" s="160">
        <v>42877</v>
      </c>
      <c r="C201" s="160"/>
      <c r="D201" s="161" t="s">
        <v>739</v>
      </c>
      <c r="E201" s="162" t="s">
        <v>544</v>
      </c>
      <c r="F201" s="162">
        <v>127.6</v>
      </c>
      <c r="G201" s="162"/>
      <c r="H201" s="162">
        <v>138</v>
      </c>
      <c r="I201" s="164">
        <v>190</v>
      </c>
      <c r="J201" s="134" t="s">
        <v>740</v>
      </c>
      <c r="K201" s="135">
        <f t="shared" si="43"/>
        <v>10.400000000000006</v>
      </c>
      <c r="L201" s="136">
        <f t="shared" si="44"/>
        <v>8.1504702194357417E-2</v>
      </c>
      <c r="M201" s="131" t="s">
        <v>546</v>
      </c>
      <c r="N201" s="137">
        <v>43774</v>
      </c>
      <c r="O201" s="54"/>
      <c r="P201" s="54"/>
      <c r="Q201" s="197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9">
        <v>131</v>
      </c>
      <c r="B202" s="160">
        <v>43158</v>
      </c>
      <c r="C202" s="160"/>
      <c r="D202" s="161" t="s">
        <v>741</v>
      </c>
      <c r="E202" s="162" t="s">
        <v>544</v>
      </c>
      <c r="F202" s="162">
        <v>317</v>
      </c>
      <c r="G202" s="162"/>
      <c r="H202" s="162">
        <v>382.5</v>
      </c>
      <c r="I202" s="164">
        <v>398</v>
      </c>
      <c r="J202" s="134" t="s">
        <v>742</v>
      </c>
      <c r="K202" s="135">
        <f t="shared" si="43"/>
        <v>65.5</v>
      </c>
      <c r="L202" s="136">
        <f t="shared" si="44"/>
        <v>0.20662460567823343</v>
      </c>
      <c r="M202" s="131" t="s">
        <v>546</v>
      </c>
      <c r="N202" s="137">
        <v>44238</v>
      </c>
      <c r="O202" s="54"/>
      <c r="P202" s="54"/>
      <c r="Q202" s="197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72">
        <v>132</v>
      </c>
      <c r="B203" s="173">
        <v>43164</v>
      </c>
      <c r="C203" s="173"/>
      <c r="D203" s="174" t="s">
        <v>161</v>
      </c>
      <c r="E203" s="175" t="s">
        <v>544</v>
      </c>
      <c r="F203" s="170">
        <f>510-14.4</f>
        <v>495.6</v>
      </c>
      <c r="G203" s="175"/>
      <c r="H203" s="175">
        <v>350</v>
      </c>
      <c r="I203" s="176">
        <v>672</v>
      </c>
      <c r="J203" s="144" t="s">
        <v>743</v>
      </c>
      <c r="K203" s="145">
        <f t="shared" si="43"/>
        <v>-145.60000000000002</v>
      </c>
      <c r="L203" s="146">
        <f t="shared" si="44"/>
        <v>-0.29378531073446329</v>
      </c>
      <c r="M203" s="142" t="s">
        <v>556</v>
      </c>
      <c r="N203" s="139">
        <v>43887</v>
      </c>
      <c r="O203" s="54"/>
      <c r="P203" s="54"/>
      <c r="Q203" s="197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72">
        <v>133</v>
      </c>
      <c r="B204" s="173">
        <v>43237</v>
      </c>
      <c r="C204" s="173"/>
      <c r="D204" s="174" t="s">
        <v>744</v>
      </c>
      <c r="E204" s="175" t="s">
        <v>544</v>
      </c>
      <c r="F204" s="170">
        <v>230.3</v>
      </c>
      <c r="G204" s="175"/>
      <c r="H204" s="175">
        <v>102.5</v>
      </c>
      <c r="I204" s="176">
        <v>348</v>
      </c>
      <c r="J204" s="144" t="s">
        <v>745</v>
      </c>
      <c r="K204" s="145">
        <f t="shared" si="43"/>
        <v>-127.80000000000001</v>
      </c>
      <c r="L204" s="146">
        <f t="shared" si="44"/>
        <v>-0.55492835432045162</v>
      </c>
      <c r="M204" s="142" t="s">
        <v>556</v>
      </c>
      <c r="N204" s="139">
        <v>43896</v>
      </c>
      <c r="O204" s="54"/>
      <c r="P204" s="54"/>
      <c r="Q204" s="197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9">
        <v>134</v>
      </c>
      <c r="B205" s="160">
        <v>43258</v>
      </c>
      <c r="C205" s="160"/>
      <c r="D205" s="161" t="s">
        <v>421</v>
      </c>
      <c r="E205" s="162" t="s">
        <v>544</v>
      </c>
      <c r="F205" s="162">
        <f>342.5-5.1</f>
        <v>337.4</v>
      </c>
      <c r="G205" s="162"/>
      <c r="H205" s="162">
        <v>412.5</v>
      </c>
      <c r="I205" s="164">
        <v>439</v>
      </c>
      <c r="J205" s="134" t="s">
        <v>746</v>
      </c>
      <c r="K205" s="135">
        <f t="shared" si="43"/>
        <v>75.100000000000023</v>
      </c>
      <c r="L205" s="136">
        <f t="shared" si="44"/>
        <v>0.22258446947243635</v>
      </c>
      <c r="M205" s="131" t="s">
        <v>546</v>
      </c>
      <c r="N205" s="137">
        <v>44230</v>
      </c>
      <c r="O205" s="54"/>
      <c r="P205" s="54"/>
      <c r="Q205" s="197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3">
        <v>135</v>
      </c>
      <c r="B206" s="152">
        <v>43285</v>
      </c>
      <c r="C206" s="152"/>
      <c r="D206" s="153" t="s">
        <v>56</v>
      </c>
      <c r="E206" s="154" t="s">
        <v>544</v>
      </c>
      <c r="F206" s="154">
        <f>127.5-5.53</f>
        <v>121.97</v>
      </c>
      <c r="G206" s="155"/>
      <c r="H206" s="155">
        <v>122.5</v>
      </c>
      <c r="I206" s="155">
        <v>170</v>
      </c>
      <c r="J206" s="156" t="s">
        <v>747</v>
      </c>
      <c r="K206" s="157">
        <f t="shared" si="43"/>
        <v>0.53000000000000114</v>
      </c>
      <c r="L206" s="158">
        <f t="shared" si="44"/>
        <v>4.3453308190538747E-3</v>
      </c>
      <c r="M206" s="154" t="s">
        <v>563</v>
      </c>
      <c r="N206" s="152">
        <v>44431</v>
      </c>
      <c r="O206" s="54"/>
      <c r="P206" s="54"/>
      <c r="Q206" s="197"/>
      <c r="R206" s="37" t="s">
        <v>845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72">
        <v>136</v>
      </c>
      <c r="B207" s="173">
        <v>43294</v>
      </c>
      <c r="C207" s="173"/>
      <c r="D207" s="174" t="s">
        <v>748</v>
      </c>
      <c r="E207" s="175" t="s">
        <v>544</v>
      </c>
      <c r="F207" s="170">
        <v>46.5</v>
      </c>
      <c r="G207" s="175"/>
      <c r="H207" s="175">
        <v>17</v>
      </c>
      <c r="I207" s="176">
        <v>59</v>
      </c>
      <c r="J207" s="144" t="s">
        <v>749</v>
      </c>
      <c r="K207" s="145">
        <f t="shared" si="43"/>
        <v>-29.5</v>
      </c>
      <c r="L207" s="146">
        <f t="shared" si="44"/>
        <v>-0.63440860215053763</v>
      </c>
      <c r="M207" s="142" t="s">
        <v>556</v>
      </c>
      <c r="N207" s="139">
        <v>43887</v>
      </c>
      <c r="O207" s="54"/>
      <c r="P207" s="54"/>
      <c r="Q207" s="197"/>
      <c r="R207" s="37" t="s">
        <v>845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9">
        <v>137</v>
      </c>
      <c r="B208" s="160">
        <v>43396</v>
      </c>
      <c r="C208" s="160"/>
      <c r="D208" s="161" t="s">
        <v>405</v>
      </c>
      <c r="E208" s="162" t="s">
        <v>544</v>
      </c>
      <c r="F208" s="162">
        <v>156.5</v>
      </c>
      <c r="G208" s="162"/>
      <c r="H208" s="162">
        <v>207.5</v>
      </c>
      <c r="I208" s="164">
        <v>191</v>
      </c>
      <c r="J208" s="134" t="s">
        <v>630</v>
      </c>
      <c r="K208" s="135">
        <f t="shared" si="43"/>
        <v>51</v>
      </c>
      <c r="L208" s="136">
        <f t="shared" si="44"/>
        <v>0.32587859424920129</v>
      </c>
      <c r="M208" s="131" t="s">
        <v>546</v>
      </c>
      <c r="N208" s="137">
        <v>44369</v>
      </c>
      <c r="O208" s="54"/>
      <c r="P208" s="54"/>
      <c r="Q208" s="197"/>
      <c r="R208" s="37" t="s">
        <v>845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9">
        <v>138</v>
      </c>
      <c r="B209" s="160">
        <v>43439</v>
      </c>
      <c r="C209" s="160"/>
      <c r="D209" s="161" t="s">
        <v>336</v>
      </c>
      <c r="E209" s="162" t="s">
        <v>544</v>
      </c>
      <c r="F209" s="162">
        <v>259.5</v>
      </c>
      <c r="G209" s="162"/>
      <c r="H209" s="162">
        <v>320</v>
      </c>
      <c r="I209" s="164">
        <v>320</v>
      </c>
      <c r="J209" s="134" t="s">
        <v>630</v>
      </c>
      <c r="K209" s="135">
        <f t="shared" si="43"/>
        <v>60.5</v>
      </c>
      <c r="L209" s="136">
        <f t="shared" si="44"/>
        <v>0.23314065510597304</v>
      </c>
      <c r="M209" s="131" t="s">
        <v>546</v>
      </c>
      <c r="N209" s="137">
        <v>44323</v>
      </c>
      <c r="O209" s="54"/>
      <c r="P209" s="54"/>
      <c r="Q209" s="197"/>
      <c r="R209" s="37" t="s">
        <v>844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72">
        <v>139</v>
      </c>
      <c r="B210" s="173">
        <v>43439</v>
      </c>
      <c r="C210" s="173"/>
      <c r="D210" s="174" t="s">
        <v>750</v>
      </c>
      <c r="E210" s="175" t="s">
        <v>544</v>
      </c>
      <c r="F210" s="175">
        <v>715</v>
      </c>
      <c r="G210" s="175"/>
      <c r="H210" s="175">
        <v>445</v>
      </c>
      <c r="I210" s="176">
        <v>840</v>
      </c>
      <c r="J210" s="144" t="s">
        <v>751</v>
      </c>
      <c r="K210" s="145">
        <f t="shared" si="43"/>
        <v>-270</v>
      </c>
      <c r="L210" s="146">
        <f t="shared" si="44"/>
        <v>-0.3776223776223776</v>
      </c>
      <c r="M210" s="142" t="s">
        <v>556</v>
      </c>
      <c r="N210" s="139">
        <v>43800</v>
      </c>
      <c r="O210" s="54"/>
      <c r="P210" s="54"/>
      <c r="Q210" s="197"/>
      <c r="R210" s="37" t="s">
        <v>844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9">
        <v>140</v>
      </c>
      <c r="B211" s="160">
        <v>43469</v>
      </c>
      <c r="C211" s="160"/>
      <c r="D211" s="161" t="s">
        <v>175</v>
      </c>
      <c r="E211" s="162" t="s">
        <v>544</v>
      </c>
      <c r="F211" s="162">
        <v>875</v>
      </c>
      <c r="G211" s="162"/>
      <c r="H211" s="162">
        <v>1165</v>
      </c>
      <c r="I211" s="164">
        <v>1185</v>
      </c>
      <c r="J211" s="134" t="s">
        <v>752</v>
      </c>
      <c r="K211" s="135">
        <f t="shared" si="43"/>
        <v>290</v>
      </c>
      <c r="L211" s="136">
        <f t="shared" si="44"/>
        <v>0.33142857142857141</v>
      </c>
      <c r="M211" s="131" t="s">
        <v>546</v>
      </c>
      <c r="N211" s="137">
        <v>43847</v>
      </c>
      <c r="O211" s="54"/>
      <c r="P211" s="54"/>
      <c r="Q211" s="197"/>
      <c r="R211" s="37" t="s">
        <v>844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9">
        <v>141</v>
      </c>
      <c r="B212" s="160">
        <v>43559</v>
      </c>
      <c r="C212" s="160"/>
      <c r="D212" s="161" t="s">
        <v>354</v>
      </c>
      <c r="E212" s="162" t="s">
        <v>544</v>
      </c>
      <c r="F212" s="162">
        <f>387-14.63</f>
        <v>372.37</v>
      </c>
      <c r="G212" s="162"/>
      <c r="H212" s="162">
        <v>490</v>
      </c>
      <c r="I212" s="164">
        <v>490</v>
      </c>
      <c r="J212" s="134" t="s">
        <v>630</v>
      </c>
      <c r="K212" s="135">
        <f t="shared" si="43"/>
        <v>117.63</v>
      </c>
      <c r="L212" s="136">
        <f t="shared" si="44"/>
        <v>0.31589548030185027</v>
      </c>
      <c r="M212" s="131" t="s">
        <v>546</v>
      </c>
      <c r="N212" s="137">
        <v>43850</v>
      </c>
      <c r="O212" s="54"/>
      <c r="P212" s="54"/>
      <c r="Q212" s="197"/>
      <c r="R212" s="37" t="s">
        <v>845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72">
        <v>142</v>
      </c>
      <c r="B213" s="173">
        <v>43578</v>
      </c>
      <c r="C213" s="173"/>
      <c r="D213" s="174" t="s">
        <v>753</v>
      </c>
      <c r="E213" s="175" t="s">
        <v>555</v>
      </c>
      <c r="F213" s="175">
        <v>220</v>
      </c>
      <c r="G213" s="175"/>
      <c r="H213" s="175">
        <v>127.5</v>
      </c>
      <c r="I213" s="176">
        <v>284</v>
      </c>
      <c r="J213" s="144" t="s">
        <v>754</v>
      </c>
      <c r="K213" s="145">
        <f t="shared" si="43"/>
        <v>-92.5</v>
      </c>
      <c r="L213" s="146">
        <f t="shared" si="44"/>
        <v>-0.42045454545454547</v>
      </c>
      <c r="M213" s="142" t="s">
        <v>556</v>
      </c>
      <c r="N213" s="139">
        <v>43896</v>
      </c>
      <c r="O213" s="54"/>
      <c r="P213" s="54"/>
      <c r="Q213" s="197"/>
      <c r="R213" s="37" t="s">
        <v>844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9">
        <v>143</v>
      </c>
      <c r="B214" s="160">
        <v>43622</v>
      </c>
      <c r="C214" s="160"/>
      <c r="D214" s="161" t="s">
        <v>459</v>
      </c>
      <c r="E214" s="162" t="s">
        <v>555</v>
      </c>
      <c r="F214" s="162">
        <v>332.8</v>
      </c>
      <c r="G214" s="162"/>
      <c r="H214" s="162">
        <v>405</v>
      </c>
      <c r="I214" s="164">
        <v>419</v>
      </c>
      <c r="J214" s="134" t="s">
        <v>755</v>
      </c>
      <c r="K214" s="135">
        <f t="shared" si="43"/>
        <v>72.199999999999989</v>
      </c>
      <c r="L214" s="136">
        <f t="shared" si="44"/>
        <v>0.21694711538461534</v>
      </c>
      <c r="M214" s="131" t="s">
        <v>546</v>
      </c>
      <c r="N214" s="137">
        <v>43860</v>
      </c>
      <c r="O214" s="54"/>
      <c r="P214" s="54"/>
      <c r="Q214" s="197"/>
      <c r="R214" s="37" t="s">
        <v>844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3">
        <v>144</v>
      </c>
      <c r="B215" s="152">
        <v>43641</v>
      </c>
      <c r="C215" s="152"/>
      <c r="D215" s="153" t="s">
        <v>167</v>
      </c>
      <c r="E215" s="154" t="s">
        <v>544</v>
      </c>
      <c r="F215" s="154">
        <v>386</v>
      </c>
      <c r="G215" s="155"/>
      <c r="H215" s="155">
        <v>395</v>
      </c>
      <c r="I215" s="155">
        <v>452</v>
      </c>
      <c r="J215" s="156" t="s">
        <v>756</v>
      </c>
      <c r="K215" s="157">
        <f t="shared" si="43"/>
        <v>9</v>
      </c>
      <c r="L215" s="158">
        <f t="shared" si="44"/>
        <v>2.3316062176165803E-2</v>
      </c>
      <c r="M215" s="154" t="s">
        <v>563</v>
      </c>
      <c r="N215" s="152">
        <v>43868</v>
      </c>
      <c r="O215" s="54"/>
      <c r="P215" s="54"/>
      <c r="Q215" s="197"/>
      <c r="R215" s="37" t="s">
        <v>845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3">
        <v>145</v>
      </c>
      <c r="B216" s="152">
        <v>43707</v>
      </c>
      <c r="C216" s="152"/>
      <c r="D216" s="153" t="s">
        <v>142</v>
      </c>
      <c r="E216" s="154" t="s">
        <v>544</v>
      </c>
      <c r="F216" s="154">
        <v>137.5</v>
      </c>
      <c r="G216" s="155"/>
      <c r="H216" s="155">
        <v>138.5</v>
      </c>
      <c r="I216" s="155">
        <v>190</v>
      </c>
      <c r="J216" s="156" t="s">
        <v>757</v>
      </c>
      <c r="K216" s="157">
        <f t="shared" si="43"/>
        <v>1</v>
      </c>
      <c r="L216" s="158">
        <f t="shared" si="44"/>
        <v>7.2727272727272727E-3</v>
      </c>
      <c r="M216" s="154" t="s">
        <v>563</v>
      </c>
      <c r="N216" s="152">
        <v>44432</v>
      </c>
      <c r="O216" s="54"/>
      <c r="P216" s="54"/>
      <c r="Q216" s="197"/>
      <c r="R216" s="37" t="s">
        <v>845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9">
        <v>146</v>
      </c>
      <c r="B217" s="160">
        <v>43731</v>
      </c>
      <c r="C217" s="160"/>
      <c r="D217" s="161" t="s">
        <v>414</v>
      </c>
      <c r="E217" s="162" t="s">
        <v>544</v>
      </c>
      <c r="F217" s="162">
        <v>235</v>
      </c>
      <c r="G217" s="162"/>
      <c r="H217" s="162">
        <v>295</v>
      </c>
      <c r="I217" s="164">
        <v>296</v>
      </c>
      <c r="J217" s="134" t="s">
        <v>758</v>
      </c>
      <c r="K217" s="135">
        <f t="shared" si="43"/>
        <v>60</v>
      </c>
      <c r="L217" s="136">
        <f t="shared" si="44"/>
        <v>0.25531914893617019</v>
      </c>
      <c r="M217" s="131" t="s">
        <v>546</v>
      </c>
      <c r="N217" s="137">
        <v>43844</v>
      </c>
      <c r="O217" s="54"/>
      <c r="P217" s="54"/>
      <c r="Q217" s="197"/>
      <c r="R217" s="37" t="s">
        <v>844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9">
        <v>147</v>
      </c>
      <c r="B218" s="160">
        <v>43752</v>
      </c>
      <c r="C218" s="160"/>
      <c r="D218" s="161" t="s">
        <v>759</v>
      </c>
      <c r="E218" s="162" t="s">
        <v>544</v>
      </c>
      <c r="F218" s="162">
        <v>277.5</v>
      </c>
      <c r="G218" s="162"/>
      <c r="H218" s="162">
        <v>333</v>
      </c>
      <c r="I218" s="164">
        <v>333</v>
      </c>
      <c r="J218" s="134" t="s">
        <v>760</v>
      </c>
      <c r="K218" s="135">
        <f t="shared" si="43"/>
        <v>55.5</v>
      </c>
      <c r="L218" s="136">
        <f t="shared" si="44"/>
        <v>0.2</v>
      </c>
      <c r="M218" s="131" t="s">
        <v>546</v>
      </c>
      <c r="N218" s="137">
        <v>43846</v>
      </c>
      <c r="O218" s="54"/>
      <c r="P218" s="54"/>
      <c r="Q218" s="197"/>
      <c r="R218" s="37" t="s">
        <v>845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9">
        <v>148</v>
      </c>
      <c r="B219" s="160">
        <v>43752</v>
      </c>
      <c r="C219" s="160"/>
      <c r="D219" s="161" t="s">
        <v>761</v>
      </c>
      <c r="E219" s="162" t="s">
        <v>544</v>
      </c>
      <c r="F219" s="162">
        <v>930</v>
      </c>
      <c r="G219" s="162"/>
      <c r="H219" s="162">
        <v>1165</v>
      </c>
      <c r="I219" s="164">
        <v>1200</v>
      </c>
      <c r="J219" s="134" t="s">
        <v>762</v>
      </c>
      <c r="K219" s="135">
        <f t="shared" si="43"/>
        <v>235</v>
      </c>
      <c r="L219" s="136">
        <f t="shared" si="44"/>
        <v>0.25268817204301075</v>
      </c>
      <c r="M219" s="131" t="s">
        <v>546</v>
      </c>
      <c r="N219" s="137">
        <v>43847</v>
      </c>
      <c r="O219" s="54"/>
      <c r="P219" s="54"/>
      <c r="Q219" s="197"/>
      <c r="R219" s="37" t="s">
        <v>845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9">
        <v>149</v>
      </c>
      <c r="B220" s="160">
        <v>43753</v>
      </c>
      <c r="C220" s="160"/>
      <c r="D220" s="161" t="s">
        <v>763</v>
      </c>
      <c r="E220" s="162" t="s">
        <v>544</v>
      </c>
      <c r="F220" s="132">
        <v>111</v>
      </c>
      <c r="G220" s="162"/>
      <c r="H220" s="162">
        <v>141</v>
      </c>
      <c r="I220" s="164">
        <v>141</v>
      </c>
      <c r="J220" s="134" t="s">
        <v>764</v>
      </c>
      <c r="K220" s="135">
        <f t="shared" si="43"/>
        <v>30</v>
      </c>
      <c r="L220" s="136">
        <f t="shared" si="44"/>
        <v>0.27027027027027029</v>
      </c>
      <c r="M220" s="131" t="s">
        <v>546</v>
      </c>
      <c r="N220" s="137">
        <v>44328</v>
      </c>
      <c r="O220" s="54"/>
      <c r="P220" s="54"/>
      <c r="Q220" s="197"/>
      <c r="R220" s="37" t="s">
        <v>845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9">
        <v>150</v>
      </c>
      <c r="B221" s="160">
        <v>43753</v>
      </c>
      <c r="C221" s="160"/>
      <c r="D221" s="161" t="s">
        <v>765</v>
      </c>
      <c r="E221" s="162" t="s">
        <v>544</v>
      </c>
      <c r="F221" s="132">
        <v>296</v>
      </c>
      <c r="G221" s="162"/>
      <c r="H221" s="162">
        <v>370</v>
      </c>
      <c r="I221" s="164">
        <v>370</v>
      </c>
      <c r="J221" s="134" t="s">
        <v>630</v>
      </c>
      <c r="K221" s="135">
        <f t="shared" ref="K221:K246" si="45">H221-F221</f>
        <v>74</v>
      </c>
      <c r="L221" s="136">
        <f t="shared" ref="L221:L246" si="46">K221/F221</f>
        <v>0.25</v>
      </c>
      <c r="M221" s="131" t="s">
        <v>546</v>
      </c>
      <c r="N221" s="137">
        <v>43853</v>
      </c>
      <c r="O221" s="54"/>
      <c r="P221" s="54"/>
      <c r="Q221" s="197"/>
      <c r="R221" s="37" t="s">
        <v>845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9">
        <v>151</v>
      </c>
      <c r="B222" s="160">
        <v>43754</v>
      </c>
      <c r="C222" s="160"/>
      <c r="D222" s="161" t="s">
        <v>766</v>
      </c>
      <c r="E222" s="162" t="s">
        <v>544</v>
      </c>
      <c r="F222" s="132">
        <v>300</v>
      </c>
      <c r="G222" s="162"/>
      <c r="H222" s="162">
        <v>382.5</v>
      </c>
      <c r="I222" s="164">
        <v>344</v>
      </c>
      <c r="J222" s="134" t="s">
        <v>767</v>
      </c>
      <c r="K222" s="135">
        <f t="shared" si="45"/>
        <v>82.5</v>
      </c>
      <c r="L222" s="136">
        <f t="shared" si="46"/>
        <v>0.27500000000000002</v>
      </c>
      <c r="M222" s="131" t="s">
        <v>546</v>
      </c>
      <c r="N222" s="137">
        <v>44238</v>
      </c>
      <c r="O222" s="54"/>
      <c r="P222" s="54"/>
      <c r="Q222" s="197"/>
      <c r="R222" s="37" t="s">
        <v>845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9">
        <v>152</v>
      </c>
      <c r="B223" s="160">
        <v>43832</v>
      </c>
      <c r="C223" s="160"/>
      <c r="D223" s="161" t="s">
        <v>768</v>
      </c>
      <c r="E223" s="162" t="s">
        <v>544</v>
      </c>
      <c r="F223" s="132">
        <v>495</v>
      </c>
      <c r="G223" s="162"/>
      <c r="H223" s="162">
        <v>595</v>
      </c>
      <c r="I223" s="164">
        <v>590</v>
      </c>
      <c r="J223" s="134" t="s">
        <v>566</v>
      </c>
      <c r="K223" s="135">
        <f t="shared" si="45"/>
        <v>100</v>
      </c>
      <c r="L223" s="136">
        <f t="shared" si="46"/>
        <v>0.20202020202020202</v>
      </c>
      <c r="M223" s="131" t="s">
        <v>546</v>
      </c>
      <c r="N223" s="137">
        <v>44589</v>
      </c>
      <c r="O223" s="54"/>
      <c r="P223" s="54"/>
      <c r="Q223" s="197"/>
      <c r="R223" s="37" t="s">
        <v>845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9">
        <v>153</v>
      </c>
      <c r="B224" s="160">
        <v>43966</v>
      </c>
      <c r="C224" s="160"/>
      <c r="D224" s="161" t="s">
        <v>74</v>
      </c>
      <c r="E224" s="162" t="s">
        <v>544</v>
      </c>
      <c r="F224" s="132">
        <v>67.5</v>
      </c>
      <c r="G224" s="162"/>
      <c r="H224" s="162">
        <v>86</v>
      </c>
      <c r="I224" s="164">
        <v>86</v>
      </c>
      <c r="J224" s="134" t="s">
        <v>769</v>
      </c>
      <c r="K224" s="135">
        <f t="shared" si="45"/>
        <v>18.5</v>
      </c>
      <c r="L224" s="136">
        <f t="shared" si="46"/>
        <v>0.27407407407407408</v>
      </c>
      <c r="M224" s="131" t="s">
        <v>546</v>
      </c>
      <c r="N224" s="137">
        <v>44008</v>
      </c>
      <c r="O224" s="54"/>
      <c r="P224" s="54"/>
      <c r="Q224" s="197"/>
      <c r="R224" s="37" t="s">
        <v>845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9">
        <v>154</v>
      </c>
      <c r="B225" s="160">
        <v>44035</v>
      </c>
      <c r="C225" s="160"/>
      <c r="D225" s="161" t="s">
        <v>458</v>
      </c>
      <c r="E225" s="162" t="s">
        <v>544</v>
      </c>
      <c r="F225" s="132">
        <v>231</v>
      </c>
      <c r="G225" s="162"/>
      <c r="H225" s="162">
        <v>281</v>
      </c>
      <c r="I225" s="164">
        <v>281</v>
      </c>
      <c r="J225" s="134" t="s">
        <v>630</v>
      </c>
      <c r="K225" s="135">
        <f t="shared" si="45"/>
        <v>50</v>
      </c>
      <c r="L225" s="136">
        <f t="shared" si="46"/>
        <v>0.21645021645021645</v>
      </c>
      <c r="M225" s="131" t="s">
        <v>546</v>
      </c>
      <c r="N225" s="137">
        <v>44358</v>
      </c>
      <c r="O225" s="54"/>
      <c r="P225" s="54"/>
      <c r="Q225" s="197"/>
      <c r="R225" s="37" t="s">
        <v>845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9">
        <v>155</v>
      </c>
      <c r="B226" s="160">
        <v>44092</v>
      </c>
      <c r="C226" s="160"/>
      <c r="D226" s="161" t="s">
        <v>140</v>
      </c>
      <c r="E226" s="162" t="s">
        <v>544</v>
      </c>
      <c r="F226" s="162">
        <v>206</v>
      </c>
      <c r="G226" s="162"/>
      <c r="H226" s="162">
        <v>248</v>
      </c>
      <c r="I226" s="164">
        <v>248</v>
      </c>
      <c r="J226" s="134" t="s">
        <v>630</v>
      </c>
      <c r="K226" s="135">
        <f t="shared" si="45"/>
        <v>42</v>
      </c>
      <c r="L226" s="136">
        <f t="shared" si="46"/>
        <v>0.20388349514563106</v>
      </c>
      <c r="M226" s="131" t="s">
        <v>546</v>
      </c>
      <c r="N226" s="137">
        <v>44214</v>
      </c>
      <c r="O226" s="54"/>
      <c r="P226" s="54"/>
      <c r="Q226" s="197"/>
      <c r="R226" s="37" t="s">
        <v>844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9">
        <v>156</v>
      </c>
      <c r="B227" s="160">
        <v>44140</v>
      </c>
      <c r="C227" s="160"/>
      <c r="D227" s="161" t="s">
        <v>140</v>
      </c>
      <c r="E227" s="162" t="s">
        <v>544</v>
      </c>
      <c r="F227" s="162">
        <v>182.5</v>
      </c>
      <c r="G227" s="162"/>
      <c r="H227" s="162">
        <v>248</v>
      </c>
      <c r="I227" s="164">
        <v>248</v>
      </c>
      <c r="J227" s="134" t="s">
        <v>630</v>
      </c>
      <c r="K227" s="135">
        <f t="shared" si="45"/>
        <v>65.5</v>
      </c>
      <c r="L227" s="136">
        <f t="shared" si="46"/>
        <v>0.35890410958904112</v>
      </c>
      <c r="M227" s="131" t="s">
        <v>546</v>
      </c>
      <c r="N227" s="137">
        <v>44214</v>
      </c>
      <c r="O227" s="54"/>
      <c r="P227" s="54"/>
      <c r="Q227" s="197"/>
      <c r="R227" s="37" t="s">
        <v>844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9">
        <v>157</v>
      </c>
      <c r="B228" s="160">
        <v>44140</v>
      </c>
      <c r="C228" s="160"/>
      <c r="D228" s="161" t="s">
        <v>336</v>
      </c>
      <c r="E228" s="162" t="s">
        <v>544</v>
      </c>
      <c r="F228" s="162">
        <v>247.5</v>
      </c>
      <c r="G228" s="162"/>
      <c r="H228" s="162">
        <v>320</v>
      </c>
      <c r="I228" s="164">
        <v>320</v>
      </c>
      <c r="J228" s="134" t="s">
        <v>630</v>
      </c>
      <c r="K228" s="135">
        <f t="shared" si="45"/>
        <v>72.5</v>
      </c>
      <c r="L228" s="136">
        <f t="shared" si="46"/>
        <v>0.29292929292929293</v>
      </c>
      <c r="M228" s="131" t="s">
        <v>546</v>
      </c>
      <c r="N228" s="137">
        <v>44323</v>
      </c>
      <c r="O228" s="54"/>
      <c r="P228" s="54"/>
      <c r="Q228" s="197"/>
      <c r="R228" s="37" t="s">
        <v>845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9">
        <v>158</v>
      </c>
      <c r="B229" s="160">
        <v>44140</v>
      </c>
      <c r="C229" s="160"/>
      <c r="D229" s="161" t="s">
        <v>198</v>
      </c>
      <c r="E229" s="162" t="s">
        <v>544</v>
      </c>
      <c r="F229" s="132">
        <v>925</v>
      </c>
      <c r="G229" s="162"/>
      <c r="H229" s="162">
        <v>1095</v>
      </c>
      <c r="I229" s="164">
        <v>1093</v>
      </c>
      <c r="J229" s="134" t="s">
        <v>770</v>
      </c>
      <c r="K229" s="135">
        <f t="shared" si="45"/>
        <v>170</v>
      </c>
      <c r="L229" s="136">
        <f t="shared" si="46"/>
        <v>0.18378378378378379</v>
      </c>
      <c r="M229" s="131" t="s">
        <v>546</v>
      </c>
      <c r="N229" s="137">
        <v>44201</v>
      </c>
      <c r="O229" s="54"/>
      <c r="P229" s="54"/>
      <c r="Q229" s="197"/>
      <c r="R229" s="37" t="s">
        <v>844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9">
        <v>159</v>
      </c>
      <c r="B230" s="160">
        <v>44140</v>
      </c>
      <c r="C230" s="160"/>
      <c r="D230" s="161" t="s">
        <v>354</v>
      </c>
      <c r="E230" s="162" t="s">
        <v>544</v>
      </c>
      <c r="F230" s="132">
        <v>332.5</v>
      </c>
      <c r="G230" s="162"/>
      <c r="H230" s="162">
        <v>393</v>
      </c>
      <c r="I230" s="164">
        <v>406</v>
      </c>
      <c r="J230" s="134" t="s">
        <v>771</v>
      </c>
      <c r="K230" s="135">
        <f t="shared" si="45"/>
        <v>60.5</v>
      </c>
      <c r="L230" s="136">
        <f t="shared" si="46"/>
        <v>0.18195488721804512</v>
      </c>
      <c r="M230" s="131" t="s">
        <v>546</v>
      </c>
      <c r="N230" s="137">
        <v>44256</v>
      </c>
      <c r="O230" s="54"/>
      <c r="P230" s="54"/>
      <c r="Q230" s="197"/>
      <c r="R230" s="37" t="s">
        <v>845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9">
        <v>160</v>
      </c>
      <c r="B231" s="160">
        <v>44141</v>
      </c>
      <c r="C231" s="160"/>
      <c r="D231" s="161" t="s">
        <v>458</v>
      </c>
      <c r="E231" s="162" t="s">
        <v>544</v>
      </c>
      <c r="F231" s="132">
        <v>231</v>
      </c>
      <c r="G231" s="162"/>
      <c r="H231" s="162">
        <v>281</v>
      </c>
      <c r="I231" s="164">
        <v>281</v>
      </c>
      <c r="J231" s="134" t="s">
        <v>630</v>
      </c>
      <c r="K231" s="135">
        <f t="shared" si="45"/>
        <v>50</v>
      </c>
      <c r="L231" s="136">
        <f t="shared" si="46"/>
        <v>0.21645021645021645</v>
      </c>
      <c r="M231" s="131" t="s">
        <v>546</v>
      </c>
      <c r="N231" s="137">
        <v>44358</v>
      </c>
      <c r="O231" s="54"/>
      <c r="P231" s="54"/>
      <c r="Q231" s="197"/>
      <c r="R231" s="37" t="s">
        <v>844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9">
        <v>161</v>
      </c>
      <c r="B232" s="160">
        <v>44187</v>
      </c>
      <c r="C232" s="160"/>
      <c r="D232" s="161" t="s">
        <v>772</v>
      </c>
      <c r="E232" s="162" t="s">
        <v>544</v>
      </c>
      <c r="F232" s="132">
        <v>190</v>
      </c>
      <c r="G232" s="162"/>
      <c r="H232" s="162">
        <v>239</v>
      </c>
      <c r="I232" s="164">
        <v>239</v>
      </c>
      <c r="J232" s="134" t="s">
        <v>773</v>
      </c>
      <c r="K232" s="135">
        <f t="shared" si="45"/>
        <v>49</v>
      </c>
      <c r="L232" s="136">
        <f t="shared" si="46"/>
        <v>0.25789473684210529</v>
      </c>
      <c r="M232" s="131" t="s">
        <v>546</v>
      </c>
      <c r="N232" s="137">
        <v>44844</v>
      </c>
      <c r="O232" s="54"/>
      <c r="P232" s="54"/>
      <c r="Q232" s="197"/>
      <c r="R232" s="37" t="s">
        <v>844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9">
        <v>162</v>
      </c>
      <c r="B233" s="160">
        <v>44258</v>
      </c>
      <c r="C233" s="160"/>
      <c r="D233" s="161" t="s">
        <v>768</v>
      </c>
      <c r="E233" s="162" t="s">
        <v>544</v>
      </c>
      <c r="F233" s="132">
        <v>495</v>
      </c>
      <c r="G233" s="162"/>
      <c r="H233" s="162">
        <v>595</v>
      </c>
      <c r="I233" s="164">
        <v>590</v>
      </c>
      <c r="J233" s="134" t="s">
        <v>566</v>
      </c>
      <c r="K233" s="135">
        <f t="shared" si="45"/>
        <v>100</v>
      </c>
      <c r="L233" s="136">
        <f t="shared" si="46"/>
        <v>0.20202020202020202</v>
      </c>
      <c r="M233" s="131" t="s">
        <v>546</v>
      </c>
      <c r="N233" s="137">
        <v>44589</v>
      </c>
      <c r="O233" s="54"/>
      <c r="P233" s="54"/>
      <c r="Q233" s="197"/>
      <c r="R233" s="37" t="s">
        <v>844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9">
        <v>163</v>
      </c>
      <c r="B234" s="160">
        <v>44274</v>
      </c>
      <c r="C234" s="160"/>
      <c r="D234" s="161" t="s">
        <v>354</v>
      </c>
      <c r="E234" s="162" t="s">
        <v>544</v>
      </c>
      <c r="F234" s="132">
        <v>355</v>
      </c>
      <c r="G234" s="162"/>
      <c r="H234" s="162">
        <v>422.5</v>
      </c>
      <c r="I234" s="164">
        <v>420</v>
      </c>
      <c r="J234" s="134" t="s">
        <v>774</v>
      </c>
      <c r="K234" s="135">
        <f t="shared" si="45"/>
        <v>67.5</v>
      </c>
      <c r="L234" s="136">
        <f t="shared" si="46"/>
        <v>0.19014084507042253</v>
      </c>
      <c r="M234" s="131" t="s">
        <v>546</v>
      </c>
      <c r="N234" s="137">
        <v>44361</v>
      </c>
      <c r="O234" s="54"/>
      <c r="P234" s="54"/>
      <c r="R234" s="37" t="s">
        <v>844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9">
        <v>164</v>
      </c>
      <c r="B235" s="160">
        <v>44295</v>
      </c>
      <c r="C235" s="160"/>
      <c r="D235" s="161" t="s">
        <v>318</v>
      </c>
      <c r="E235" s="162" t="s">
        <v>544</v>
      </c>
      <c r="F235" s="132">
        <v>555</v>
      </c>
      <c r="G235" s="162"/>
      <c r="H235" s="162">
        <v>663</v>
      </c>
      <c r="I235" s="164">
        <v>663</v>
      </c>
      <c r="J235" s="134" t="s">
        <v>775</v>
      </c>
      <c r="K235" s="135">
        <f t="shared" si="45"/>
        <v>108</v>
      </c>
      <c r="L235" s="136">
        <f t="shared" si="46"/>
        <v>0.19459459459459461</v>
      </c>
      <c r="M235" s="131" t="s">
        <v>546</v>
      </c>
      <c r="N235" s="137">
        <v>44321</v>
      </c>
      <c r="O235" s="54"/>
      <c r="P235" s="54"/>
      <c r="Q235" s="197"/>
      <c r="R235" s="37" t="s">
        <v>844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9">
        <v>165</v>
      </c>
      <c r="B236" s="160">
        <v>44308</v>
      </c>
      <c r="C236" s="160"/>
      <c r="D236" s="161" t="s">
        <v>739</v>
      </c>
      <c r="E236" s="162" t="s">
        <v>544</v>
      </c>
      <c r="F236" s="132">
        <v>126.5</v>
      </c>
      <c r="G236" s="162"/>
      <c r="H236" s="162">
        <v>155</v>
      </c>
      <c r="I236" s="164">
        <v>155</v>
      </c>
      <c r="J236" s="134" t="s">
        <v>630</v>
      </c>
      <c r="K236" s="135">
        <f t="shared" si="45"/>
        <v>28.5</v>
      </c>
      <c r="L236" s="136">
        <f t="shared" si="46"/>
        <v>0.22529644268774704</v>
      </c>
      <c r="M236" s="131" t="s">
        <v>546</v>
      </c>
      <c r="N236" s="137">
        <v>44362</v>
      </c>
      <c r="O236" s="54"/>
      <c r="P236" s="54"/>
      <c r="R236" s="37" t="s">
        <v>844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38">
        <v>166</v>
      </c>
      <c r="B237" s="169">
        <v>44368</v>
      </c>
      <c r="C237" s="169"/>
      <c r="D237" s="140" t="s">
        <v>776</v>
      </c>
      <c r="E237" s="142" t="s">
        <v>544</v>
      </c>
      <c r="F237" s="170">
        <v>287.5</v>
      </c>
      <c r="G237" s="142"/>
      <c r="H237" s="142">
        <v>245</v>
      </c>
      <c r="I237" s="143">
        <v>344</v>
      </c>
      <c r="J237" s="144" t="s">
        <v>777</v>
      </c>
      <c r="K237" s="145">
        <f t="shared" si="45"/>
        <v>-42.5</v>
      </c>
      <c r="L237" s="146">
        <f t="shared" si="46"/>
        <v>-0.14782608695652175</v>
      </c>
      <c r="M237" s="142" t="s">
        <v>556</v>
      </c>
      <c r="N237" s="139">
        <v>44508</v>
      </c>
      <c r="O237" s="54"/>
      <c r="P237" s="54"/>
      <c r="R237" s="37" t="s">
        <v>844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9">
        <v>167</v>
      </c>
      <c r="B238" s="160">
        <v>44368</v>
      </c>
      <c r="C238" s="160"/>
      <c r="D238" s="161" t="s">
        <v>458</v>
      </c>
      <c r="E238" s="162" t="s">
        <v>544</v>
      </c>
      <c r="F238" s="132">
        <v>241</v>
      </c>
      <c r="G238" s="162"/>
      <c r="H238" s="162">
        <v>298</v>
      </c>
      <c r="I238" s="164">
        <v>320</v>
      </c>
      <c r="J238" s="134" t="s">
        <v>630</v>
      </c>
      <c r="K238" s="135">
        <f t="shared" si="45"/>
        <v>57</v>
      </c>
      <c r="L238" s="136">
        <f t="shared" si="46"/>
        <v>0.23651452282157676</v>
      </c>
      <c r="M238" s="131" t="s">
        <v>546</v>
      </c>
      <c r="N238" s="137">
        <v>44802</v>
      </c>
      <c r="O238" s="54"/>
      <c r="P238" s="54"/>
      <c r="R238" s="37" t="s">
        <v>844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9">
        <v>168</v>
      </c>
      <c r="B239" s="160">
        <v>44406</v>
      </c>
      <c r="C239" s="160"/>
      <c r="D239" s="161" t="s">
        <v>739</v>
      </c>
      <c r="E239" s="162" t="s">
        <v>544</v>
      </c>
      <c r="F239" s="132">
        <v>162.5</v>
      </c>
      <c r="G239" s="162"/>
      <c r="H239" s="162">
        <v>200</v>
      </c>
      <c r="I239" s="164">
        <v>200</v>
      </c>
      <c r="J239" s="134" t="s">
        <v>630</v>
      </c>
      <c r="K239" s="135">
        <f t="shared" si="45"/>
        <v>37.5</v>
      </c>
      <c r="L239" s="136">
        <f t="shared" si="46"/>
        <v>0.23076923076923078</v>
      </c>
      <c r="M239" s="131" t="s">
        <v>546</v>
      </c>
      <c r="N239" s="137">
        <v>44802</v>
      </c>
      <c r="O239" s="54"/>
      <c r="P239" s="54"/>
      <c r="R239" s="37" t="s">
        <v>844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9">
        <v>169</v>
      </c>
      <c r="B240" s="160">
        <v>44462</v>
      </c>
      <c r="C240" s="160"/>
      <c r="D240" s="161" t="s">
        <v>422</v>
      </c>
      <c r="E240" s="162" t="s">
        <v>544</v>
      </c>
      <c r="F240" s="132">
        <v>1235</v>
      </c>
      <c r="G240" s="162"/>
      <c r="H240" s="162">
        <v>1505</v>
      </c>
      <c r="I240" s="164">
        <v>1500</v>
      </c>
      <c r="J240" s="134" t="s">
        <v>630</v>
      </c>
      <c r="K240" s="135">
        <f t="shared" si="45"/>
        <v>270</v>
      </c>
      <c r="L240" s="136">
        <f t="shared" si="46"/>
        <v>0.21862348178137653</v>
      </c>
      <c r="M240" s="131" t="s">
        <v>546</v>
      </c>
      <c r="N240" s="137">
        <v>44564</v>
      </c>
      <c r="O240" s="54"/>
      <c r="P240" s="54"/>
      <c r="R240" s="37" t="s">
        <v>844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59">
        <v>170</v>
      </c>
      <c r="B241" s="160">
        <v>44480</v>
      </c>
      <c r="C241" s="160"/>
      <c r="D241" s="161" t="s">
        <v>778</v>
      </c>
      <c r="E241" s="162" t="s">
        <v>544</v>
      </c>
      <c r="F241" s="132">
        <v>58.75</v>
      </c>
      <c r="G241" s="162"/>
      <c r="H241" s="162">
        <v>64.25</v>
      </c>
      <c r="I241" s="164"/>
      <c r="J241" s="134" t="s">
        <v>630</v>
      </c>
      <c r="K241" s="135">
        <f t="shared" si="45"/>
        <v>5.5</v>
      </c>
      <c r="L241" s="136">
        <f t="shared" si="46"/>
        <v>9.3617021276595741E-2</v>
      </c>
      <c r="M241" s="131" t="s">
        <v>546</v>
      </c>
      <c r="N241" s="137">
        <v>45322</v>
      </c>
      <c r="O241" s="54"/>
      <c r="P241" s="54"/>
      <c r="R241" s="37" t="s">
        <v>844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8">
        <v>171</v>
      </c>
      <c r="B242" s="129">
        <v>44481</v>
      </c>
      <c r="C242" s="129"/>
      <c r="D242" s="130" t="s">
        <v>272</v>
      </c>
      <c r="E242" s="131" t="s">
        <v>544</v>
      </c>
      <c r="F242" s="132">
        <v>315</v>
      </c>
      <c r="G242" s="131"/>
      <c r="H242" s="131">
        <v>335</v>
      </c>
      <c r="I242" s="133">
        <v>380</v>
      </c>
      <c r="J242" s="134" t="s">
        <v>818</v>
      </c>
      <c r="K242" s="135">
        <f t="shared" si="45"/>
        <v>20</v>
      </c>
      <c r="L242" s="136">
        <f t="shared" si="46"/>
        <v>6.3492063492063489E-2</v>
      </c>
      <c r="M242" s="131" t="s">
        <v>546</v>
      </c>
      <c r="N242" s="137">
        <v>45297</v>
      </c>
      <c r="O242" s="54"/>
      <c r="P242" s="54"/>
      <c r="R242" s="37" t="s">
        <v>844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8">
        <v>172</v>
      </c>
      <c r="B243" s="129">
        <v>44481</v>
      </c>
      <c r="C243" s="129"/>
      <c r="D243" s="130" t="s">
        <v>779</v>
      </c>
      <c r="E243" s="131" t="s">
        <v>544</v>
      </c>
      <c r="F243" s="132">
        <v>45.5</v>
      </c>
      <c r="G243" s="131"/>
      <c r="H243" s="131">
        <v>56.5</v>
      </c>
      <c r="I243" s="133">
        <v>56</v>
      </c>
      <c r="J243" s="134" t="s">
        <v>630</v>
      </c>
      <c r="K243" s="135">
        <f t="shared" si="45"/>
        <v>11</v>
      </c>
      <c r="L243" s="136">
        <f t="shared" si="46"/>
        <v>0.24175824175824176</v>
      </c>
      <c r="M243" s="131" t="s">
        <v>546</v>
      </c>
      <c r="N243" s="137">
        <v>44881</v>
      </c>
      <c r="O243" s="54"/>
      <c r="P243" s="54"/>
      <c r="R243" s="37" t="s">
        <v>844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8">
        <v>173</v>
      </c>
      <c r="B244" s="129">
        <v>44551</v>
      </c>
      <c r="C244" s="129"/>
      <c r="D244" s="130" t="s">
        <v>128</v>
      </c>
      <c r="E244" s="131" t="s">
        <v>544</v>
      </c>
      <c r="F244" s="132">
        <v>2300</v>
      </c>
      <c r="G244" s="131"/>
      <c r="H244" s="131">
        <f>(2820+2200)/2</f>
        <v>2510</v>
      </c>
      <c r="I244" s="133">
        <v>3000</v>
      </c>
      <c r="J244" s="134" t="s">
        <v>780</v>
      </c>
      <c r="K244" s="135">
        <f t="shared" si="45"/>
        <v>210</v>
      </c>
      <c r="L244" s="136">
        <f t="shared" si="46"/>
        <v>9.1304347826086957E-2</v>
      </c>
      <c r="M244" s="131" t="s">
        <v>546</v>
      </c>
      <c r="N244" s="137">
        <v>44649</v>
      </c>
      <c r="O244" s="54"/>
      <c r="P244" s="54"/>
      <c r="R244" s="37" t="s">
        <v>844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8">
        <v>174</v>
      </c>
      <c r="B245" s="129">
        <v>44606</v>
      </c>
      <c r="C245" s="129"/>
      <c r="D245" s="130" t="s">
        <v>412</v>
      </c>
      <c r="E245" s="131" t="s">
        <v>544</v>
      </c>
      <c r="F245" s="132">
        <v>635</v>
      </c>
      <c r="G245" s="131"/>
      <c r="H245" s="131">
        <v>700</v>
      </c>
      <c r="I245" s="133">
        <v>764</v>
      </c>
      <c r="J245" s="134" t="s">
        <v>805</v>
      </c>
      <c r="K245" s="135">
        <f t="shared" si="45"/>
        <v>65</v>
      </c>
      <c r="L245" s="136">
        <f t="shared" si="46"/>
        <v>0.10236220472440945</v>
      </c>
      <c r="M245" s="131" t="s">
        <v>546</v>
      </c>
      <c r="N245" s="137">
        <v>45159</v>
      </c>
      <c r="O245" s="54"/>
      <c r="P245" s="54"/>
      <c r="R245" s="37" t="s">
        <v>844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8">
        <v>175</v>
      </c>
      <c r="B246" s="129">
        <v>44613</v>
      </c>
      <c r="C246" s="129"/>
      <c r="D246" s="130" t="s">
        <v>422</v>
      </c>
      <c r="E246" s="131" t="s">
        <v>544</v>
      </c>
      <c r="F246" s="132">
        <v>1255</v>
      </c>
      <c r="G246" s="131"/>
      <c r="H246" s="131">
        <v>1515</v>
      </c>
      <c r="I246" s="133">
        <v>1510</v>
      </c>
      <c r="J246" s="134" t="s">
        <v>630</v>
      </c>
      <c r="K246" s="135">
        <f t="shared" si="45"/>
        <v>260</v>
      </c>
      <c r="L246" s="136">
        <f t="shared" si="46"/>
        <v>0.20717131474103587</v>
      </c>
      <c r="M246" s="131" t="s">
        <v>546</v>
      </c>
      <c r="N246" s="137">
        <v>44834</v>
      </c>
      <c r="O246" s="54"/>
      <c r="P246" s="54"/>
      <c r="R246" s="37" t="s">
        <v>844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258">
        <v>176</v>
      </c>
      <c r="B247" s="249">
        <v>44670</v>
      </c>
      <c r="C247" s="249"/>
      <c r="D247" s="250" t="s">
        <v>509</v>
      </c>
      <c r="E247" s="251" t="s">
        <v>544</v>
      </c>
      <c r="F247" s="252">
        <v>445</v>
      </c>
      <c r="G247" s="252"/>
      <c r="H247" s="252">
        <v>460</v>
      </c>
      <c r="I247" s="252">
        <v>553</v>
      </c>
      <c r="J247" s="253" t="s">
        <v>838</v>
      </c>
      <c r="K247" s="254">
        <f t="shared" ref="K247" si="47">H247-F247</f>
        <v>15</v>
      </c>
      <c r="L247" s="255">
        <f t="shared" ref="L247" si="48">K247/F247</f>
        <v>3.3707865168539325E-2</v>
      </c>
      <c r="M247" s="256" t="s">
        <v>563</v>
      </c>
      <c r="N247" s="257">
        <v>45397</v>
      </c>
      <c r="O247" s="54"/>
      <c r="P247" s="54"/>
      <c r="R247" s="37" t="s">
        <v>844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59">
        <v>177</v>
      </c>
      <c r="B248" s="160">
        <v>44746</v>
      </c>
      <c r="C248" s="160"/>
      <c r="D248" s="161" t="s">
        <v>781</v>
      </c>
      <c r="E248" s="162" t="s">
        <v>544</v>
      </c>
      <c r="F248" s="162">
        <v>207.5</v>
      </c>
      <c r="G248" s="162"/>
      <c r="H248" s="162">
        <v>254</v>
      </c>
      <c r="I248" s="164">
        <v>254</v>
      </c>
      <c r="J248" s="134" t="s">
        <v>630</v>
      </c>
      <c r="K248" s="135">
        <f t="shared" ref="K248:K258" si="49">H248-F248</f>
        <v>46.5</v>
      </c>
      <c r="L248" s="136">
        <f t="shared" ref="L248:L258" si="50">K248/F248</f>
        <v>0.22409638554216868</v>
      </c>
      <c r="M248" s="131" t="s">
        <v>546</v>
      </c>
      <c r="N248" s="137">
        <v>44792</v>
      </c>
      <c r="O248" s="54"/>
      <c r="P248" s="54"/>
      <c r="R248" s="37" t="s">
        <v>844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59">
        <v>178</v>
      </c>
      <c r="B249" s="160">
        <v>44775</v>
      </c>
      <c r="C249" s="160"/>
      <c r="D249" s="161" t="s">
        <v>460</v>
      </c>
      <c r="E249" s="162" t="s">
        <v>544</v>
      </c>
      <c r="F249" s="162">
        <v>31.25</v>
      </c>
      <c r="G249" s="162"/>
      <c r="H249" s="162">
        <v>38.75</v>
      </c>
      <c r="I249" s="164">
        <v>38</v>
      </c>
      <c r="J249" s="134" t="s">
        <v>630</v>
      </c>
      <c r="K249" s="135">
        <f t="shared" si="49"/>
        <v>7.5</v>
      </c>
      <c r="L249" s="136">
        <f t="shared" si="50"/>
        <v>0.24</v>
      </c>
      <c r="M249" s="131" t="s">
        <v>546</v>
      </c>
      <c r="N249" s="137">
        <v>44844</v>
      </c>
      <c r="O249" s="54"/>
      <c r="P249" s="54"/>
      <c r="R249" s="37" t="s">
        <v>844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59">
        <v>179</v>
      </c>
      <c r="B250" s="160">
        <v>44841</v>
      </c>
      <c r="C250" s="160"/>
      <c r="D250" s="161" t="s">
        <v>782</v>
      </c>
      <c r="E250" s="162" t="s">
        <v>544</v>
      </c>
      <c r="F250" s="132">
        <v>665</v>
      </c>
      <c r="G250" s="162"/>
      <c r="H250" s="162">
        <v>807.5</v>
      </c>
      <c r="I250" s="164">
        <v>840</v>
      </c>
      <c r="J250" s="134" t="s">
        <v>780</v>
      </c>
      <c r="K250" s="135">
        <f t="shared" si="49"/>
        <v>142.5</v>
      </c>
      <c r="L250" s="136">
        <f t="shared" si="50"/>
        <v>0.21428571428571427</v>
      </c>
      <c r="M250" s="131" t="s">
        <v>546</v>
      </c>
      <c r="N250" s="137">
        <v>45097</v>
      </c>
      <c r="O250" s="54"/>
      <c r="P250" s="54"/>
      <c r="R250" s="37" t="s">
        <v>844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59">
        <v>180</v>
      </c>
      <c r="B251" s="160">
        <v>44844</v>
      </c>
      <c r="C251" s="160"/>
      <c r="D251" s="161" t="s">
        <v>414</v>
      </c>
      <c r="E251" s="162" t="s">
        <v>544</v>
      </c>
      <c r="F251" s="132">
        <v>227.5</v>
      </c>
      <c r="G251" s="162"/>
      <c r="H251" s="162">
        <v>270</v>
      </c>
      <c r="I251" s="164">
        <v>291</v>
      </c>
      <c r="J251" s="134" t="s">
        <v>807</v>
      </c>
      <c r="K251" s="135">
        <f t="shared" si="49"/>
        <v>42.5</v>
      </c>
      <c r="L251" s="136">
        <f t="shared" si="50"/>
        <v>0.18681318681318682</v>
      </c>
      <c r="M251" s="131" t="s">
        <v>546</v>
      </c>
      <c r="N251" s="137">
        <v>45160</v>
      </c>
      <c r="O251" s="54"/>
      <c r="P251" s="54"/>
      <c r="R251" s="37" t="s">
        <v>844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9">
        <v>181</v>
      </c>
      <c r="B252" s="160">
        <v>44845</v>
      </c>
      <c r="C252" s="160"/>
      <c r="D252" s="161" t="s">
        <v>412</v>
      </c>
      <c r="E252" s="162" t="s">
        <v>544</v>
      </c>
      <c r="F252" s="132">
        <v>555</v>
      </c>
      <c r="G252" s="162"/>
      <c r="H252" s="162">
        <v>700</v>
      </c>
      <c r="I252" s="164">
        <v>765</v>
      </c>
      <c r="J252" s="134" t="s">
        <v>806</v>
      </c>
      <c r="K252" s="135">
        <f t="shared" si="49"/>
        <v>145</v>
      </c>
      <c r="L252" s="136">
        <f t="shared" si="50"/>
        <v>0.26126126126126126</v>
      </c>
      <c r="M252" s="131" t="s">
        <v>546</v>
      </c>
      <c r="N252" s="137">
        <v>45159</v>
      </c>
      <c r="O252" s="54"/>
      <c r="P252" s="54"/>
      <c r="R252" s="37" t="s">
        <v>844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9">
        <v>182</v>
      </c>
      <c r="B253" s="160">
        <v>44981</v>
      </c>
      <c r="C253" s="160"/>
      <c r="D253" s="161" t="s">
        <v>427</v>
      </c>
      <c r="E253" s="162" t="s">
        <v>544</v>
      </c>
      <c r="F253" s="132">
        <v>1675</v>
      </c>
      <c r="G253" s="162"/>
      <c r="H253" s="162">
        <v>2080</v>
      </c>
      <c r="I253" s="164">
        <v>2080</v>
      </c>
      <c r="J253" s="134" t="s">
        <v>630</v>
      </c>
      <c r="K253" s="135">
        <f t="shared" si="49"/>
        <v>405</v>
      </c>
      <c r="L253" s="136">
        <f t="shared" si="50"/>
        <v>0.2417910447761194</v>
      </c>
      <c r="M253" s="131" t="s">
        <v>546</v>
      </c>
      <c r="N253" s="137">
        <v>45119</v>
      </c>
      <c r="O253" s="54"/>
      <c r="P253" s="54"/>
      <c r="R253" s="37" t="s">
        <v>844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59">
        <v>183</v>
      </c>
      <c r="B254" s="160">
        <v>44986</v>
      </c>
      <c r="C254" s="160"/>
      <c r="D254" s="161" t="s">
        <v>460</v>
      </c>
      <c r="E254" s="162" t="s">
        <v>544</v>
      </c>
      <c r="F254" s="132">
        <v>57.5</v>
      </c>
      <c r="G254" s="162"/>
      <c r="H254" s="162">
        <v>120</v>
      </c>
      <c r="I254" s="164">
        <v>120</v>
      </c>
      <c r="J254" s="134" t="s">
        <v>630</v>
      </c>
      <c r="K254" s="135">
        <f t="shared" si="49"/>
        <v>62.5</v>
      </c>
      <c r="L254" s="136">
        <f t="shared" si="50"/>
        <v>1.0869565217391304</v>
      </c>
      <c r="M254" s="131" t="s">
        <v>546</v>
      </c>
      <c r="N254" s="137">
        <v>45049</v>
      </c>
      <c r="O254" s="54"/>
      <c r="P254" s="54"/>
      <c r="R254" s="37" t="s">
        <v>844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9">
        <v>184</v>
      </c>
      <c r="B255" s="160">
        <v>45008</v>
      </c>
      <c r="C255" s="160"/>
      <c r="D255" s="161" t="s">
        <v>474</v>
      </c>
      <c r="E255" s="162" t="s">
        <v>544</v>
      </c>
      <c r="F255" s="132">
        <v>2765</v>
      </c>
      <c r="G255" s="162"/>
      <c r="H255" s="162">
        <v>3547.5</v>
      </c>
      <c r="I255" s="164">
        <v>3523</v>
      </c>
      <c r="J255" s="134" t="s">
        <v>630</v>
      </c>
      <c r="K255" s="135">
        <f t="shared" si="49"/>
        <v>782.5</v>
      </c>
      <c r="L255" s="136">
        <f t="shared" si="50"/>
        <v>0.28300180831826399</v>
      </c>
      <c r="M255" s="131" t="s">
        <v>546</v>
      </c>
      <c r="N255" s="137">
        <v>45177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9">
        <v>185</v>
      </c>
      <c r="B256" s="160">
        <v>45027</v>
      </c>
      <c r="C256" s="160"/>
      <c r="D256" s="161" t="s">
        <v>783</v>
      </c>
      <c r="E256" s="162" t="s">
        <v>544</v>
      </c>
      <c r="F256" s="162">
        <v>460</v>
      </c>
      <c r="G256" s="162"/>
      <c r="H256" s="162">
        <v>825</v>
      </c>
      <c r="I256" s="164">
        <v>810</v>
      </c>
      <c r="J256" s="134" t="s">
        <v>630</v>
      </c>
      <c r="K256" s="135">
        <f t="shared" si="49"/>
        <v>365</v>
      </c>
      <c r="L256" s="136">
        <f t="shared" si="50"/>
        <v>0.79347826086956519</v>
      </c>
      <c r="M256" s="131" t="s">
        <v>546</v>
      </c>
      <c r="N256" s="137">
        <v>45155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59">
        <v>186</v>
      </c>
      <c r="B257" s="160">
        <v>45050</v>
      </c>
      <c r="C257" s="160"/>
      <c r="D257" s="161" t="s">
        <v>41</v>
      </c>
      <c r="E257" s="162" t="s">
        <v>544</v>
      </c>
      <c r="F257" s="162">
        <v>3630</v>
      </c>
      <c r="G257" s="162"/>
      <c r="H257" s="162">
        <v>5150</v>
      </c>
      <c r="I257" s="164">
        <v>5040</v>
      </c>
      <c r="J257" s="134" t="s">
        <v>630</v>
      </c>
      <c r="K257" s="135">
        <f t="shared" si="49"/>
        <v>1520</v>
      </c>
      <c r="L257" s="136">
        <f t="shared" si="50"/>
        <v>0.41873278236914602</v>
      </c>
      <c r="M257" s="131" t="s">
        <v>546</v>
      </c>
      <c r="N257" s="137">
        <v>45344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8" ht="12.75" customHeight="1">
      <c r="A258" s="159">
        <v>187</v>
      </c>
      <c r="B258" s="160">
        <v>45075</v>
      </c>
      <c r="C258" s="160"/>
      <c r="D258" s="161" t="s">
        <v>784</v>
      </c>
      <c r="E258" s="162" t="s">
        <v>544</v>
      </c>
      <c r="F258" s="132">
        <v>585</v>
      </c>
      <c r="G258" s="162"/>
      <c r="H258" s="162">
        <v>732</v>
      </c>
      <c r="I258" s="164">
        <v>732</v>
      </c>
      <c r="J258" s="134" t="s">
        <v>630</v>
      </c>
      <c r="K258" s="135">
        <f t="shared" si="49"/>
        <v>147</v>
      </c>
      <c r="L258" s="136">
        <f t="shared" si="50"/>
        <v>0.25128205128205128</v>
      </c>
      <c r="M258" s="131" t="s">
        <v>546</v>
      </c>
      <c r="N258" s="137">
        <v>45152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F258" s="37"/>
      <c r="AG258" s="54"/>
      <c r="AI258" s="37"/>
      <c r="AK258" s="37"/>
      <c r="AL258" s="54"/>
    </row>
    <row r="259" spans="1:38" ht="12.75" customHeight="1">
      <c r="A259" s="159">
        <v>188</v>
      </c>
      <c r="B259" s="160">
        <v>45078</v>
      </c>
      <c r="C259" s="160"/>
      <c r="D259" s="161" t="s">
        <v>499</v>
      </c>
      <c r="E259" s="162" t="s">
        <v>544</v>
      </c>
      <c r="F259" s="132">
        <v>3310</v>
      </c>
      <c r="G259" s="162"/>
      <c r="H259" s="162">
        <v>4300</v>
      </c>
      <c r="I259" s="164">
        <v>4300</v>
      </c>
      <c r="J259" s="134" t="s">
        <v>630</v>
      </c>
      <c r="K259" s="135">
        <f t="shared" ref="K259" si="51">H259-F259</f>
        <v>990</v>
      </c>
      <c r="L259" s="136">
        <f t="shared" ref="L259" si="52">K259/F259</f>
        <v>0.29909365558912387</v>
      </c>
      <c r="M259" s="131" t="s">
        <v>546</v>
      </c>
      <c r="N259" s="137">
        <v>45436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F259" s="37"/>
      <c r="AG259" s="54"/>
      <c r="AI259" s="37"/>
      <c r="AK259" s="37"/>
      <c r="AL259" s="54"/>
    </row>
    <row r="260" spans="1:38" ht="12.75" customHeight="1">
      <c r="A260" s="159">
        <v>189</v>
      </c>
      <c r="B260" s="160">
        <v>45103</v>
      </c>
      <c r="C260" s="160"/>
      <c r="D260" s="161" t="s">
        <v>802</v>
      </c>
      <c r="E260" s="162" t="s">
        <v>544</v>
      </c>
      <c r="F260" s="132">
        <v>282.5</v>
      </c>
      <c r="G260" s="162"/>
      <c r="H260" s="162">
        <v>383</v>
      </c>
      <c r="I260" s="164">
        <v>383</v>
      </c>
      <c r="J260" s="134" t="s">
        <v>630</v>
      </c>
      <c r="K260" s="135">
        <f>H260-F260</f>
        <v>100.5</v>
      </c>
      <c r="L260" s="136">
        <f>K260/F260</f>
        <v>0.35575221238938054</v>
      </c>
      <c r="M260" s="131" t="s">
        <v>546</v>
      </c>
      <c r="N260" s="137">
        <v>45265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F260" s="37"/>
      <c r="AG260" s="54"/>
      <c r="AI260" s="37"/>
      <c r="AK260" s="37"/>
      <c r="AL260" s="54"/>
    </row>
    <row r="261" spans="1:38" ht="12.75" customHeight="1">
      <c r="A261" s="159">
        <v>190</v>
      </c>
      <c r="B261" s="160">
        <v>45120</v>
      </c>
      <c r="C261" s="160"/>
      <c r="D261" s="161" t="s">
        <v>498</v>
      </c>
      <c r="E261" s="162" t="s">
        <v>544</v>
      </c>
      <c r="F261" s="132">
        <v>2312.5</v>
      </c>
      <c r="G261" s="162"/>
      <c r="H261" s="162">
        <v>2935</v>
      </c>
      <c r="I261" s="164">
        <v>2935</v>
      </c>
      <c r="J261" s="134" t="s">
        <v>630</v>
      </c>
      <c r="K261" s="135">
        <f>H261-F261</f>
        <v>622.5</v>
      </c>
      <c r="L261" s="136">
        <f>K261/F261</f>
        <v>0.26918918918918922</v>
      </c>
      <c r="M261" s="131" t="s">
        <v>546</v>
      </c>
      <c r="N261" s="137">
        <v>45177</v>
      </c>
      <c r="O261" s="54"/>
      <c r="P261" s="54"/>
      <c r="R261" s="37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F261" s="37"/>
      <c r="AG261" s="54"/>
      <c r="AI261" s="37"/>
      <c r="AK261" s="37"/>
      <c r="AL261" s="54"/>
    </row>
    <row r="262" spans="1:38" ht="12.75" customHeight="1">
      <c r="A262" s="159">
        <v>191</v>
      </c>
      <c r="B262" s="160">
        <v>45125</v>
      </c>
      <c r="C262" s="160"/>
      <c r="D262" s="161" t="s">
        <v>198</v>
      </c>
      <c r="E262" s="162" t="s">
        <v>544</v>
      </c>
      <c r="F262" s="132">
        <v>3980</v>
      </c>
      <c r="G262" s="162"/>
      <c r="H262" s="162">
        <v>4895</v>
      </c>
      <c r="I262" s="164">
        <v>4895</v>
      </c>
      <c r="J262" s="134" t="s">
        <v>630</v>
      </c>
      <c r="K262" s="135">
        <f>H262-F262</f>
        <v>915</v>
      </c>
      <c r="L262" s="136">
        <f>K262/F262</f>
        <v>0.22989949748743718</v>
      </c>
      <c r="M262" s="131" t="s">
        <v>546</v>
      </c>
      <c r="N262" s="137">
        <v>45155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159">
        <v>192</v>
      </c>
      <c r="B263" s="160">
        <v>45145</v>
      </c>
      <c r="C263" s="160"/>
      <c r="D263" s="161" t="s">
        <v>804</v>
      </c>
      <c r="E263" s="162" t="s">
        <v>544</v>
      </c>
      <c r="F263" s="132">
        <v>565</v>
      </c>
      <c r="G263" s="162"/>
      <c r="H263" s="162">
        <v>725</v>
      </c>
      <c r="I263" s="164">
        <v>725</v>
      </c>
      <c r="J263" s="134" t="s">
        <v>630</v>
      </c>
      <c r="K263" s="135">
        <f>H263-F263</f>
        <v>160</v>
      </c>
      <c r="L263" s="136">
        <f>K263/F263</f>
        <v>0.2831858407079646</v>
      </c>
      <c r="M263" s="131" t="s">
        <v>546</v>
      </c>
      <c r="N263" s="137">
        <v>45169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31">
        <v>193</v>
      </c>
      <c r="B264" s="232">
        <v>45167</v>
      </c>
      <c r="C264" s="232"/>
      <c r="D264" s="233" t="s">
        <v>808</v>
      </c>
      <c r="E264" s="234" t="s">
        <v>544</v>
      </c>
      <c r="F264" s="132">
        <v>700</v>
      </c>
      <c r="G264" s="234"/>
      <c r="H264" s="234">
        <v>950</v>
      </c>
      <c r="I264" s="235">
        <v>950</v>
      </c>
      <c r="J264" s="236" t="s">
        <v>630</v>
      </c>
      <c r="K264" s="135">
        <f>H264-F264</f>
        <v>250</v>
      </c>
      <c r="L264" s="136">
        <f>K264/F264</f>
        <v>0.35714285714285715</v>
      </c>
      <c r="M264" s="131" t="s">
        <v>546</v>
      </c>
      <c r="N264" s="137">
        <v>45261</v>
      </c>
      <c r="O264" s="54"/>
      <c r="P264" s="54"/>
      <c r="R264" s="37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177">
        <v>194</v>
      </c>
      <c r="B265" s="178">
        <v>45184</v>
      </c>
      <c r="C265" s="53"/>
      <c r="D265" s="53" t="s">
        <v>501</v>
      </c>
      <c r="E265" s="179" t="s">
        <v>544</v>
      </c>
      <c r="F265" s="51" t="s">
        <v>809</v>
      </c>
      <c r="G265" s="51"/>
      <c r="H265" s="51"/>
      <c r="I265" s="51">
        <v>480</v>
      </c>
      <c r="J265" s="51" t="s">
        <v>545</v>
      </c>
      <c r="K265" s="51"/>
      <c r="L265" s="51"/>
      <c r="M265" s="51"/>
      <c r="N265" s="51"/>
      <c r="O265" s="54"/>
      <c r="P265" s="54"/>
      <c r="R265" s="37" t="s">
        <v>846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31">
        <v>195</v>
      </c>
      <c r="B266" s="232">
        <v>45203</v>
      </c>
      <c r="C266" s="232"/>
      <c r="D266" s="233" t="s">
        <v>171</v>
      </c>
      <c r="E266" s="234" t="s">
        <v>544</v>
      </c>
      <c r="F266" s="132">
        <v>992.5</v>
      </c>
      <c r="G266" s="234"/>
      <c r="H266" s="234">
        <v>1198</v>
      </c>
      <c r="I266" s="235">
        <v>1198</v>
      </c>
      <c r="J266" s="236" t="s">
        <v>630</v>
      </c>
      <c r="K266" s="135">
        <f>H266-F266</f>
        <v>205.5</v>
      </c>
      <c r="L266" s="136">
        <f>K266/F266</f>
        <v>0.2070528967254408</v>
      </c>
      <c r="M266" s="131" t="s">
        <v>546</v>
      </c>
      <c r="N266" s="137">
        <v>45392</v>
      </c>
      <c r="O266" s="54"/>
      <c r="P266" s="54"/>
      <c r="R266" s="37" t="s">
        <v>846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31">
        <v>196</v>
      </c>
      <c r="B267" s="232">
        <v>45216</v>
      </c>
      <c r="C267" s="232"/>
      <c r="D267" s="233" t="s">
        <v>104</v>
      </c>
      <c r="E267" s="234" t="s">
        <v>544</v>
      </c>
      <c r="F267" s="132">
        <v>5425</v>
      </c>
      <c r="G267" s="234"/>
      <c r="H267" s="234">
        <v>6880</v>
      </c>
      <c r="I267" s="235">
        <v>6870</v>
      </c>
      <c r="J267" s="236" t="s">
        <v>630</v>
      </c>
      <c r="K267" s="135">
        <f>H267-F267</f>
        <v>1455</v>
      </c>
      <c r="L267" s="136">
        <f>K267/F267</f>
        <v>0.26820276497695855</v>
      </c>
      <c r="M267" s="131" t="s">
        <v>546</v>
      </c>
      <c r="N267" s="137">
        <v>45342</v>
      </c>
      <c r="O267" s="54"/>
      <c r="P267" s="54"/>
      <c r="R267" s="37" t="s">
        <v>846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31">
        <v>197</v>
      </c>
      <c r="B268" s="232">
        <v>45216</v>
      </c>
      <c r="C268" s="232"/>
      <c r="D268" s="233" t="s">
        <v>810</v>
      </c>
      <c r="E268" s="234" t="s">
        <v>544</v>
      </c>
      <c r="F268" s="132">
        <v>1090</v>
      </c>
      <c r="G268" s="234"/>
      <c r="H268" s="234">
        <v>1415</v>
      </c>
      <c r="I268" s="235">
        <v>1415</v>
      </c>
      <c r="J268" s="236" t="s">
        <v>630</v>
      </c>
      <c r="K268" s="135">
        <f>H268-F268</f>
        <v>325</v>
      </c>
      <c r="L268" s="136">
        <f>K268/F268</f>
        <v>0.29816513761467889</v>
      </c>
      <c r="M268" s="131" t="s">
        <v>546</v>
      </c>
      <c r="N268" s="137">
        <v>45282</v>
      </c>
      <c r="O268" s="54"/>
      <c r="P268" s="54"/>
      <c r="R268" s="37" t="s">
        <v>846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31">
        <v>198</v>
      </c>
      <c r="B269" s="232">
        <v>45236</v>
      </c>
      <c r="C269" s="232"/>
      <c r="D269" s="233" t="s">
        <v>813</v>
      </c>
      <c r="E269" s="234" t="s">
        <v>544</v>
      </c>
      <c r="F269" s="132">
        <v>1270</v>
      </c>
      <c r="G269" s="234"/>
      <c r="H269" s="234">
        <v>1613</v>
      </c>
      <c r="I269" s="235">
        <v>1613</v>
      </c>
      <c r="J269" s="236" t="s">
        <v>630</v>
      </c>
      <c r="K269" s="135">
        <f>H269-F269</f>
        <v>343</v>
      </c>
      <c r="L269" s="136">
        <f>K269/F269</f>
        <v>0.27007874015748029</v>
      </c>
      <c r="M269" s="131" t="s">
        <v>546</v>
      </c>
      <c r="N269" s="137">
        <v>45246</v>
      </c>
      <c r="O269" s="54"/>
      <c r="P269" s="54"/>
      <c r="R269" s="37" t="s">
        <v>846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31">
        <v>199</v>
      </c>
      <c r="B270" s="232">
        <v>45251</v>
      </c>
      <c r="C270" s="232"/>
      <c r="D270" s="233" t="s">
        <v>814</v>
      </c>
      <c r="E270" s="234" t="s">
        <v>544</v>
      </c>
      <c r="F270" s="132">
        <v>807.5</v>
      </c>
      <c r="G270" s="234"/>
      <c r="H270" s="234">
        <v>1490</v>
      </c>
      <c r="I270" s="235">
        <v>1490</v>
      </c>
      <c r="J270" s="236" t="s">
        <v>630</v>
      </c>
      <c r="K270" s="135">
        <f>H270-F270</f>
        <v>682.5</v>
      </c>
      <c r="L270" s="136">
        <f>K270/F270</f>
        <v>0.84520123839009287</v>
      </c>
      <c r="M270" s="131" t="s">
        <v>546</v>
      </c>
      <c r="N270" s="137">
        <v>45479</v>
      </c>
      <c r="O270" s="54"/>
      <c r="P270" s="54"/>
      <c r="R270" s="37" t="s">
        <v>846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7">
        <v>200</v>
      </c>
      <c r="B271" s="178">
        <v>45254</v>
      </c>
      <c r="C271" s="53"/>
      <c r="D271" s="53" t="s">
        <v>813</v>
      </c>
      <c r="E271" s="179" t="s">
        <v>544</v>
      </c>
      <c r="F271" s="51" t="s">
        <v>815</v>
      </c>
      <c r="G271" s="51"/>
      <c r="H271" s="51"/>
      <c r="I271" s="51">
        <v>1806</v>
      </c>
      <c r="J271" s="51" t="s">
        <v>545</v>
      </c>
      <c r="K271" s="51"/>
      <c r="L271" s="51"/>
      <c r="M271" s="51"/>
      <c r="N271" s="51"/>
      <c r="O271" s="54"/>
      <c r="P271" s="54"/>
      <c r="R271" s="37" t="s">
        <v>846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31">
        <v>201</v>
      </c>
      <c r="B272" s="232">
        <v>45265</v>
      </c>
      <c r="C272" s="232"/>
      <c r="D272" s="233" t="s">
        <v>502</v>
      </c>
      <c r="E272" s="234" t="s">
        <v>544</v>
      </c>
      <c r="F272" s="132">
        <v>435</v>
      </c>
      <c r="G272" s="234"/>
      <c r="H272" s="234">
        <v>558</v>
      </c>
      <c r="I272" s="235">
        <v>558</v>
      </c>
      <c r="J272" s="236" t="s">
        <v>630</v>
      </c>
      <c r="K272" s="135">
        <f>H272-F272</f>
        <v>123</v>
      </c>
      <c r="L272" s="136">
        <f>K272/F272</f>
        <v>0.28275862068965518</v>
      </c>
      <c r="M272" s="131" t="s">
        <v>546</v>
      </c>
      <c r="N272" s="137">
        <v>45378</v>
      </c>
      <c r="O272" s="54"/>
      <c r="P272" s="54"/>
      <c r="R272" s="37" t="s">
        <v>846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31">
        <v>202</v>
      </c>
      <c r="B273" s="232">
        <v>45272</v>
      </c>
      <c r="C273" s="232"/>
      <c r="D273" s="233" t="s">
        <v>816</v>
      </c>
      <c r="E273" s="234" t="s">
        <v>544</v>
      </c>
      <c r="F273" s="132">
        <v>4225</v>
      </c>
      <c r="G273" s="234"/>
      <c r="H273" s="234">
        <v>5512</v>
      </c>
      <c r="I273" s="235">
        <v>5512</v>
      </c>
      <c r="J273" s="236" t="s">
        <v>630</v>
      </c>
      <c r="K273" s="135">
        <f>H273-F273</f>
        <v>1287</v>
      </c>
      <c r="L273" s="136">
        <f>K273/F273</f>
        <v>0.30461538461538462</v>
      </c>
      <c r="M273" s="131" t="s">
        <v>546</v>
      </c>
      <c r="N273" s="137">
        <v>45329</v>
      </c>
      <c r="O273" s="54"/>
      <c r="P273" s="54"/>
      <c r="R273" s="37" t="s">
        <v>846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31">
        <v>203</v>
      </c>
      <c r="B274" s="232">
        <v>45292</v>
      </c>
      <c r="C274" s="232"/>
      <c r="D274" s="233" t="s">
        <v>308</v>
      </c>
      <c r="E274" s="234" t="s">
        <v>544</v>
      </c>
      <c r="F274" s="132">
        <v>3670</v>
      </c>
      <c r="G274" s="234"/>
      <c r="H274" s="234">
        <v>4909</v>
      </c>
      <c r="I274" s="235">
        <v>4909</v>
      </c>
      <c r="J274" s="236" t="s">
        <v>630</v>
      </c>
      <c r="K274" s="135">
        <f>H274-F274</f>
        <v>1239</v>
      </c>
      <c r="L274" s="136">
        <f>K274/F274</f>
        <v>0.33760217983651225</v>
      </c>
      <c r="M274" s="131" t="s">
        <v>546</v>
      </c>
      <c r="N274" s="137">
        <v>45516</v>
      </c>
      <c r="O274" s="54"/>
      <c r="P274" s="54"/>
      <c r="R274" s="37" t="s">
        <v>846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7">
        <v>204</v>
      </c>
      <c r="B275" s="178">
        <v>45294</v>
      </c>
      <c r="C275" s="53"/>
      <c r="D275" s="53" t="s">
        <v>500</v>
      </c>
      <c r="E275" s="179" t="s">
        <v>544</v>
      </c>
      <c r="F275" s="51" t="s">
        <v>817</v>
      </c>
      <c r="G275" s="51"/>
      <c r="H275" s="51"/>
      <c r="I275" s="51">
        <v>1080</v>
      </c>
      <c r="J275" s="51" t="s">
        <v>545</v>
      </c>
      <c r="K275" s="51"/>
      <c r="L275" s="51"/>
      <c r="M275" s="51"/>
      <c r="N275" s="51"/>
      <c r="O275" s="54"/>
      <c r="P275" s="54"/>
      <c r="R275" s="37" t="s">
        <v>846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177">
        <v>205</v>
      </c>
      <c r="B276" s="178">
        <v>45315</v>
      </c>
      <c r="C276" s="53"/>
      <c r="D276" s="53" t="s">
        <v>309</v>
      </c>
      <c r="E276" s="179" t="s">
        <v>544</v>
      </c>
      <c r="F276" s="51" t="s">
        <v>819</v>
      </c>
      <c r="G276" s="51"/>
      <c r="H276" s="51"/>
      <c r="I276" s="51">
        <v>2077</v>
      </c>
      <c r="J276" s="51" t="s">
        <v>545</v>
      </c>
      <c r="K276" s="51"/>
      <c r="L276" s="51"/>
      <c r="M276" s="51"/>
      <c r="N276" s="51"/>
      <c r="O276" s="54"/>
      <c r="P276" s="54"/>
      <c r="R276" s="37" t="s">
        <v>846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177">
        <v>206</v>
      </c>
      <c r="B277" s="178">
        <v>45320</v>
      </c>
      <c r="C277" s="53"/>
      <c r="D277" s="53" t="s">
        <v>820</v>
      </c>
      <c r="E277" s="179" t="s">
        <v>544</v>
      </c>
      <c r="F277" s="51" t="s">
        <v>821</v>
      </c>
      <c r="G277" s="51"/>
      <c r="H277" s="51"/>
      <c r="I277" s="51">
        <v>2906</v>
      </c>
      <c r="J277" s="51" t="s">
        <v>545</v>
      </c>
      <c r="K277" s="51"/>
      <c r="L277" s="51"/>
      <c r="M277" s="51"/>
      <c r="N277" s="51"/>
      <c r="O277" s="54"/>
      <c r="P277" s="54"/>
      <c r="R277" s="37" t="s">
        <v>846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31">
        <v>207</v>
      </c>
      <c r="B278" s="232">
        <v>45331</v>
      </c>
      <c r="C278" s="232"/>
      <c r="D278" s="233" t="s">
        <v>498</v>
      </c>
      <c r="E278" s="234" t="s">
        <v>544</v>
      </c>
      <c r="F278" s="132">
        <v>3270</v>
      </c>
      <c r="G278" s="234"/>
      <c r="H278" s="234">
        <v>4096</v>
      </c>
      <c r="I278" s="235">
        <v>4096</v>
      </c>
      <c r="J278" s="236" t="s">
        <v>630</v>
      </c>
      <c r="K278" s="135">
        <f>H278-F278</f>
        <v>826</v>
      </c>
      <c r="L278" s="136">
        <f>K278/F278</f>
        <v>0.25259938837920487</v>
      </c>
      <c r="M278" s="131" t="s">
        <v>546</v>
      </c>
      <c r="N278" s="137">
        <v>45377</v>
      </c>
      <c r="O278" s="54"/>
      <c r="P278" s="54"/>
      <c r="R278" s="37" t="s">
        <v>847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177">
        <v>208</v>
      </c>
      <c r="B279" s="178">
        <v>45345</v>
      </c>
      <c r="C279" s="53"/>
      <c r="D279" s="53" t="s">
        <v>59</v>
      </c>
      <c r="E279" s="179" t="s">
        <v>544</v>
      </c>
      <c r="F279" s="51" t="s">
        <v>836</v>
      </c>
      <c r="G279" s="51"/>
      <c r="H279" s="51"/>
      <c r="I279" s="51">
        <v>2627</v>
      </c>
      <c r="J279" s="51" t="s">
        <v>545</v>
      </c>
      <c r="K279" s="51"/>
      <c r="L279" s="51"/>
      <c r="M279" s="51"/>
      <c r="N279" s="53"/>
      <c r="O279" s="54"/>
      <c r="P279" s="54"/>
      <c r="R279" s="37" t="s">
        <v>847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31">
        <v>209</v>
      </c>
      <c r="B280" s="232">
        <v>45356</v>
      </c>
      <c r="C280" s="232"/>
      <c r="D280" s="233" t="s">
        <v>808</v>
      </c>
      <c r="E280" s="234" t="s">
        <v>544</v>
      </c>
      <c r="F280" s="132">
        <v>925</v>
      </c>
      <c r="G280" s="234"/>
      <c r="H280" s="234">
        <v>1170</v>
      </c>
      <c r="I280" s="235">
        <v>1170</v>
      </c>
      <c r="J280" s="236" t="s">
        <v>630</v>
      </c>
      <c r="K280" s="135">
        <f>H280-F280</f>
        <v>245</v>
      </c>
      <c r="L280" s="136">
        <f>K280/F280</f>
        <v>0.26486486486486488</v>
      </c>
      <c r="M280" s="131" t="s">
        <v>546</v>
      </c>
      <c r="N280" s="137">
        <v>45435</v>
      </c>
      <c r="O280" s="54"/>
      <c r="P280" s="54"/>
      <c r="R280" s="37" t="s">
        <v>846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31">
        <v>210</v>
      </c>
      <c r="B281" s="232">
        <v>45372</v>
      </c>
      <c r="C281" s="232"/>
      <c r="D281" s="233" t="s">
        <v>474</v>
      </c>
      <c r="E281" s="234" t="s">
        <v>544</v>
      </c>
      <c r="F281" s="132">
        <v>2910</v>
      </c>
      <c r="G281" s="234"/>
      <c r="H281" s="234">
        <v>3696</v>
      </c>
      <c r="I281" s="235">
        <v>3696</v>
      </c>
      <c r="J281" s="236" t="s">
        <v>630</v>
      </c>
      <c r="K281" s="135">
        <f>H281-F281</f>
        <v>786</v>
      </c>
      <c r="L281" s="136">
        <f>K281/F281</f>
        <v>0.27010309278350514</v>
      </c>
      <c r="M281" s="131" t="s">
        <v>546</v>
      </c>
      <c r="N281" s="137">
        <v>45412</v>
      </c>
      <c r="O281" s="54"/>
      <c r="P281" s="54"/>
      <c r="R281" s="37" t="s">
        <v>847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31">
        <v>211</v>
      </c>
      <c r="B282" s="232">
        <v>45387</v>
      </c>
      <c r="C282" s="232"/>
      <c r="D282" s="233" t="s">
        <v>504</v>
      </c>
      <c r="E282" s="234" t="s">
        <v>544</v>
      </c>
      <c r="F282" s="132">
        <v>735</v>
      </c>
      <c r="G282" s="234"/>
      <c r="H282" s="234">
        <v>938</v>
      </c>
      <c r="I282" s="235">
        <v>938</v>
      </c>
      <c r="J282" s="236" t="s">
        <v>630</v>
      </c>
      <c r="K282" s="135">
        <f>H282-F282</f>
        <v>203</v>
      </c>
      <c r="L282" s="136">
        <f>K282/F282</f>
        <v>0.27619047619047621</v>
      </c>
      <c r="M282" s="131" t="s">
        <v>546</v>
      </c>
      <c r="N282" s="137">
        <v>45449</v>
      </c>
      <c r="O282" s="54"/>
      <c r="P282" s="54"/>
      <c r="R282" s="37" t="s">
        <v>846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177">
        <v>212</v>
      </c>
      <c r="B283" s="178">
        <v>45407</v>
      </c>
      <c r="C283" s="53"/>
      <c r="D283" s="53" t="s">
        <v>810</v>
      </c>
      <c r="E283" s="179" t="s">
        <v>544</v>
      </c>
      <c r="F283" s="51" t="s">
        <v>839</v>
      </c>
      <c r="G283" s="51"/>
      <c r="H283" s="51"/>
      <c r="I283" s="51">
        <v>1675</v>
      </c>
      <c r="J283" s="51" t="s">
        <v>545</v>
      </c>
      <c r="K283" s="51"/>
      <c r="L283" s="51"/>
      <c r="M283" s="51"/>
      <c r="N283" s="53"/>
      <c r="O283" s="54"/>
      <c r="P283" s="54"/>
      <c r="R283" s="37" t="s">
        <v>847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31">
        <v>213</v>
      </c>
      <c r="B284" s="232">
        <v>45426</v>
      </c>
      <c r="C284" s="232"/>
      <c r="D284" s="233" t="s">
        <v>787</v>
      </c>
      <c r="E284" s="234" t="s">
        <v>544</v>
      </c>
      <c r="F284" s="132">
        <v>485</v>
      </c>
      <c r="G284" s="234"/>
      <c r="H284" s="234">
        <v>617</v>
      </c>
      <c r="I284" s="235">
        <v>617</v>
      </c>
      <c r="J284" s="236" t="s">
        <v>630</v>
      </c>
      <c r="K284" s="135">
        <f>H284-F284</f>
        <v>132</v>
      </c>
      <c r="L284" s="136">
        <f>K284/F284</f>
        <v>0.27216494845360822</v>
      </c>
      <c r="M284" s="131" t="s">
        <v>546</v>
      </c>
      <c r="N284" s="137">
        <v>45481</v>
      </c>
      <c r="O284" s="54"/>
      <c r="P284" s="54"/>
      <c r="R284" s="37" t="s">
        <v>846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31">
        <v>214</v>
      </c>
      <c r="B285" s="232">
        <v>45448</v>
      </c>
      <c r="C285" s="232"/>
      <c r="D285" s="233" t="s">
        <v>734</v>
      </c>
      <c r="E285" s="234" t="s">
        <v>544</v>
      </c>
      <c r="F285" s="132">
        <v>385</v>
      </c>
      <c r="G285" s="234"/>
      <c r="H285" s="234">
        <v>505</v>
      </c>
      <c r="I285" s="235">
        <v>505</v>
      </c>
      <c r="J285" s="236" t="s">
        <v>630</v>
      </c>
      <c r="K285" s="135">
        <f>H285-F285</f>
        <v>120</v>
      </c>
      <c r="L285" s="136">
        <f>K285/F285</f>
        <v>0.31168831168831168</v>
      </c>
      <c r="M285" s="131" t="s">
        <v>546</v>
      </c>
      <c r="N285" s="137">
        <v>45469</v>
      </c>
      <c r="O285" s="54"/>
      <c r="P285" s="54"/>
      <c r="R285" s="37" t="s">
        <v>847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31">
        <v>215</v>
      </c>
      <c r="B286" s="232">
        <v>45464</v>
      </c>
      <c r="C286" s="232"/>
      <c r="D286" s="233" t="s">
        <v>892</v>
      </c>
      <c r="E286" s="234" t="s">
        <v>544</v>
      </c>
      <c r="F286" s="132">
        <v>321</v>
      </c>
      <c r="G286" s="234"/>
      <c r="H286" s="234">
        <v>440</v>
      </c>
      <c r="I286" s="235">
        <v>412</v>
      </c>
      <c r="J286" s="236" t="s">
        <v>630</v>
      </c>
      <c r="K286" s="135">
        <f>H286-F286</f>
        <v>119</v>
      </c>
      <c r="L286" s="136">
        <f>K286/F286</f>
        <v>0.37071651090342678</v>
      </c>
      <c r="M286" s="131" t="s">
        <v>546</v>
      </c>
      <c r="N286" s="137">
        <v>45498</v>
      </c>
      <c r="O286" s="54"/>
      <c r="P286" s="54"/>
      <c r="R286" s="37" t="s">
        <v>847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177">
        <v>216</v>
      </c>
      <c r="B287" s="178">
        <v>45475</v>
      </c>
      <c r="C287" s="53"/>
      <c r="D287" s="53" t="s">
        <v>888</v>
      </c>
      <c r="E287" s="179" t="s">
        <v>544</v>
      </c>
      <c r="F287" s="51" t="s">
        <v>889</v>
      </c>
      <c r="G287" s="51"/>
      <c r="H287" s="51"/>
      <c r="I287" s="51">
        <v>426</v>
      </c>
      <c r="J287" s="51" t="s">
        <v>545</v>
      </c>
      <c r="K287" s="51"/>
      <c r="L287" s="51"/>
      <c r="M287" s="51"/>
      <c r="N287" s="53"/>
      <c r="O287" s="54"/>
      <c r="P287" s="54"/>
      <c r="R287" s="37" t="s">
        <v>846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177">
        <v>217</v>
      </c>
      <c r="B288" s="178">
        <v>45504</v>
      </c>
      <c r="C288" s="53"/>
      <c r="D288" s="53" t="s">
        <v>907</v>
      </c>
      <c r="E288" s="179" t="s">
        <v>544</v>
      </c>
      <c r="F288" s="51" t="s">
        <v>908</v>
      </c>
      <c r="G288" s="51"/>
      <c r="H288" s="51"/>
      <c r="I288" s="51">
        <v>1765</v>
      </c>
      <c r="J288" s="51" t="s">
        <v>545</v>
      </c>
      <c r="K288" s="51"/>
      <c r="L288" s="51"/>
      <c r="M288" s="51"/>
      <c r="N288" s="53"/>
      <c r="O288" s="54"/>
      <c r="P288" s="54"/>
      <c r="R288" s="37" t="s">
        <v>847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5" customHeight="1">
      <c r="A289" s="177"/>
      <c r="B289" s="178"/>
      <c r="C289" s="53"/>
      <c r="D289" s="53"/>
      <c r="E289" s="179"/>
      <c r="F289" s="51"/>
      <c r="G289" s="51"/>
      <c r="H289" s="51"/>
      <c r="I289" s="51"/>
      <c r="J289" s="51"/>
      <c r="K289" s="51"/>
      <c r="L289" s="51"/>
      <c r="M289" s="51"/>
      <c r="N289" s="53"/>
      <c r="O289" s="54"/>
      <c r="P289" s="54"/>
      <c r="R289" s="37" t="s">
        <v>846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8" ht="12.75" customHeight="1">
      <c r="B290" s="180" t="s">
        <v>785</v>
      </c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37" t="s">
        <v>846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181"/>
      <c r="B291" s="292" t="s">
        <v>891</v>
      </c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37" t="s">
        <v>847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181"/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37" t="s">
        <v>848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A293" s="51"/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37" t="s">
        <v>848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43" t="s">
        <v>847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43" t="s">
        <v>847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43" t="s">
        <v>847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43" t="s">
        <v>847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5" customHeight="1">
      <c r="F466" s="54"/>
      <c r="G466" s="54"/>
      <c r="H466" s="54"/>
      <c r="I466" s="54"/>
      <c r="J466" s="37"/>
      <c r="K466" s="54"/>
      <c r="L466" s="54"/>
      <c r="M466" s="54"/>
      <c r="O466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2024-08-13T16:13:50Z</dcterms:modified>
</cp:coreProperties>
</file>