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F&amp;O)'!$R$1:$R$306</definedName>
  </definedNames>
  <calcPr calcId="152511"/>
</workbook>
</file>

<file path=xl/calcChain.xml><?xml version="1.0" encoding="utf-8"?>
<calcChain xmlns="http://schemas.openxmlformats.org/spreadsheetml/2006/main">
  <c r="L22" i="6" l="1"/>
  <c r="K22" i="6"/>
  <c r="M22" i="6" s="1"/>
  <c r="K91" i="6"/>
  <c r="M91" i="6" s="1"/>
  <c r="L70" i="6"/>
  <c r="K70" i="6"/>
  <c r="K90" i="6"/>
  <c r="M90" i="6" s="1"/>
  <c r="L47" i="6"/>
  <c r="K47" i="6"/>
  <c r="L12" i="6"/>
  <c r="K12" i="6"/>
  <c r="L71" i="6"/>
  <c r="K71" i="6"/>
  <c r="L42" i="6"/>
  <c r="K42" i="6"/>
  <c r="M42" i="6" s="1"/>
  <c r="M70" i="6" l="1"/>
  <c r="M47" i="6"/>
  <c r="M12" i="6"/>
  <c r="M71" i="6"/>
  <c r="L46" i="6"/>
  <c r="K46" i="6"/>
  <c r="K89" i="6"/>
  <c r="M89" i="6" s="1"/>
  <c r="K88" i="6"/>
  <c r="M88" i="6" s="1"/>
  <c r="L68" i="6"/>
  <c r="K68" i="6"/>
  <c r="L69" i="6"/>
  <c r="K69" i="6"/>
  <c r="P26" i="6"/>
  <c r="L67" i="6"/>
  <c r="K67" i="6"/>
  <c r="K86" i="6"/>
  <c r="M86" i="6" s="1"/>
  <c r="M46" i="6" l="1"/>
  <c r="M68" i="6"/>
  <c r="M69" i="6"/>
  <c r="M67" i="6"/>
  <c r="P24" i="6"/>
  <c r="P25" i="6"/>
  <c r="K87" i="6"/>
  <c r="M87" i="6" s="1"/>
  <c r="L11" i="6"/>
  <c r="K11" i="6"/>
  <c r="L62" i="6"/>
  <c r="K62" i="6"/>
  <c r="L97" i="6"/>
  <c r="K97" i="6"/>
  <c r="L44" i="6"/>
  <c r="L45" i="6"/>
  <c r="M62" i="6" l="1"/>
  <c r="M97" i="6"/>
  <c r="M11" i="6"/>
  <c r="L6" i="2"/>
  <c r="K6" i="3"/>
  <c r="L66" i="6"/>
  <c r="K66" i="6"/>
  <c r="L65" i="6"/>
  <c r="K65" i="6"/>
  <c r="L64" i="6"/>
  <c r="K64" i="6"/>
  <c r="M64" i="6" l="1"/>
  <c r="M65" i="6"/>
  <c r="M66" i="6"/>
  <c r="L17" i="6"/>
  <c r="L16" i="6"/>
  <c r="L10" i="6"/>
  <c r="L43" i="6"/>
  <c r="L41" i="6"/>
  <c r="L63" i="6"/>
  <c r="L61" i="6"/>
  <c r="L60" i="6"/>
  <c r="L59" i="6"/>
  <c r="L58" i="6"/>
  <c r="P18" i="6" l="1"/>
  <c r="P23" i="6"/>
  <c r="K41" i="6"/>
  <c r="M41" i="6" s="1"/>
  <c r="K63" i="6"/>
  <c r="M63" i="6" l="1"/>
  <c r="K85" i="6"/>
  <c r="M85" i="6" s="1"/>
  <c r="K61" i="6"/>
  <c r="K45" i="6"/>
  <c r="K78" i="6"/>
  <c r="M78" i="6" s="1"/>
  <c r="K81" i="6"/>
  <c r="M81" i="6" s="1"/>
  <c r="K84" i="6"/>
  <c r="M84" i="6" s="1"/>
  <c r="K83" i="6"/>
  <c r="M83" i="6" s="1"/>
  <c r="M61" i="6" l="1"/>
  <c r="M45" i="6"/>
  <c r="K80" i="6"/>
  <c r="M80" i="6" s="1"/>
  <c r="K82" i="6"/>
  <c r="M82" i="6" s="1"/>
  <c r="K16" i="6"/>
  <c r="K60" i="6"/>
  <c r="K17" i="6"/>
  <c r="K58" i="6"/>
  <c r="K79" i="6"/>
  <c r="M79" i="6" s="1"/>
  <c r="M17" i="6" l="1"/>
  <c r="M16" i="6"/>
  <c r="M60" i="6"/>
  <c r="M58" i="6"/>
  <c r="K44" i="6"/>
  <c r="P19" i="6"/>
  <c r="P20" i="6"/>
  <c r="P21" i="6"/>
  <c r="K10" i="6"/>
  <c r="M10" i="6" l="1"/>
  <c r="M44" i="6"/>
  <c r="K43" i="6"/>
  <c r="M43" i="6" s="1"/>
  <c r="K59" i="6"/>
  <c r="M59" i="6" l="1"/>
  <c r="D7" i="5"/>
  <c r="M7" i="6"/>
  <c r="P15" i="6" l="1"/>
  <c r="P13" i="6" l="1"/>
  <c r="P14" i="6"/>
  <c r="K293" i="6" l="1"/>
  <c r="L293" i="6" s="1"/>
  <c r="K290" i="6" l="1"/>
  <c r="L290" i="6" s="1"/>
  <c r="K294" i="6" l="1"/>
  <c r="L294" i="6" s="1"/>
  <c r="K289" i="6"/>
  <c r="L289" i="6" s="1"/>
  <c r="K288" i="6"/>
  <c r="L288" i="6" s="1"/>
  <c r="K286" i="6"/>
  <c r="L286" i="6" s="1"/>
  <c r="H284" i="6"/>
  <c r="K284" i="6" s="1"/>
  <c r="L284" i="6" s="1"/>
  <c r="K283" i="6"/>
  <c r="L283" i="6" s="1"/>
  <c r="K280" i="6"/>
  <c r="L280" i="6" s="1"/>
  <c r="K279" i="6"/>
  <c r="L279" i="6" s="1"/>
  <c r="K278" i="6"/>
  <c r="L278" i="6" s="1"/>
  <c r="K277" i="6"/>
  <c r="L277" i="6" s="1"/>
  <c r="K276" i="6"/>
  <c r="L276" i="6" s="1"/>
  <c r="K275" i="6"/>
  <c r="L275" i="6" s="1"/>
  <c r="K274" i="6"/>
  <c r="L274" i="6" s="1"/>
  <c r="K273" i="6"/>
  <c r="L273" i="6" s="1"/>
  <c r="K272" i="6"/>
  <c r="L272" i="6" s="1"/>
  <c r="K271" i="6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F252" i="6"/>
  <c r="K252" i="6" s="1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F246" i="6"/>
  <c r="K246" i="6" s="1"/>
  <c r="L246" i="6" s="1"/>
  <c r="F245" i="6"/>
  <c r="K245" i="6" s="1"/>
  <c r="L245" i="6" s="1"/>
  <c r="K244" i="6"/>
  <c r="L244" i="6" s="1"/>
  <c r="F243" i="6"/>
  <c r="K243" i="6" s="1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7" i="6"/>
  <c r="L227" i="6" s="1"/>
  <c r="K225" i="6"/>
  <c r="L225" i="6" s="1"/>
  <c r="K224" i="6"/>
  <c r="L224" i="6" s="1"/>
  <c r="F223" i="6"/>
  <c r="K223" i="6" s="1"/>
  <c r="L223" i="6" s="1"/>
  <c r="K222" i="6"/>
  <c r="L222" i="6" s="1"/>
  <c r="K219" i="6"/>
  <c r="L219" i="6" s="1"/>
  <c r="K218" i="6"/>
  <c r="L218" i="6" s="1"/>
  <c r="K217" i="6"/>
  <c r="L217" i="6" s="1"/>
  <c r="K214" i="6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7" i="6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7" i="6"/>
  <c r="L197" i="6" s="1"/>
  <c r="K195" i="6"/>
  <c r="L195" i="6" s="1"/>
  <c r="K193" i="6"/>
  <c r="L193" i="6" s="1"/>
  <c r="K191" i="6"/>
  <c r="L191" i="6" s="1"/>
  <c r="K190" i="6"/>
  <c r="L190" i="6" s="1"/>
  <c r="K189" i="6"/>
  <c r="L189" i="6" s="1"/>
  <c r="K187" i="6"/>
  <c r="L187" i="6" s="1"/>
  <c r="K186" i="6"/>
  <c r="L186" i="6" s="1"/>
  <c r="K185" i="6"/>
  <c r="L185" i="6" s="1"/>
  <c r="K184" i="6"/>
  <c r="K183" i="6"/>
  <c r="L183" i="6" s="1"/>
  <c r="K182" i="6"/>
  <c r="L182" i="6" s="1"/>
  <c r="K180" i="6"/>
  <c r="L180" i="6" s="1"/>
  <c r="K179" i="6"/>
  <c r="L179" i="6" s="1"/>
  <c r="K178" i="6"/>
  <c r="L178" i="6" s="1"/>
  <c r="K177" i="6"/>
  <c r="L177" i="6" s="1"/>
  <c r="K176" i="6"/>
  <c r="L176" i="6" s="1"/>
  <c r="F175" i="6"/>
  <c r="K175" i="6" s="1"/>
  <c r="L175" i="6" s="1"/>
  <c r="H174" i="6"/>
  <c r="K174" i="6" s="1"/>
  <c r="L174" i="6" s="1"/>
  <c r="K171" i="6"/>
  <c r="L171" i="6" s="1"/>
  <c r="K170" i="6"/>
  <c r="L170" i="6" s="1"/>
  <c r="K169" i="6"/>
  <c r="L169" i="6" s="1"/>
  <c r="K168" i="6"/>
  <c r="L168" i="6" s="1"/>
  <c r="K167" i="6"/>
  <c r="L167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H140" i="6"/>
  <c r="K140" i="6" s="1"/>
  <c r="L140" i="6" s="1"/>
  <c r="F139" i="6"/>
  <c r="K139" i="6" s="1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6" i="4"/>
</calcChain>
</file>

<file path=xl/sharedStrings.xml><?xml version="1.0" encoding="utf-8"?>
<sst xmlns="http://schemas.openxmlformats.org/spreadsheetml/2006/main" count="3302" uniqueCount="1226">
  <si>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</si>
  <si>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</si>
  <si>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</si>
  <si>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</si>
  <si>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</si>
  <si>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</si>
  <si>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</si>
  <si>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</si>
  <si>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</si>
  <si>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</si>
  <si>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</si>
  <si>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</si>
  <si>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</si>
  <si>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</si>
  <si>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</si>
  <si>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</si>
  <si>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</si>
  <si>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</si>
  <si>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</si>
  <si>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</si>
  <si>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</si>
  <si>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</si>
  <si>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</si>
  <si>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</si>
  <si>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</si>
  <si>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</si>
  <si>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</si>
  <si>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</si>
  <si>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</si>
  <si>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</si>
  <si>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</si>
  <si>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</si>
  <si>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</si>
  <si>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</si>
  <si>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</si>
  <si>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</si>
  <si>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</si>
  <si>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</si>
  <si>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</si>
  <si>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</si>
  <si>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</si>
  <si>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</si>
  <si>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</si>
  <si>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</si>
  <si>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</si>
  <si>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</si>
  <si>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</si>
  <si>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</si>
  <si>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</si>
  <si>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</si>
  <si>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</si>
  <si>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</si>
  <si>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</si>
  <si>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</si>
  <si>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</si>
  <si>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</si>
  <si>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</si>
  <si>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</si>
  <si>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</si>
  <si>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</si>
  <si>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</si>
  <si>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</si>
  <si>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</si>
  <si>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</si>
  <si>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</si>
  <si>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</si>
  <si>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</si>
  <si>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</si>
  <si>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</si>
  <si>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</si>
  <si>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</si>
  <si>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</si>
  <si>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</si>
  <si>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</si>
  <si>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</si>
  <si>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</si>
  <si>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</si>
  <si>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</si>
  <si>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</si>
  <si>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</si>
  <si>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</si>
  <si>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</si>
  <si>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</si>
  <si>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</si>
  <si>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</si>
  <si>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</si>
  <si>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</si>
  <si>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</si>
  <si>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</si>
  <si>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</si>
  <si>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</si>
  <si>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</si>
  <si>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</si>
  <si>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</si>
  <si>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</si>
  <si>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</si>
  <si>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</si>
  <si>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</si>
  <si>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</si>
  <si>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</si>
  <si>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</si>
  <si>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</si>
  <si>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</si>
  <si>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</si>
  <si>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</si>
  <si>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</si>
  <si>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</si>
  <si>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</si>
  <si>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</si>
  <si>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</si>
  <si>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</si>
  <si>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</si>
  <si>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</si>
  <si>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</si>
  <si>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</si>
  <si>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</si>
  <si>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</si>
  <si>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</si>
  <si>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</si>
  <si>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</si>
  <si>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</si>
  <si>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</si>
  <si>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</si>
  <si>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</si>
  <si>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</si>
  <si>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</si>
  <si>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</si>
  <si>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</si>
  <si>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</si>
  <si>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</si>
  <si>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</si>
  <si>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</si>
  <si>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</si>
  <si>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</si>
  <si>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</si>
  <si>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</si>
  <si>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</si>
  <si>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</si>
  <si>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</si>
  <si>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</si>
  <si>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</si>
  <si>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</si>
  <si>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</si>
  <si>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</si>
  <si>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</si>
  <si>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</si>
  <si>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</si>
  <si>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</si>
  <si>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</si>
  <si>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</si>
  <si>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</si>
  <si>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</si>
  <si>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</si>
  <si>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</si>
  <si>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</si>
  <si>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</si>
  <si>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</si>
  <si>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</si>
  <si>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</si>
  <si>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</si>
  <si>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</si>
  <si>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</si>
  <si>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</si>
  <si>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</si>
  <si>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</si>
  <si>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</si>
  <si>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</si>
  <si>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</si>
  <si>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</si>
  <si>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</si>
  <si>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</si>
  <si>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</si>
  <si>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</si>
  <si>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</si>
  <si>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</si>
  <si>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</si>
  <si>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</si>
  <si>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</si>
  <si>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</si>
  <si>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</si>
  <si>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</si>
  <si>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</si>
  <si>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</si>
  <si>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</si>
  <si>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</si>
  <si>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</si>
  <si>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</si>
  <si>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</si>
  <si>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</si>
  <si>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</si>
  <si>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</si>
  <si>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</si>
  <si>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</si>
  <si>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</si>
  <si>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</si>
  <si>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</si>
  <si>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</si>
  <si>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</si>
  <si>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</si>
  <si>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</si>
  <si>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</si>
  <si>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</si>
  <si>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</si>
  <si>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</si>
  <si>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</si>
  <si>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</si>
  <si>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</si>
  <si>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</si>
  <si>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</si>
  <si>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</si>
  <si>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</si>
  <si>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</si>
  <si>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</si>
  <si>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</si>
  <si>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</si>
  <si>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</si>
  <si>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</si>
  <si>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</si>
  <si>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</si>
  <si>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</si>
  <si>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</si>
  <si>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</si>
  <si>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</si>
  <si>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</si>
  <si>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</si>
  <si>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</si>
  <si>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</si>
  <si>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</si>
  <si>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</si>
  <si>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</si>
  <si>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</si>
  <si>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</si>
  <si>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</si>
  <si>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</si>
  <si>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</si>
  <si>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</si>
  <si>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</si>
  <si>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</si>
  <si>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</si>
  <si>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</si>
  <si>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</si>
  <si>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</si>
  <si>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</si>
  <si>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</si>
  <si>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</si>
  <si>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</si>
  <si>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</si>
  <si>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</si>
  <si>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</si>
  <si>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</si>
  <si>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</si>
  <si>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</si>
  <si>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</si>
  <si>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</si>
  <si>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</si>
  <si>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</si>
  <si>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</si>
  <si>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</si>
  <si>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</si>
  <si>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</si>
  <si>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</si>
  <si>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</si>
  <si>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</si>
  <si>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</si>
  <si>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</si>
  <si>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</si>
  <si>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</si>
  <si>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</si>
  <si>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ADANITRANS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</si>
  <si>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</si>
  <si>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</si>
  <si>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</si>
  <si>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</si>
  <si>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</si>
  <si>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</si>
  <si>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</si>
  <si>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</si>
  <si>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</si>
  <si>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</si>
  <si>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</si>
  <si>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</si>
  <si>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</si>
  <si>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</si>
  <si>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</si>
  <si>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</si>
  <si>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</si>
  <si>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</si>
  <si>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</si>
  <si>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</si>
  <si>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</si>
  <si>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</si>
  <si>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</si>
  <si>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</si>
  <si>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</si>
  <si>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</si>
  <si>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</si>
  <si>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</si>
  <si>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</si>
  <si>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</si>
  <si>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</si>
  <si>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</si>
  <si>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</si>
  <si>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</si>
  <si>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</si>
  <si>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</si>
  <si>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</si>
  <si>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</si>
  <si>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</si>
  <si>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</si>
  <si>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</si>
  <si>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</si>
  <si>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</si>
  <si>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</si>
  <si>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</si>
  <si>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</si>
  <si>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</si>
  <si>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</si>
  <si>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</si>
  <si>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</si>
  <si>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</si>
  <si>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</si>
  <si>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</si>
  <si>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</si>
  <si>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</si>
  <si>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</si>
  <si>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AMARAJABAT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</si>
  <si>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</si>
  <si>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</si>
  <si>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</si>
  <si>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</si>
  <si>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</si>
  <si>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</si>
  <si>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</si>
  <si>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</si>
  <si>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</si>
  <si>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</si>
  <si>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</si>
  <si>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</si>
  <si>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</si>
  <si>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</si>
  <si>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</si>
  <si>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</si>
  <si>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</si>
  <si>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</si>
  <si>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</si>
  <si>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</si>
  <si>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</si>
  <si>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</si>
  <si>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</si>
  <si>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</si>
  <si>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</si>
  <si>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</si>
  <si>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</si>
  <si>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</si>
  <si>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</si>
  <si>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</si>
  <si>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</si>
  <si>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</si>
  <si>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</si>
  <si>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</si>
  <si>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</si>
  <si>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</si>
  <si>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</si>
  <si>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</si>
  <si>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</si>
  <si>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</si>
  <si>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</si>
  <si>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</si>
  <si>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</si>
  <si>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</si>
  <si>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</si>
  <si>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</si>
  <si>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</si>
  <si>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</si>
  <si>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</si>
  <si>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</si>
  <si>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</si>
  <si>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</si>
  <si>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</si>
  <si>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</si>
  <si>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</si>
  <si>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</si>
  <si>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</si>
  <si>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</si>
  <si>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</si>
  <si>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</si>
  <si>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</si>
  <si>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</si>
  <si>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</si>
  <si>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</si>
  <si>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</si>
  <si>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</si>
  <si>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</si>
  <si>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</si>
  <si>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</si>
  <si>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</si>
  <si>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</si>
  <si>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</si>
  <si>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</si>
  <si>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</si>
  <si>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</si>
  <si>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</si>
  <si>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</si>
  <si>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</si>
  <si>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</si>
  <si>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</si>
  <si>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</si>
  <si>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</si>
  <si>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</si>
  <si>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</si>
  <si>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</si>
  <si>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</si>
  <si>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</si>
  <si>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</si>
  <si>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</si>
  <si>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</si>
  <si>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</si>
  <si>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</si>
  <si>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</si>
  <si>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</si>
  <si>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</si>
  <si>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</si>
  <si>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</si>
  <si>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</si>
  <si>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</si>
  <si>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</si>
  <si>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</si>
  <si>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</si>
  <si>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</si>
  <si>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</si>
  <si>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</si>
  <si>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</si>
  <si>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</si>
  <si>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</si>
  <si>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</si>
  <si>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</si>
  <si>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</si>
  <si>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</si>
  <si>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</si>
  <si>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</si>
  <si>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</si>
  <si>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</si>
  <si>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</si>
  <si>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</si>
  <si>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</si>
  <si>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</si>
  <si>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</si>
  <si>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</si>
  <si>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</si>
  <si>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</si>
  <si>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</si>
  <si>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</si>
  <si>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</si>
  <si>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</si>
  <si>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</si>
  <si>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</si>
  <si>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</si>
  <si>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</si>
  <si>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</si>
  <si>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</si>
  <si>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</si>
  <si>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</si>
  <si>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</si>
  <si>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</si>
  <si>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</si>
  <si>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</si>
  <si>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</si>
  <si>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</si>
  <si>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</si>
  <si>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</si>
  <si>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</si>
  <si>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</si>
  <si>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</si>
  <si>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</si>
  <si>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</si>
  <si>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</si>
  <si>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</si>
  <si>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</si>
  <si>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</si>
  <si>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</si>
  <si>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</si>
  <si>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</si>
  <si>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</si>
  <si>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</si>
  <si>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</si>
  <si>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</si>
  <si>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</si>
  <si>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</si>
  <si>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</si>
  <si>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</si>
  <si>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</si>
  <si>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</si>
  <si>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</si>
  <si>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</si>
  <si>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</si>
  <si>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</si>
  <si>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</si>
  <si>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</si>
  <si>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</si>
  <si>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</si>
  <si>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</si>
  <si>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</si>
  <si>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</si>
  <si>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</si>
  <si>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</si>
  <si>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</si>
  <si>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</si>
  <si>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</si>
  <si>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</si>
  <si>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</si>
  <si>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</si>
  <si>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</si>
  <si>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</si>
  <si>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</si>
  <si>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</si>
  <si>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</si>
  <si>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</si>
  <si>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</si>
  <si>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</si>
  <si>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</si>
  <si>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</si>
  <si>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</si>
  <si>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</si>
  <si>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</si>
  <si>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</si>
  <si>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</si>
  <si>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</si>
  <si>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</si>
  <si>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</si>
  <si>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</si>
  <si>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</si>
  <si>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</si>
  <si>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</si>
  <si>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</si>
  <si>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</si>
  <si>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</si>
  <si>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</si>
  <si>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</si>
  <si>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</si>
  <si>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</si>
  <si>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</si>
  <si>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</si>
  <si>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</si>
  <si>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</si>
  <si>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</si>
  <si>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</si>
  <si>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</si>
  <si>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</si>
  <si>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</si>
  <si>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</si>
  <si>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</si>
  <si>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</si>
  <si>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</si>
  <si>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</si>
  <si>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</si>
  <si>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</si>
  <si>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</si>
  <si>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</si>
  <si>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</si>
  <si>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</si>
  <si>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</si>
  <si>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</si>
  <si>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</si>
  <si>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</si>
  <si>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</si>
  <si>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</si>
  <si>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</si>
  <si>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</si>
  <si>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</si>
  <si>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</si>
  <si>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</si>
  <si>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</si>
  <si>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</si>
  <si>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</si>
  <si>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</si>
  <si>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</si>
  <si>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</si>
  <si>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</si>
  <si>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</si>
  <si>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</si>
  <si>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</si>
  <si>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</si>
  <si>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</si>
  <si>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</si>
  <si>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</si>
  <si>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</si>
  <si>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</si>
  <si>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</si>
  <si>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</si>
  <si>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</si>
  <si>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</si>
  <si>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</si>
  <si>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</si>
  <si>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</si>
  <si>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</si>
  <si>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</si>
  <si>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</si>
  <si>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</si>
  <si>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</si>
  <si>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</si>
  <si>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</si>
  <si>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</si>
  <si>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</si>
  <si>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Momentum Call</t>
  </si>
  <si>
    <t>Stop Loss</t>
  </si>
  <si>
    <t>Profit / Loss per Share/Lot</t>
  </si>
  <si>
    <t>Buy</t>
  </si>
  <si>
    <t>Unsuccessful</t>
  </si>
  <si>
    <t>N</t>
  </si>
  <si>
    <t>*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</si>
  <si>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</si>
  <si>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</si>
  <si>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</si>
  <si>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</si>
  <si>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</si>
  <si>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</si>
  <si>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</si>
  <si>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</si>
  <si>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</si>
  <si>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</si>
  <si>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</si>
  <si>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AMBIKCO</t>
  </si>
  <si>
    <t>1420-1620</t>
  </si>
  <si>
    <t>2000-2300</t>
  </si>
  <si>
    <t>95-100</t>
  </si>
  <si>
    <t>330-350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</si>
  <si>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</si>
  <si>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</si>
  <si>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</si>
  <si>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</si>
  <si>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</si>
  <si>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</si>
  <si>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</si>
  <si>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</si>
  <si>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</si>
  <si>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</si>
  <si>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</si>
  <si>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</si>
  <si>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</si>
  <si>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</si>
  <si>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</si>
  <si>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</si>
  <si>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</si>
  <si>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</si>
  <si>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</si>
  <si>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</si>
  <si>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</si>
  <si>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</si>
  <si>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</si>
  <si>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</si>
  <si>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</si>
  <si>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</si>
  <si>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</si>
  <si>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</si>
  <si>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</si>
  <si>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</si>
  <si>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</si>
  <si>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</si>
  <si>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</si>
  <si>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</si>
  <si>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</si>
  <si>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</si>
  <si>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</si>
  <si>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</si>
  <si>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</si>
  <si>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</si>
  <si>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</si>
  <si>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</si>
  <si>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</si>
  <si>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</si>
  <si>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</si>
  <si>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</si>
  <si>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</si>
  <si>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</si>
  <si>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</si>
  <si>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</si>
  <si>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</si>
  <si>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</si>
  <si>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</si>
  <si>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</si>
  <si>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</si>
  <si>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</si>
  <si>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</si>
  <si>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</si>
  <si>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</si>
  <si>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</si>
  <si>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</si>
  <si>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</si>
  <si>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</si>
  <si>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</si>
  <si>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</si>
  <si>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</si>
  <si>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</si>
  <si>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</si>
  <si>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</si>
  <si>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</si>
  <si>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</si>
  <si>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</si>
  <si>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</si>
  <si>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</si>
  <si>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</si>
  <si>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</si>
  <si>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</si>
  <si>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</si>
  <si>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</si>
  <si>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</si>
  <si>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</si>
  <si>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</si>
  <si>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</si>
  <si>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</si>
  <si>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</si>
  <si>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</si>
  <si>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</si>
  <si>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</si>
  <si>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</si>
  <si>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</si>
  <si>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</si>
  <si>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</si>
  <si>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</si>
  <si>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</si>
  <si>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</si>
  <si>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</si>
  <si>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</si>
  <si>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</si>
  <si>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</si>
  <si>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</si>
  <si>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</si>
  <si>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</si>
  <si>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</si>
  <si>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</si>
  <si>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</si>
  <si>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</si>
  <si>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</si>
  <si>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</si>
  <si>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</si>
  <si>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</si>
  <si>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</si>
  <si>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</si>
  <si>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</si>
  <si>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</si>
  <si>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</si>
  <si>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</si>
  <si>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</si>
  <si>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</si>
  <si>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</si>
  <si>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</si>
  <si>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</si>
  <si>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</si>
  <si>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</si>
  <si>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</si>
  <si>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</si>
  <si>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</si>
  <si>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</si>
  <si>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</si>
  <si>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</si>
  <si>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</si>
  <si>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</si>
  <si>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</si>
  <si>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</si>
  <si>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</si>
  <si>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</si>
  <si>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</si>
  <si>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</si>
  <si>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</si>
  <si>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</si>
  <si>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</si>
  <si>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</si>
  <si>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</si>
  <si>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</si>
  <si>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</si>
  <si>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</si>
  <si>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</si>
  <si>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</si>
  <si>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</si>
  <si>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</si>
  <si>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</si>
  <si>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</si>
  <si>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</si>
  <si>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</si>
  <si>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</si>
  <si>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</si>
  <si>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</si>
  <si>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</si>
  <si>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</si>
  <si>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</si>
  <si>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</si>
  <si>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</si>
  <si>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</si>
  <si>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</si>
  <si>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</si>
  <si>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</si>
  <si>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</si>
  <si>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</si>
  <si>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</si>
  <si>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</si>
  <si>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</si>
  <si>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</si>
  <si>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</si>
  <si>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</si>
  <si>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</si>
  <si>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</si>
  <si>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</si>
  <si>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</si>
  <si>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</si>
  <si>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</si>
  <si>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</si>
  <si>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</si>
  <si>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</si>
  <si>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</si>
  <si>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</si>
  <si>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</si>
  <si>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</si>
  <si>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</si>
  <si>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</si>
  <si>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</si>
  <si>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</si>
  <si>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</si>
  <si>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</si>
  <si>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</si>
  <si>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</si>
  <si>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</si>
  <si>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</si>
  <si>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</si>
  <si>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</si>
  <si>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</si>
  <si>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</si>
  <si>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</si>
  <si>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</si>
  <si>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</si>
  <si>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</si>
  <si>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</si>
  <si>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</si>
  <si>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</si>
  <si>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</si>
  <si>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</si>
  <si>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</si>
  <si>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</si>
  <si>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</si>
  <si>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</si>
  <si>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</si>
  <si>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Rs.11/-</t>
  </si>
  <si>
    <t>Profiit of Rs.210/-</t>
  </si>
  <si>
    <t>630-640</t>
  </si>
  <si>
    <t>440-450</t>
  </si>
  <si>
    <t>ACE</t>
  </si>
  <si>
    <t>DHANUKA</t>
  </si>
  <si>
    <t>225-230</t>
  </si>
  <si>
    <t>550-560</t>
  </si>
  <si>
    <t>2750-2780</t>
  </si>
  <si>
    <t>GRSE</t>
  </si>
  <si>
    <t>450-470</t>
  </si>
  <si>
    <t>3600-3660</t>
  </si>
  <si>
    <t>GRAVITA</t>
  </si>
  <si>
    <t>580-590</t>
  </si>
  <si>
    <t>3290-3330</t>
  </si>
  <si>
    <t>Re-initiated $</t>
  </si>
  <si>
    <t>7400-7600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</si>
  <si>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</si>
  <si>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</si>
  <si>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</si>
  <si>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</si>
  <si>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</si>
  <si>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</si>
  <si>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</si>
  <si>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</si>
  <si>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</si>
  <si>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</si>
  <si>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</si>
  <si>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</si>
  <si>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</si>
  <si>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KENNAMET</t>
  </si>
  <si>
    <t>KFINTECH</t>
  </si>
  <si>
    <t>KSB</t>
  </si>
  <si>
    <t>MEDANTA</t>
  </si>
  <si>
    <t>MFL</t>
  </si>
  <si>
    <t>NSLNISP</t>
  </si>
  <si>
    <t>RUSTOMJEE</t>
  </si>
  <si>
    <t>TMB</t>
  </si>
  <si>
    <t>% Change in OI</t>
  </si>
  <si>
    <t>300-320</t>
  </si>
  <si>
    <t>80-100</t>
  </si>
  <si>
    <t>1580-1640</t>
  </si>
  <si>
    <t>30-35</t>
  </si>
  <si>
    <t>2400-2500</t>
  </si>
  <si>
    <t>1800-1900</t>
  </si>
  <si>
    <t>1595-1655</t>
  </si>
  <si>
    <t>2300-2325</t>
  </si>
  <si>
    <t>105.5-109.5</t>
  </si>
  <si>
    <t>118-122</t>
  </si>
  <si>
    <t>MINDACORP</t>
  </si>
  <si>
    <t>MANKIND</t>
  </si>
  <si>
    <t>Profit of Rs.9.5/-</t>
  </si>
  <si>
    <t>HRTI PRIVATE LIMITED</t>
  </si>
  <si>
    <t>3970-3990</t>
  </si>
  <si>
    <t>29</t>
  </si>
  <si>
    <t>564-594</t>
  </si>
  <si>
    <t>640-660</t>
  </si>
  <si>
    <t>195-205</t>
  </si>
  <si>
    <t>140-142</t>
  </si>
  <si>
    <t>Profit of Rs.75/-</t>
  </si>
  <si>
    <t>NSE</t>
  </si>
  <si>
    <t>350-370</t>
  </si>
  <si>
    <t>191-197</t>
  </si>
  <si>
    <t>215-225</t>
  </si>
  <si>
    <t>121-134</t>
  </si>
  <si>
    <t>145-150</t>
  </si>
  <si>
    <t>170-177</t>
  </si>
  <si>
    <t>190-200</t>
  </si>
  <si>
    <t xml:space="preserve">MARUTI </t>
  </si>
  <si>
    <t>10100-10300</t>
  </si>
  <si>
    <t>1945-2045</t>
  </si>
  <si>
    <t xml:space="preserve">VINATIORGA </t>
  </si>
  <si>
    <t>1880-1920</t>
  </si>
  <si>
    <t>TORNTPHARM AUG FUT</t>
  </si>
  <si>
    <t>2050-2070</t>
  </si>
  <si>
    <t>INDUSTOWER AUG FUT</t>
  </si>
  <si>
    <t>180-182</t>
  </si>
  <si>
    <t>RELIANCE AUG FUT</t>
  </si>
  <si>
    <t>2600-2640</t>
  </si>
  <si>
    <t>J</t>
  </si>
  <si>
    <t>HDFCBANK 1700 CE 31-AUG</t>
  </si>
  <si>
    <t>FINNIFTY 20400 CE 01-AUG</t>
  </si>
  <si>
    <t>60-80</t>
  </si>
  <si>
    <t>3400-3500</t>
  </si>
  <si>
    <t>475-485</t>
  </si>
  <si>
    <t>Profit of Rs.0.75/-</t>
  </si>
  <si>
    <t>SBIN 660 CE 31-AUG</t>
  </si>
  <si>
    <t>RELIANCE 2540 CE 31-AUG</t>
  </si>
  <si>
    <t>10-12</t>
  </si>
  <si>
    <t>Profit of Rs.350/-</t>
  </si>
  <si>
    <t>Loss of Rs.23/-</t>
  </si>
  <si>
    <t>JAINAM BROKING LIMITED</t>
  </si>
  <si>
    <t>Profit of Rs.19.5/-</t>
  </si>
  <si>
    <t>Loss of Rs.25.5/-</t>
  </si>
  <si>
    <t>Loss of Rs.50/-</t>
  </si>
  <si>
    <t>Loss of Rs.8/-</t>
  </si>
  <si>
    <t xml:space="preserve">NIFTY 19500 CE 3-AUG </t>
  </si>
  <si>
    <t>90-110</t>
  </si>
  <si>
    <t>50</t>
  </si>
  <si>
    <t>4.85</t>
  </si>
  <si>
    <t>Loss of Rs.2.05/-</t>
  </si>
  <si>
    <t>MULTIPLIER SHARE &amp; STOCK ADVISORS PRIVATE LIMITED</t>
  </si>
  <si>
    <t>RHFL</t>
  </si>
  <si>
    <t>Reliance Home Finance Ltd</t>
  </si>
  <si>
    <t>Retail Research Technical Calls &amp; Fundamental Performance Report for the month of August-2023</t>
  </si>
  <si>
    <t>FINNIFTY 20050 CE 08-AUG</t>
  </si>
  <si>
    <t>170-200</t>
  </si>
  <si>
    <t>117.5</t>
  </si>
  <si>
    <t>Profit of Rs.20/-</t>
  </si>
  <si>
    <t>NIFTY 19450 CE 3-AUG</t>
  </si>
  <si>
    <t>GRANULES AUG FUT</t>
  </si>
  <si>
    <t>150-180</t>
  </si>
  <si>
    <t>70-100</t>
  </si>
  <si>
    <t>327-329</t>
  </si>
  <si>
    <t>102.5</t>
  </si>
  <si>
    <t>Loss of Rs.47.5/-</t>
  </si>
  <si>
    <t>48</t>
  </si>
  <si>
    <t>Loss of Rs.19/-</t>
  </si>
  <si>
    <t>17</t>
  </si>
  <si>
    <t>Loss of Rs.7/-</t>
  </si>
  <si>
    <t>Profit of Rs.1.5/-</t>
  </si>
  <si>
    <t>31</t>
  </si>
  <si>
    <t>Loss of Rs.31/-</t>
  </si>
  <si>
    <t>GCMSECU</t>
  </si>
  <si>
    <t>640-650</t>
  </si>
  <si>
    <t>Buy&lt;&gt;</t>
  </si>
  <si>
    <t>Loss of Rs.14/-</t>
  </si>
  <si>
    <t>COLPAL AUG FUT</t>
  </si>
  <si>
    <t>2095-2105</t>
  </si>
  <si>
    <t>AMBUJACEM AUG FUT</t>
  </si>
  <si>
    <t>480-485</t>
  </si>
  <si>
    <t>Profit of Rs.4.5/-</t>
  </si>
  <si>
    <t>327-330</t>
  </si>
  <si>
    <t>1805-1855</t>
  </si>
  <si>
    <t>2000-2050</t>
  </si>
  <si>
    <t>RELHOME</t>
  </si>
  <si>
    <t>VISAGAR</t>
  </si>
  <si>
    <t>NIMIT JAYENDRA SHAH</t>
  </si>
  <si>
    <t>SAHASTRAA ADVISORS PRIVATE LIMITED</t>
  </si>
  <si>
    <t>RKFORGE</t>
  </si>
  <si>
    <t>560-570</t>
  </si>
  <si>
    <t>381-399</t>
  </si>
  <si>
    <t>440-460</t>
  </si>
  <si>
    <t>Profit of Rs.3.75/-</t>
  </si>
  <si>
    <t>Profit of Rs.5.5/-</t>
  </si>
  <si>
    <t>CONCOR AUG FUT</t>
  </si>
  <si>
    <t>700-710</t>
  </si>
  <si>
    <t>Profit of Rs.8/-</t>
  </si>
  <si>
    <t>BNL</t>
  </si>
  <si>
    <t>VEENA RAJESH SHAH</t>
  </si>
  <si>
    <t>MANSI SHARE AND STOCK ADVISORS PVT LTD</t>
  </si>
  <si>
    <t>VCL-RE</t>
  </si>
  <si>
    <t>Vaxtex Cotfab Limited</t>
  </si>
  <si>
    <t>1000-1025</t>
  </si>
  <si>
    <t>1100-1150</t>
  </si>
  <si>
    <t>Profit of Rs.17/-</t>
  </si>
  <si>
    <t>JUBLFOOD AUG FUT</t>
  </si>
  <si>
    <t>520-525</t>
  </si>
  <si>
    <t>DRREDDY 5750 CE AUG</t>
  </si>
  <si>
    <t>160-180</t>
  </si>
  <si>
    <t>FINNIFTY 20100 PE 08-AUG</t>
  </si>
  <si>
    <t>30-45</t>
  </si>
  <si>
    <t>12</t>
  </si>
  <si>
    <t>Profit of Rs.10.5/-</t>
  </si>
  <si>
    <t>LTTS AUG FUT</t>
  </si>
  <si>
    <t>4350-4400</t>
  </si>
  <si>
    <t>GGENG</t>
  </si>
  <si>
    <t>SBLI</t>
  </si>
  <si>
    <t>AJAY SALVI</t>
  </si>
  <si>
    <t>VAXFAB ENTERPRISES LIMITED</t>
  </si>
  <si>
    <t>Loss of Rs.37.5/-</t>
  </si>
  <si>
    <t>106.5</t>
  </si>
  <si>
    <t>Profit of Rs.23.5/-</t>
  </si>
  <si>
    <t>507</t>
  </si>
  <si>
    <t>Loss of Rs.10/-</t>
  </si>
  <si>
    <t>785-817.5</t>
  </si>
  <si>
    <t>900-950</t>
  </si>
  <si>
    <t>MARUTI 9600 CE AUG</t>
  </si>
  <si>
    <t>200-240</t>
  </si>
  <si>
    <t>ABB AUG FUT</t>
  </si>
  <si>
    <t>4600-4640</t>
  </si>
  <si>
    <t>RELIANCE 2520 CE AUG</t>
  </si>
  <si>
    <t>65-75</t>
  </si>
  <si>
    <t>SILONI UPPAL</t>
  </si>
  <si>
    <t>ADVIK CAPITAL LIMITED</t>
  </si>
  <si>
    <t>KAMAL JEET GUPTA</t>
  </si>
  <si>
    <t>NX BLOCK TRADES PRIVATE LIMITED</t>
  </si>
  <si>
    <t>TOPGAIN FINANCE PRIVATE LIMITED</t>
  </si>
  <si>
    <t>MAHADEV MANUBHAI MAKVANA</t>
  </si>
  <si>
    <t>ANTGRAPHIC</t>
  </si>
  <si>
    <t>Antarctica Graphics Ltd</t>
  </si>
  <si>
    <t>VIBRANT SECURITIES PVT. LTD</t>
  </si>
  <si>
    <t>QE SECURITIES LLP</t>
  </si>
  <si>
    <t>HCC</t>
  </si>
  <si>
    <t>Hindustan Construc Co.</t>
  </si>
  <si>
    <t>CITADEL SECURITIES INDIA MARKETS PRIVATE LIMITED</t>
  </si>
  <si>
    <t>JUMP TRADING FINANCIAL INDIA PRIVATE LIMITED</t>
  </si>
  <si>
    <t>TARA CAPITAL PARTNERS INDIA PRIVATE LIMITED</t>
  </si>
  <si>
    <t>Profit of Rs.37.5/-</t>
  </si>
  <si>
    <t>Profit of Rs.40.5/-</t>
  </si>
  <si>
    <t xml:space="preserve">MANAPPURAM </t>
  </si>
  <si>
    <t>152-158</t>
  </si>
  <si>
    <t>146</t>
  </si>
  <si>
    <t>44</t>
  </si>
  <si>
    <t>Profit of Rs.7/-</t>
  </si>
  <si>
    <t>ABBOTINDIA AUG FUT</t>
  </si>
  <si>
    <t>24500-24700</t>
  </si>
  <si>
    <t>4320-4350</t>
  </si>
  <si>
    <t>Profit of Rs.2.5/-</t>
  </si>
  <si>
    <t>ASHIS</t>
  </si>
  <si>
    <t>KITTU COMMOSALES LLP</t>
  </si>
  <si>
    <t>SOCIETE GENERALE</t>
  </si>
  <si>
    <t>BONANZA COMMODITY BROKERS PRIVATE LIMITED</t>
  </si>
  <si>
    <t>CONTAINE</t>
  </si>
  <si>
    <t>MOKSHA ASIA PACIFIC SECURITIES PRIVATE LIMITED</t>
  </si>
  <si>
    <t>CAPITAL TRADE LINKS LIMITED</t>
  </si>
  <si>
    <t>SAWARNBHUMI VANIJYA PRIVATE LIMITED</t>
  </si>
  <si>
    <t>FOREST VINCOM PRIVATE LIMITED</t>
  </si>
  <si>
    <t>MILEFUR</t>
  </si>
  <si>
    <t>PCL</t>
  </si>
  <si>
    <t>SKSE SECURITIES LIMITED CORP CM/TM PROP A/C</t>
  </si>
  <si>
    <t>SWITCHTE</t>
  </si>
  <si>
    <t>PRANAY PANDURANG MHATRE</t>
  </si>
  <si>
    <t>VASUDHAGAM</t>
  </si>
  <si>
    <t>WITS</t>
  </si>
  <si>
    <t>VEDANKIT TRADERS PRIVATE LIMITED</t>
  </si>
  <si>
    <t>SAHANA</t>
  </si>
  <si>
    <t>Sahana System Limited</t>
  </si>
  <si>
    <t>AJAY  SALVI</t>
  </si>
  <si>
    <t>SIMPLEXINF</t>
  </si>
  <si>
    <t>Simplex Infrastructures L</t>
  </si>
  <si>
    <t>VIVIANA</t>
  </si>
  <si>
    <t>Viviana Power Tech Ltd</t>
  </si>
  <si>
    <t>CINCO STOCK VISION LLP</t>
  </si>
  <si>
    <t>VAX ENTERPRISE PRIVATE LIMITED</t>
  </si>
  <si>
    <t>Loss of Rs.285/-</t>
  </si>
  <si>
    <t>Loss of Rs.28/-</t>
  </si>
  <si>
    <t>Profit of Rs.80/-</t>
  </si>
  <si>
    <t>Profit of Rs.5/-</t>
  </si>
  <si>
    <t xml:space="preserve">IBULHSGFIN </t>
  </si>
  <si>
    <t>157-163</t>
  </si>
  <si>
    <t>180-190</t>
  </si>
  <si>
    <t>PERSISTENT 5000 CE AUG</t>
  </si>
  <si>
    <t>140-160</t>
  </si>
  <si>
    <t>106</t>
  </si>
  <si>
    <t>Profit of Rs.19/-</t>
  </si>
  <si>
    <t>Profit of Rs.205/-</t>
  </si>
  <si>
    <t>FINNIFTY 19850 CE 14-AUG</t>
  </si>
  <si>
    <t>59</t>
  </si>
  <si>
    <t>120-150</t>
  </si>
  <si>
    <t>Loss of Rs.170/-</t>
  </si>
  <si>
    <t>MILANKUMAR PRAVINCHANDRA SHAH</t>
  </si>
  <si>
    <t>GURJEET SINGH</t>
  </si>
  <si>
    <t>MOHAMADSOHIL SHAKILBHAI SHEKH</t>
  </si>
  <si>
    <t>PRASHANT PRASHANT SHARMA</t>
  </si>
  <si>
    <t>CBPL</t>
  </si>
  <si>
    <t>CHANAKYA OPPORTUNITIES FUND I</t>
  </si>
  <si>
    <t>DHYAANI</t>
  </si>
  <si>
    <t>PURUSHOTTAM MUKUNDDAS LOHIA</t>
  </si>
  <si>
    <t>MANOJ RAMDAS YEOLE</t>
  </si>
  <si>
    <t>EARUM</t>
  </si>
  <si>
    <t>SAUMIL ARVINDBHAI BHAVNAGARI</t>
  </si>
  <si>
    <t>PHAGUN ENTERPRISES PRIVATE LIMITED</t>
  </si>
  <si>
    <t>PURVISH MUKESH SHAH</t>
  </si>
  <si>
    <t>NIKUNJ KAUSHIK SHAH</t>
  </si>
  <si>
    <t>RAKESH KUMAR UPPAL</t>
  </si>
  <si>
    <t>KAMLESH NAVINCHANDRA SHAH</t>
  </si>
  <si>
    <t>BIMLA RANI</t>
  </si>
  <si>
    <t>MASATYA TECHNOLOGIES PRIVATE LIMITED</t>
  </si>
  <si>
    <t>AG DYNAMIC FUNDS LIMITED</t>
  </si>
  <si>
    <t>JUST RIGHT LIFE LIMITED</t>
  </si>
  <si>
    <t>GOPAIST</t>
  </si>
  <si>
    <t>VIJAYKUMAR JAYANTILAL THAKKAR</t>
  </si>
  <si>
    <t>SACHIN MANAKTALA</t>
  </si>
  <si>
    <t>MMWL</t>
  </si>
  <si>
    <t>G R D SECURITIES LIMITED</t>
  </si>
  <si>
    <t>PARMESH FINLEASE LIMITED</t>
  </si>
  <si>
    <t>NATURAL</t>
  </si>
  <si>
    <t>KAMINI GIRISH MISTRY</t>
  </si>
  <si>
    <t>NUTECGLOB</t>
  </si>
  <si>
    <t>MADANMOHAN CHOWDARY RAVIPATI</t>
  </si>
  <si>
    <t>PANAFIC</t>
  </si>
  <si>
    <t>RAMESHCHEPURI</t>
  </si>
  <si>
    <t>RUPESH VAIKUNTHRAI MEHTA HUF</t>
  </si>
  <si>
    <t>TARA HARSHADBHAI GOHIL</t>
  </si>
  <si>
    <t>RAVI MAHESHBHAI PATEL</t>
  </si>
  <si>
    <t>SHEETAL</t>
  </si>
  <si>
    <t>MAHESHCHANDRA KANTILAL SHETH (HUF)</t>
  </si>
  <si>
    <t>SOFCOM</t>
  </si>
  <si>
    <t>COMMENDAM INVESTMENTS PVT LTD</t>
  </si>
  <si>
    <t>SURAJ</t>
  </si>
  <si>
    <t>NAND LAL BHARTIYA HUF</t>
  </si>
  <si>
    <t>THINKINK</t>
  </si>
  <si>
    <t>RASHI AGRAWAL</t>
  </si>
  <si>
    <t>USHAKIRA</t>
  </si>
  <si>
    <t>CHACKO JACOB</t>
  </si>
  <si>
    <t>VAL</t>
  </si>
  <si>
    <t>BHAVESH KIRTI MATHURIA</t>
  </si>
  <si>
    <t>YELLOWSTONE VENTURES LLP</t>
  </si>
  <si>
    <t>VEL</t>
  </si>
  <si>
    <t>SANJAY KARANRAJ SAKARIA</t>
  </si>
  <si>
    <t>UNIQUE INVESTMENT</t>
  </si>
  <si>
    <t>ARYAN FOOD PRODUCTS PVT LTD</t>
  </si>
  <si>
    <t>ZMILGFIN</t>
  </si>
  <si>
    <t>DIVYA KANDA</t>
  </si>
  <si>
    <t>BALAJI GULABRAO SHINDE</t>
  </si>
  <si>
    <t>KRITHIKA AYYAPPAN</t>
  </si>
  <si>
    <t>ASALCBR</t>
  </si>
  <si>
    <t>Asso Alcohols &amp; Brew Ltd</t>
  </si>
  <si>
    <t>BAIDFIN</t>
  </si>
  <si>
    <t>Baid Finserv Limited</t>
  </si>
  <si>
    <t>ESAAR (INDIA) LIMITED</t>
  </si>
  <si>
    <t>CUPID</t>
  </si>
  <si>
    <t>Cupid Limited</t>
  </si>
  <si>
    <t>PLASMA COMMERCIALS PRIVATE LIMITED</t>
  </si>
  <si>
    <t>XTX MARKETS LLP</t>
  </si>
  <si>
    <t>DREDGECORP</t>
  </si>
  <si>
    <t>Dredging Corporation of I</t>
  </si>
  <si>
    <t>GMM Pfaudler Limited</t>
  </si>
  <si>
    <t>HIMATSEIDE</t>
  </si>
  <si>
    <t>Himatsingka Seide Ltd</t>
  </si>
  <si>
    <t>KESORAMIND</t>
  </si>
  <si>
    <t>Kesoram Industries Ltd.</t>
  </si>
  <si>
    <t>ICM FINANCE PRIVATE LIMITED</t>
  </si>
  <si>
    <t>LYPSAGEMS</t>
  </si>
  <si>
    <t>Lypsa Gems &amp; Jewel Ltd</t>
  </si>
  <si>
    <t>GAJANAND SHYAMSUNDER MUNDHRA</t>
  </si>
  <si>
    <t>SANDEEP PRAKASHCHANDRA JAIN (HUF)</t>
  </si>
  <si>
    <t>NCLIND</t>
  </si>
  <si>
    <t>NCL Industries Limited</t>
  </si>
  <si>
    <t>ORIANA</t>
  </si>
  <si>
    <t>Oriana Power Limited</t>
  </si>
  <si>
    <t>VORA FINANCIAL SERVICES PVT LTD</t>
  </si>
  <si>
    <t>PERFECT</t>
  </si>
  <si>
    <t>Perfect Infraengineer Ltd</t>
  </si>
  <si>
    <t>KRIIS PORTFOLIO PRIVATE LIMITED</t>
  </si>
  <si>
    <t>PRAKASHSTL</t>
  </si>
  <si>
    <t>Prakash Steelage Ltd</t>
  </si>
  <si>
    <t>PRITIKA</t>
  </si>
  <si>
    <t>Pritika Eng Compo Ltd</t>
  </si>
  <si>
    <t>SMC GLOBAL SECURITIES LIMITED</t>
  </si>
  <si>
    <t>RADIANTCMS</t>
  </si>
  <si>
    <t>Radiant Cash Mgmt Ser Ltd</t>
  </si>
  <si>
    <t>SETU SECURITIES PVT LTD</t>
  </si>
  <si>
    <t>RITES Limited</t>
  </si>
  <si>
    <t>RPSGVENT</t>
  </si>
  <si>
    <t>RPSG VENTURES LIMITED</t>
  </si>
  <si>
    <t>UJWAL KUMAR PAGARIYA</t>
  </si>
  <si>
    <t>CHAUDHARY JAGDISH MADHAVLAL</t>
  </si>
  <si>
    <t>MANOJKUMAR MADHAVLAL CHAUDHARI</t>
  </si>
  <si>
    <t>SATIA</t>
  </si>
  <si>
    <t>Satia Industries Limited</t>
  </si>
  <si>
    <t>EPOCH SYNTHETICS PRIVATE LIMITED</t>
  </si>
  <si>
    <t>MUKTSAR LOGISTICS AND TRADING PRIVATE LIMITED</t>
  </si>
  <si>
    <t>MARYADA BARTER PVT LTD</t>
  </si>
  <si>
    <t>SKMEGGPROD</t>
  </si>
  <si>
    <t>SKM Egg Products Export</t>
  </si>
  <si>
    <t>SMVD</t>
  </si>
  <si>
    <t>SMVD Poly Pack Limited</t>
  </si>
  <si>
    <t>VISCO TRADE ASSOCIATES LIMITED</t>
  </si>
  <si>
    <t>TRU</t>
  </si>
  <si>
    <t>TruCap Finance Limited</t>
  </si>
  <si>
    <t>MITHANI INVESTMENT AND TRADING PRIVATE LIMITED</t>
  </si>
  <si>
    <t>VAISHALI</t>
  </si>
  <si>
    <t>Vaishali Pharma Limited</t>
  </si>
  <si>
    <t>L7 HITECH PRIVATE LIMITED</t>
  </si>
  <si>
    <t>VINSYS</t>
  </si>
  <si>
    <t>Vinsys IT Services Ind Lt</t>
  </si>
  <si>
    <t>SUNFLOWER BROKING PRIVATE LIMITED</t>
  </si>
  <si>
    <t>ZINNIA GLOBAL FUND PCC - CELL DEWCAP FUND</t>
  </si>
  <si>
    <t>JAI GOPAL KAKKAR HUF</t>
  </si>
  <si>
    <t>PRABHA MOHTA</t>
  </si>
  <si>
    <t>EUSTON INDUSTRIES LIMITED</t>
  </si>
  <si>
    <t>PATINTLOG</t>
  </si>
  <si>
    <t>Patel Integrated Logistic</t>
  </si>
  <si>
    <t>ASGAR SHAKOOR PATEL</t>
  </si>
  <si>
    <t>QFIL</t>
  </si>
  <si>
    <t>Quality Foils (India) Ltd</t>
  </si>
  <si>
    <t>SS CORPORATE SECURITIES LIMITED</t>
  </si>
  <si>
    <t>ASCENT INDIA FUND III</t>
  </si>
  <si>
    <t>PELICAN PORTFOLIO SERVICES PRIVATE LIMITED</t>
  </si>
  <si>
    <t>SEEMA DILIP VORA</t>
  </si>
  <si>
    <t>HDFC MUTUAL FUND</t>
  </si>
  <si>
    <t>UCL</t>
  </si>
  <si>
    <t>Ushanti Colour Chem Ltd</t>
  </si>
  <si>
    <t>SHAH SHWETA SAMIRBHAI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</si>
</sst>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1">
    <font>
      <sz val="10"/>
      <color rgb="FF000000"/>
      <name val="Calibri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1"/>
      <name val="Arial"/>
      <family val="2"/>
    </font>
    <font>
      <sz val="10"/>
      <color rgb="FF00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5" tint="0.59999389629810485"/>
        <bgColor rgb="FF92D050"/>
      </patternFill>
    </fill>
    <fill>
      <patternFill patternType="solid">
        <fgColor rgb="FF92D050"/>
        <bgColor rgb="FFE5B8B7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40" fillId="0" borderId="0" applyFont="0" applyFill="0" applyBorder="0" applyAlignment="0" applyProtection="0"/>
    <xf numFmtId="0" fontId="1" fillId="0" borderId="24"/>
    <xf numFmtId="0" fontId="1" fillId="0" borderId="24"/>
  </cellStyleXfs>
  <cellXfs count="353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1" fillId="2" borderId="1" xfId="0" applyFont="1" applyFill="1" applyBorder="1" applyAlignment="1">
      <alignment horizontal="center"/>
    </xf>
    <xf numFmtId="15" fontId="4" fillId="2" borderId="1" xfId="0" applyNumberFormat="1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7" fillId="0" borderId="2" xfId="0" applyFont="1" applyBorder="1"/>
    <xf numFmtId="0" fontId="1" fillId="2" borderId="5" xfId="0" applyFont="1" applyFill="1" applyBorder="1"/>
    <xf numFmtId="0" fontId="1" fillId="2" borderId="6" xfId="0" applyFont="1" applyFill="1" applyBorder="1" applyAlignment="1">
      <alignment horizontal="center"/>
    </xf>
    <xf numFmtId="0" fontId="8" fillId="0" borderId="7" xfId="0" applyFont="1" applyBorder="1"/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2" xfId="0" applyFont="1" applyFill="1" applyBorder="1"/>
    <xf numFmtId="10" fontId="1" fillId="2" borderId="1" xfId="0" applyNumberFormat="1" applyFont="1" applyFill="1" applyBorder="1"/>
    <xf numFmtId="0" fontId="1" fillId="3" borderId="1" xfId="0" applyFont="1" applyFill="1" applyBorder="1"/>
    <xf numFmtId="0" fontId="9" fillId="5" borderId="1" xfId="0" applyFont="1" applyFill="1" applyBorder="1" applyAlignment="1">
      <alignment wrapText="1"/>
    </xf>
    <xf numFmtId="0" fontId="4" fillId="2" borderId="1" xfId="0" applyFont="1" applyFill="1" applyBorder="1"/>
    <xf numFmtId="0" fontId="10" fillId="2" borderId="1" xfId="0" applyFont="1" applyFill="1" applyBorder="1"/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 wrapText="1"/>
    </xf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1" fillId="0" borderId="20" xfId="0" applyFont="1" applyBorder="1"/>
    <xf numFmtId="15" fontId="1" fillId="0" borderId="2" xfId="0" applyNumberFormat="1" applyFont="1" applyBorder="1"/>
    <xf numFmtId="2" fontId="4" fillId="0" borderId="2" xfId="0" applyNumberFormat="1" applyFont="1" applyBorder="1"/>
    <xf numFmtId="2" fontId="4" fillId="0" borderId="2" xfId="0" applyNumberFormat="1" applyFont="1" applyBorder="1" applyAlignment="1">
      <alignment horizontal="right"/>
    </xf>
    <xf numFmtId="0" fontId="4" fillId="0" borderId="2" xfId="0" applyFont="1" applyBorder="1"/>
    <xf numFmtId="2" fontId="1" fillId="0" borderId="2" xfId="0" applyNumberFormat="1" applyFont="1" applyBorder="1"/>
    <xf numFmtId="2" fontId="1" fillId="0" borderId="2" xfId="0" applyNumberFormat="1" applyFont="1" applyBorder="1" applyAlignment="1">
      <alignment horizontal="right"/>
    </xf>
    <xf numFmtId="0" fontId="1" fillId="0" borderId="21" xfId="0" applyFont="1" applyBorder="1" applyAlignment="1">
      <alignment horizontal="left"/>
    </xf>
    <xf numFmtId="0" fontId="1" fillId="0" borderId="0" xfId="0" applyFont="1"/>
    <xf numFmtId="0" fontId="14" fillId="0" borderId="20" xfId="0" applyFont="1" applyBorder="1"/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3" fillId="0" borderId="0" xfId="0" applyFont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5" fillId="2" borderId="1" xfId="0" applyFont="1" applyFill="1" applyBorder="1" applyAlignment="1">
      <alignment horizontal="left"/>
    </xf>
    <xf numFmtId="0" fontId="16" fillId="2" borderId="1" xfId="0" applyFont="1" applyFill="1" applyBorder="1"/>
    <xf numFmtId="2" fontId="1" fillId="2" borderId="1" xfId="0" applyNumberFormat="1" applyFont="1" applyFill="1" applyBorder="1"/>
    <xf numFmtId="2" fontId="1" fillId="3" borderId="1" xfId="0" applyNumberFormat="1" applyFont="1" applyFill="1" applyBorder="1"/>
    <xf numFmtId="2" fontId="4" fillId="4" borderId="15" xfId="0" applyNumberFormat="1" applyFont="1" applyFill="1" applyBorder="1" applyAlignment="1">
      <alignment horizontal="center" vertical="center" wrapText="1"/>
    </xf>
    <xf numFmtId="2" fontId="4" fillId="4" borderId="19" xfId="0" applyNumberFormat="1" applyFont="1" applyFill="1" applyBorder="1" applyAlignment="1">
      <alignment horizontal="center"/>
    </xf>
    <xf numFmtId="2" fontId="4" fillId="4" borderId="19" xfId="0" applyNumberFormat="1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14" fillId="0" borderId="2" xfId="0" applyFont="1" applyBorder="1"/>
    <xf numFmtId="0" fontId="1" fillId="0" borderId="17" xfId="0" applyFont="1" applyBorder="1" applyAlignment="1">
      <alignment horizontal="center"/>
    </xf>
    <xf numFmtId="0" fontId="1" fillId="0" borderId="17" xfId="0" applyFont="1" applyBorder="1"/>
    <xf numFmtId="2" fontId="1" fillId="0" borderId="17" xfId="0" applyNumberFormat="1" applyFont="1" applyBorder="1"/>
    <xf numFmtId="0" fontId="1" fillId="0" borderId="0" xfId="0" applyFont="1" applyAlignment="1">
      <alignment horizontal="center"/>
    </xf>
    <xf numFmtId="0" fontId="17" fillId="2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right"/>
    </xf>
    <xf numFmtId="2" fontId="17" fillId="2" borderId="1" xfId="0" applyNumberFormat="1" applyFont="1" applyFill="1" applyBorder="1" applyAlignment="1">
      <alignment horizontal="right"/>
    </xf>
    <xf numFmtId="0" fontId="18" fillId="2" borderId="1" xfId="0" applyFont="1" applyFill="1" applyBorder="1"/>
    <xf numFmtId="0" fontId="19" fillId="2" borderId="1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4" fontId="17" fillId="2" borderId="1" xfId="0" applyNumberFormat="1" applyFont="1" applyFill="1" applyBorder="1" applyAlignment="1">
      <alignment horizontal="right"/>
    </xf>
    <xf numFmtId="0" fontId="22" fillId="2" borderId="1" xfId="0" applyFont="1" applyFill="1" applyBorder="1"/>
    <xf numFmtId="0" fontId="23" fillId="2" borderId="1" xfId="0" applyFont="1" applyFill="1" applyBorder="1"/>
    <xf numFmtId="0" fontId="24" fillId="2" borderId="1" xfId="0" applyFont="1" applyFill="1" applyBorder="1"/>
    <xf numFmtId="0" fontId="26" fillId="2" borderId="1" xfId="0" applyFont="1" applyFill="1" applyBorder="1"/>
    <xf numFmtId="0" fontId="4" fillId="0" borderId="0" xfId="0" applyFont="1"/>
    <xf numFmtId="15" fontId="23" fillId="2" borderId="1" xfId="0" applyNumberFormat="1" applyFont="1" applyFill="1" applyBorder="1"/>
    <xf numFmtId="164" fontId="27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 wrapText="1"/>
    </xf>
    <xf numFmtId="2" fontId="28" fillId="2" borderId="1" xfId="0" applyNumberFormat="1" applyFont="1" applyFill="1" applyBorder="1" applyAlignment="1">
      <alignment wrapText="1"/>
    </xf>
    <xf numFmtId="0" fontId="28" fillId="2" borderId="1" xfId="0" applyFont="1" applyFill="1" applyBorder="1" applyAlignment="1">
      <alignment horizontal="left" wrapText="1"/>
    </xf>
    <xf numFmtId="0" fontId="28" fillId="2" borderId="1" xfId="0" applyFont="1" applyFill="1" applyBorder="1"/>
    <xf numFmtId="164" fontId="27" fillId="3" borderId="1" xfId="0" applyNumberFormat="1" applyFont="1" applyFill="1" applyBorder="1" applyAlignment="1">
      <alignment horizontal="left" wrapText="1"/>
    </xf>
    <xf numFmtId="0" fontId="28" fillId="3" borderId="1" xfId="0" applyFont="1" applyFill="1" applyBorder="1" applyAlignment="1">
      <alignment horizontal="center" wrapText="1"/>
    </xf>
    <xf numFmtId="2" fontId="28" fillId="3" borderId="1" xfId="0" applyNumberFormat="1" applyFont="1" applyFill="1" applyBorder="1" applyAlignment="1">
      <alignment wrapText="1"/>
    </xf>
    <xf numFmtId="0" fontId="28" fillId="3" borderId="1" xfId="0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164" fontId="30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/>
    </xf>
    <xf numFmtId="0" fontId="31" fillId="2" borderId="1" xfId="0" applyFont="1" applyFill="1" applyBorder="1" applyAlignment="1">
      <alignment horizontal="center" wrapText="1"/>
    </xf>
    <xf numFmtId="164" fontId="4" fillId="4" borderId="2" xfId="0" applyNumberFormat="1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/>
    </xf>
    <xf numFmtId="3" fontId="1" fillId="0" borderId="2" xfId="0" applyNumberFormat="1" applyFont="1" applyBorder="1" applyAlignment="1">
      <alignment horizontal="left"/>
    </xf>
    <xf numFmtId="3" fontId="28" fillId="2" borderId="1" xfId="0" applyNumberFormat="1" applyFont="1" applyFill="1" applyBorder="1"/>
    <xf numFmtId="0" fontId="32" fillId="2" borderId="2" xfId="0" applyFont="1" applyFill="1" applyBorder="1"/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4" fillId="2" borderId="1" xfId="0" applyNumberFormat="1" applyFont="1" applyFill="1" applyBorder="1" applyAlignment="1">
      <alignment horizontal="center"/>
    </xf>
    <xf numFmtId="0" fontId="30" fillId="2" borderId="26" xfId="0" applyFont="1" applyFill="1" applyBorder="1"/>
    <xf numFmtId="0" fontId="4" fillId="4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10" fontId="37" fillId="0" borderId="2" xfId="0" applyNumberFormat="1" applyFont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5" fontId="36" fillId="6" borderId="2" xfId="0" applyNumberFormat="1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10" fontId="37" fillId="6" borderId="2" xfId="0" applyNumberFormat="1" applyFont="1" applyFill="1" applyBorder="1" applyAlignment="1">
      <alignment horizontal="center" vertical="center" wrapText="1"/>
    </xf>
    <xf numFmtId="2" fontId="37" fillId="0" borderId="17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14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16" fontId="1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1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2" fontId="28" fillId="0" borderId="0" xfId="0" applyNumberFormat="1" applyFont="1" applyAlignment="1">
      <alignment horizontal="center"/>
    </xf>
    <xf numFmtId="2" fontId="1" fillId="2" borderId="1" xfId="0" applyNumberFormat="1" applyFont="1" applyFill="1" applyBorder="1" applyAlignment="1">
      <alignment horizontal="right" vertical="center" wrapText="1"/>
    </xf>
    <xf numFmtId="2" fontId="28" fillId="2" borderId="1" xfId="0" applyNumberFormat="1" applyFont="1" applyFill="1" applyBorder="1" applyAlignment="1">
      <alignment horizontal="center" vertical="center" wrapText="1"/>
    </xf>
    <xf numFmtId="10" fontId="28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top"/>
    </xf>
    <xf numFmtId="164" fontId="28" fillId="2" borderId="1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/>
    </xf>
    <xf numFmtId="1" fontId="28" fillId="2" borderId="1" xfId="0" applyNumberFormat="1" applyFont="1" applyFill="1" applyBorder="1" applyAlignment="1">
      <alignment horizontal="center"/>
    </xf>
    <xf numFmtId="9" fontId="28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15" fontId="28" fillId="2" borderId="1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2" fontId="4" fillId="4" borderId="8" xfId="0" applyNumberFormat="1" applyFont="1" applyFill="1" applyBorder="1" applyAlignment="1">
      <alignment horizontal="center" vertical="center" wrapText="1"/>
    </xf>
    <xf numFmtId="16" fontId="1" fillId="2" borderId="1" xfId="0" applyNumberFormat="1" applyFont="1" applyFill="1" applyBorder="1" applyAlignment="1">
      <alignment horizontal="center" vertical="center"/>
    </xf>
    <xf numFmtId="10" fontId="14" fillId="2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right"/>
    </xf>
    <xf numFmtId="0" fontId="30" fillId="0" borderId="28" xfId="0" applyFont="1" applyBorder="1"/>
    <xf numFmtId="0" fontId="4" fillId="4" borderId="3" xfId="0" applyFont="1" applyFill="1" applyBorder="1" applyAlignment="1">
      <alignment horizontal="center" wrapText="1"/>
    </xf>
    <xf numFmtId="166" fontId="36" fillId="6" borderId="2" xfId="0" applyNumberFormat="1" applyFont="1" applyFill="1" applyBorder="1" applyAlignment="1">
      <alignment horizontal="center" vertical="center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0" borderId="2" xfId="0" applyNumberFormat="1" applyFont="1" applyBorder="1" applyAlignment="1">
      <alignment horizontal="center" vertical="center"/>
    </xf>
    <xf numFmtId="0" fontId="36" fillId="0" borderId="2" xfId="0" applyFont="1" applyBorder="1"/>
    <xf numFmtId="166" fontId="36" fillId="0" borderId="2" xfId="0" applyNumberFormat="1" applyFont="1" applyBorder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0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top"/>
    </xf>
    <xf numFmtId="15" fontId="28" fillId="2" borderId="1" xfId="0" applyNumberFormat="1" applyFont="1" applyFill="1" applyBorder="1" applyAlignment="1">
      <alignment horizontal="center" vertical="center" wrapText="1"/>
    </xf>
    <xf numFmtId="15" fontId="28" fillId="2" borderId="1" xfId="0" applyNumberFormat="1" applyFont="1" applyFill="1" applyBorder="1" applyAlignment="1">
      <alignment horizontal="left"/>
    </xf>
    <xf numFmtId="2" fontId="28" fillId="2" borderId="1" xfId="0" applyNumberFormat="1" applyFont="1" applyFill="1" applyBorder="1" applyAlignment="1">
      <alignment horizontal="center"/>
    </xf>
    <xf numFmtId="166" fontId="37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0" fillId="2" borderId="26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center" vertical="center" wrapText="1"/>
    </xf>
    <xf numFmtId="1" fontId="1" fillId="9" borderId="2" xfId="0" applyNumberFormat="1" applyFont="1" applyFill="1" applyBorder="1" applyAlignment="1">
      <alignment horizontal="center" vertical="center"/>
    </xf>
    <xf numFmtId="167" fontId="1" fillId="9" borderId="2" xfId="0" applyNumberFormat="1" applyFont="1" applyFill="1" applyBorder="1" applyAlignment="1">
      <alignment horizontal="center" vertical="center"/>
    </xf>
    <xf numFmtId="167" fontId="1" fillId="9" borderId="2" xfId="0" applyNumberFormat="1" applyFont="1" applyFill="1" applyBorder="1" applyAlignment="1">
      <alignment horizontal="left"/>
    </xf>
    <xf numFmtId="0" fontId="1" fillId="9" borderId="2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/>
    </xf>
    <xf numFmtId="2" fontId="1" fillId="9" borderId="2" xfId="0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 wrapText="1"/>
    </xf>
    <xf numFmtId="10" fontId="1" fillId="9" borderId="2" xfId="0" applyNumberFormat="1" applyFont="1" applyFill="1" applyBorder="1" applyAlignment="1">
      <alignment horizontal="center" vertical="center" wrapText="1"/>
    </xf>
    <xf numFmtId="167" fontId="1" fillId="9" borderId="2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left"/>
    </xf>
    <xf numFmtId="1" fontId="1" fillId="10" borderId="2" xfId="0" applyNumberFormat="1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 vertical="center" wrapText="1"/>
    </xf>
    <xf numFmtId="10" fontId="1" fillId="10" borderId="2" xfId="0" applyNumberFormat="1" applyFont="1" applyFill="1" applyBorder="1" applyAlignment="1">
      <alignment horizontal="center" vertical="center" wrapText="1"/>
    </xf>
    <xf numFmtId="0" fontId="1" fillId="10" borderId="2" xfId="0" applyFont="1" applyFill="1" applyBorder="1"/>
    <xf numFmtId="9" fontId="1" fillId="10" borderId="2" xfId="0" applyNumberFormat="1" applyFont="1" applyFill="1" applyBorder="1" applyAlignment="1">
      <alignment horizontal="center"/>
    </xf>
    <xf numFmtId="168" fontId="1" fillId="10" borderId="2" xfId="0" applyNumberFormat="1" applyFont="1" applyFill="1" applyBorder="1" applyAlignment="1">
      <alignment horizontal="center" vertical="center" wrapText="1"/>
    </xf>
    <xf numFmtId="15" fontId="1" fillId="10" borderId="2" xfId="0" applyNumberFormat="1" applyFont="1" applyFill="1" applyBorder="1"/>
    <xf numFmtId="1" fontId="1" fillId="8" borderId="2" xfId="0" applyNumberFormat="1" applyFont="1" applyFill="1" applyBorder="1" applyAlignment="1">
      <alignment horizontal="center" vertical="center" wrapText="1"/>
    </xf>
    <xf numFmtId="167" fontId="1" fillId="8" borderId="2" xfId="0" applyNumberFormat="1" applyFont="1" applyFill="1" applyBorder="1" applyAlignment="1">
      <alignment horizontal="center" vertical="center" wrapText="1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 vertical="center" wrapText="1"/>
    </xf>
    <xf numFmtId="9" fontId="1" fillId="8" borderId="2" xfId="0" applyNumberFormat="1" applyFont="1" applyFill="1" applyBorder="1" applyAlignment="1">
      <alignment horizontal="center"/>
    </xf>
    <xf numFmtId="1" fontId="1" fillId="9" borderId="3" xfId="0" applyNumberFormat="1" applyFont="1" applyFill="1" applyBorder="1" applyAlignment="1">
      <alignment horizontal="center" vertical="center"/>
    </xf>
    <xf numFmtId="167" fontId="1" fillId="9" borderId="3" xfId="0" applyNumberFormat="1" applyFont="1" applyFill="1" applyBorder="1" applyAlignment="1">
      <alignment horizontal="center" vertical="center"/>
    </xf>
    <xf numFmtId="167" fontId="1" fillId="9" borderId="3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2" fontId="1" fillId="9" borderId="3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/>
    </xf>
    <xf numFmtId="0" fontId="1" fillId="9" borderId="6" xfId="0" applyFont="1" applyFill="1" applyBorder="1" applyAlignment="1">
      <alignment horizontal="center"/>
    </xf>
    <xf numFmtId="10" fontId="1" fillId="9" borderId="3" xfId="0" applyNumberFormat="1" applyFont="1" applyFill="1" applyBorder="1" applyAlignment="1">
      <alignment horizontal="center" vertical="center" wrapText="1"/>
    </xf>
    <xf numFmtId="167" fontId="1" fillId="9" borderId="3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/>
    </xf>
    <xf numFmtId="167" fontId="1" fillId="10" borderId="2" xfId="0" applyNumberFormat="1" applyFont="1" applyFill="1" applyBorder="1" applyAlignment="1">
      <alignment horizontal="center" vertical="center"/>
    </xf>
    <xf numFmtId="2" fontId="1" fillId="10" borderId="2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 vertical="center" wrapText="1"/>
    </xf>
    <xf numFmtId="1" fontId="1" fillId="10" borderId="3" xfId="0" applyNumberFormat="1" applyFont="1" applyFill="1" applyBorder="1" applyAlignment="1">
      <alignment horizontal="center" vertical="center"/>
    </xf>
    <xf numFmtId="167" fontId="1" fillId="10" borderId="3" xfId="0" applyNumberFormat="1" applyFont="1" applyFill="1" applyBorder="1" applyAlignment="1">
      <alignment horizontal="center" vertical="center"/>
    </xf>
    <xf numFmtId="0" fontId="1" fillId="10" borderId="3" xfId="0" applyFont="1" applyFill="1" applyBorder="1"/>
    <xf numFmtId="0" fontId="1" fillId="10" borderId="3" xfId="0" applyFont="1" applyFill="1" applyBorder="1" applyAlignment="1">
      <alignment horizontal="center"/>
    </xf>
    <xf numFmtId="2" fontId="1" fillId="10" borderId="3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 vertical="center" wrapText="1"/>
    </xf>
    <xf numFmtId="167" fontId="1" fillId="2" borderId="3" xfId="0" applyNumberFormat="1" applyFont="1" applyFill="1" applyBorder="1" applyAlignment="1">
      <alignment horizontal="center" vertical="center"/>
    </xf>
    <xf numFmtId="167" fontId="1" fillId="2" borderId="3" xfId="0" applyNumberFormat="1" applyFont="1" applyFill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2" fontId="1" fillId="0" borderId="29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4" fillId="0" borderId="7" xfId="0" applyFont="1" applyBorder="1"/>
    <xf numFmtId="0" fontId="14" fillId="0" borderId="7" xfId="0" applyFont="1" applyBorder="1" applyAlignment="1">
      <alignment horizontal="center"/>
    </xf>
    <xf numFmtId="2" fontId="1" fillId="2" borderId="30" xfId="0" applyNumberFormat="1" applyFont="1" applyFill="1" applyBorder="1" applyAlignment="1">
      <alignment horizontal="center" vertical="center"/>
    </xf>
    <xf numFmtId="167" fontId="1" fillId="0" borderId="2" xfId="0" applyNumberFormat="1" applyFont="1" applyBorder="1" applyAlignment="1">
      <alignment horizontal="center" vertical="center"/>
    </xf>
    <xf numFmtId="0" fontId="37" fillId="11" borderId="31" xfId="0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36" fillId="11" borderId="2" xfId="0" applyFont="1" applyFill="1" applyBorder="1"/>
    <xf numFmtId="0" fontId="37" fillId="11" borderId="2" xfId="0" applyFont="1" applyFill="1" applyBorder="1" applyAlignment="1">
      <alignment horizontal="center" vertical="center"/>
    </xf>
    <xf numFmtId="0" fontId="37" fillId="0" borderId="27" xfId="0" applyFont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165" fontId="36" fillId="0" borderId="31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5" fontId="1" fillId="0" borderId="2" xfId="0" applyNumberFormat="1" applyFont="1" applyBorder="1" applyAlignment="1">
      <alignment horizontal="center" vertical="center"/>
    </xf>
    <xf numFmtId="16" fontId="37" fillId="0" borderId="27" xfId="0" applyNumberFormat="1" applyFont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165" fontId="36" fillId="11" borderId="31" xfId="0" applyNumberFormat="1" applyFont="1" applyFill="1" applyBorder="1" applyAlignment="1">
      <alignment horizontal="center" vertical="center"/>
    </xf>
    <xf numFmtId="0" fontId="12" fillId="0" borderId="20" xfId="0" applyFont="1" applyBorder="1"/>
    <xf numFmtId="0" fontId="13" fillId="0" borderId="20" xfId="0" applyFont="1" applyBorder="1"/>
    <xf numFmtId="9" fontId="0" fillId="0" borderId="31" xfId="1" applyFont="1" applyBorder="1"/>
    <xf numFmtId="9" fontId="40" fillId="0" borderId="31" xfId="1" applyFont="1" applyBorder="1"/>
    <xf numFmtId="0" fontId="14" fillId="0" borderId="0" xfId="0" applyFont="1"/>
    <xf numFmtId="2" fontId="37" fillId="0" borderId="31" xfId="0" applyNumberFormat="1" applyFont="1" applyBorder="1" applyAlignment="1">
      <alignment horizontal="center" vertical="center"/>
    </xf>
    <xf numFmtId="0" fontId="37" fillId="6" borderId="20" xfId="0" applyFont="1" applyFill="1" applyBorder="1" applyAlignment="1">
      <alignment horizontal="center" vertical="center"/>
    </xf>
    <xf numFmtId="0" fontId="37" fillId="6" borderId="5" xfId="0" applyFont="1" applyFill="1" applyBorder="1" applyAlignment="1">
      <alignment horizontal="center" vertical="center"/>
    </xf>
    <xf numFmtId="16" fontId="37" fillId="6" borderId="31" xfId="0" applyNumberFormat="1" applyFont="1" applyFill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15" fontId="1" fillId="0" borderId="31" xfId="0" applyNumberFormat="1" applyFont="1" applyBorder="1" applyAlignment="1">
      <alignment horizontal="center" vertical="center"/>
    </xf>
    <xf numFmtId="0" fontId="39" fillId="0" borderId="31" xfId="0" applyFont="1" applyBorder="1" applyAlignment="1">
      <alignment horizontal="left"/>
    </xf>
    <xf numFmtId="43" fontId="36" fillId="0" borderId="31" xfId="0" applyNumberFormat="1" applyFont="1" applyBorder="1" applyAlignment="1">
      <alignment horizontal="center" vertical="top"/>
    </xf>
    <xf numFmtId="10" fontId="37" fillId="0" borderId="31" xfId="0" applyNumberFormat="1" applyFont="1" applyBorder="1" applyAlignment="1">
      <alignment horizontal="center" vertical="center" wrapText="1"/>
    </xf>
    <xf numFmtId="16" fontId="37" fillId="0" borderId="31" xfId="0" applyNumberFormat="1" applyFont="1" applyBorder="1" applyAlignment="1">
      <alignment horizontal="center" vertical="center"/>
    </xf>
    <xf numFmtId="0" fontId="1" fillId="0" borderId="24" xfId="0" applyFont="1" applyBorder="1"/>
    <xf numFmtId="0" fontId="36" fillId="0" borderId="31" xfId="0" applyFont="1" applyBorder="1" applyAlignment="1">
      <alignment horizontal="left"/>
    </xf>
    <xf numFmtId="0" fontId="36" fillId="0" borderId="2" xfId="0" applyFont="1" applyBorder="1" applyAlignment="1">
      <alignment horizontal="left"/>
    </xf>
    <xf numFmtId="0" fontId="37" fillId="0" borderId="31" xfId="0" applyFont="1" applyBorder="1" applyAlignment="1">
      <alignment horizontal="left" vertical="center"/>
    </xf>
    <xf numFmtId="49" fontId="37" fillId="0" borderId="31" xfId="0" applyNumberFormat="1" applyFont="1" applyBorder="1" applyAlignment="1">
      <alignment horizontal="center" vertical="center"/>
    </xf>
    <xf numFmtId="2" fontId="36" fillId="0" borderId="31" xfId="0" applyNumberFormat="1" applyFont="1" applyBorder="1" applyAlignment="1">
      <alignment horizontal="center" vertical="center"/>
    </xf>
    <xf numFmtId="166" fontId="36" fillId="0" borderId="31" xfId="0" applyNumberFormat="1" applyFont="1" applyBorder="1" applyAlignment="1">
      <alignment horizontal="center" vertical="center"/>
    </xf>
    <xf numFmtId="0" fontId="1" fillId="11" borderId="31" xfId="0" applyFont="1" applyFill="1" applyBorder="1" applyAlignment="1">
      <alignment horizontal="center" vertical="center"/>
    </xf>
    <xf numFmtId="15" fontId="1" fillId="11" borderId="31" xfId="0" applyNumberFormat="1" applyFont="1" applyFill="1" applyBorder="1" applyAlignment="1">
      <alignment horizontal="center" vertical="center"/>
    </xf>
    <xf numFmtId="0" fontId="39" fillId="11" borderId="31" xfId="0" applyFont="1" applyFill="1" applyBorder="1" applyAlignment="1">
      <alignment horizontal="left"/>
    </xf>
    <xf numFmtId="43" fontId="36" fillId="11" borderId="31" xfId="0" applyNumberFormat="1" applyFont="1" applyFill="1" applyBorder="1" applyAlignment="1">
      <alignment horizontal="center" vertical="top"/>
    </xf>
    <xf numFmtId="0" fontId="1" fillId="12" borderId="2" xfId="0" applyFont="1" applyFill="1" applyBorder="1" applyAlignment="1">
      <alignment horizontal="center" vertical="center"/>
    </xf>
    <xf numFmtId="165" fontId="36" fillId="12" borderId="2" xfId="0" applyNumberFormat="1" applyFont="1" applyFill="1" applyBorder="1" applyAlignment="1">
      <alignment horizontal="center" vertical="center"/>
    </xf>
    <xf numFmtId="15" fontId="1" fillId="12" borderId="2" xfId="0" applyNumberFormat="1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left"/>
    </xf>
    <xf numFmtId="43" fontId="39" fillId="12" borderId="2" xfId="0" applyNumberFormat="1" applyFont="1" applyFill="1" applyBorder="1" applyAlignment="1">
      <alignment horizontal="center" vertical="top"/>
    </xf>
    <xf numFmtId="0" fontId="39" fillId="12" borderId="2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wrapText="1"/>
    </xf>
    <xf numFmtId="0" fontId="37" fillId="6" borderId="27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 wrapText="1"/>
    </xf>
    <xf numFmtId="0" fontId="36" fillId="13" borderId="31" xfId="0" applyFont="1" applyFill="1" applyBorder="1" applyAlignment="1">
      <alignment horizontal="center" vertical="center"/>
    </xf>
    <xf numFmtId="165" fontId="36" fillId="13" borderId="31" xfId="0" applyNumberFormat="1" applyFont="1" applyFill="1" applyBorder="1" applyAlignment="1">
      <alignment horizontal="center" vertical="center"/>
    </xf>
    <xf numFmtId="0" fontId="37" fillId="13" borderId="31" xfId="0" applyFont="1" applyFill="1" applyBorder="1" applyAlignment="1">
      <alignment horizontal="center" vertical="center"/>
    </xf>
    <xf numFmtId="0" fontId="37" fillId="13" borderId="31" xfId="0" applyFont="1" applyFill="1" applyBorder="1" applyAlignment="1">
      <alignment horizontal="left" vertical="center"/>
    </xf>
    <xf numFmtId="49" fontId="37" fillId="13" borderId="31" xfId="0" applyNumberFormat="1" applyFont="1" applyFill="1" applyBorder="1" applyAlignment="1">
      <alignment horizontal="center" vertical="center"/>
    </xf>
    <xf numFmtId="0" fontId="37" fillId="13" borderId="7" xfId="0" applyFont="1" applyFill="1" applyBorder="1" applyAlignment="1">
      <alignment horizontal="center" vertical="center"/>
    </xf>
    <xf numFmtId="0" fontId="36" fillId="13" borderId="2" xfId="0" applyFont="1" applyFill="1" applyBorder="1" applyAlignment="1">
      <alignment horizontal="center" vertical="center"/>
    </xf>
    <xf numFmtId="2" fontId="36" fillId="13" borderId="2" xfId="0" applyNumberFormat="1" applyFont="1" applyFill="1" applyBorder="1" applyAlignment="1">
      <alignment horizontal="center" vertical="center"/>
    </xf>
    <xf numFmtId="166" fontId="36" fillId="13" borderId="2" xfId="0" applyNumberFormat="1" applyFont="1" applyFill="1" applyBorder="1" applyAlignment="1">
      <alignment horizontal="center" vertical="center"/>
    </xf>
    <xf numFmtId="0" fontId="37" fillId="14" borderId="7" xfId="0" applyFont="1" applyFill="1" applyBorder="1" applyAlignment="1">
      <alignment horizontal="center" vertical="center"/>
    </xf>
    <xf numFmtId="165" fontId="36" fillId="13" borderId="7" xfId="0" applyNumberFormat="1" applyFont="1" applyFill="1" applyBorder="1" applyAlignment="1">
      <alignment horizontal="center" vertical="center"/>
    </xf>
    <xf numFmtId="16" fontId="36" fillId="13" borderId="2" xfId="0" applyNumberFormat="1" applyFont="1" applyFill="1" applyBorder="1" applyAlignment="1">
      <alignment horizontal="center" vertical="center"/>
    </xf>
    <xf numFmtId="0" fontId="36" fillId="13" borderId="2" xfId="0" applyFont="1" applyFill="1" applyBorder="1"/>
    <xf numFmtId="0" fontId="37" fillId="13" borderId="2" xfId="0" applyFont="1" applyFill="1" applyBorder="1" applyAlignment="1">
      <alignment horizontal="center" vertical="center"/>
    </xf>
    <xf numFmtId="0" fontId="37" fillId="13" borderId="20" xfId="0" applyFont="1" applyFill="1" applyBorder="1" applyAlignment="1">
      <alignment horizontal="center" vertical="center"/>
    </xf>
    <xf numFmtId="0" fontId="37" fillId="13" borderId="27" xfId="0" applyFont="1" applyFill="1" applyBorder="1" applyAlignment="1">
      <alignment horizontal="center" vertical="center"/>
    </xf>
    <xf numFmtId="2" fontId="37" fillId="13" borderId="2" xfId="0" applyNumberFormat="1" applyFont="1" applyFill="1" applyBorder="1" applyAlignment="1">
      <alignment horizontal="center" vertical="center"/>
    </xf>
    <xf numFmtId="165" fontId="36" fillId="13" borderId="2" xfId="0" applyNumberFormat="1" applyFont="1" applyFill="1" applyBorder="1" applyAlignment="1">
      <alignment horizontal="center" vertical="center"/>
    </xf>
    <xf numFmtId="0" fontId="1" fillId="13" borderId="31" xfId="0" applyFont="1" applyFill="1" applyBorder="1" applyAlignment="1">
      <alignment horizontal="center" vertical="center"/>
    </xf>
    <xf numFmtId="15" fontId="1" fillId="13" borderId="31" xfId="0" applyNumberFormat="1" applyFont="1" applyFill="1" applyBorder="1" applyAlignment="1">
      <alignment horizontal="center" vertical="center"/>
    </xf>
    <xf numFmtId="0" fontId="36" fillId="13" borderId="31" xfId="0" applyFont="1" applyFill="1" applyBorder="1" applyAlignment="1">
      <alignment horizontal="left"/>
    </xf>
    <xf numFmtId="43" fontId="36" fillId="13" borderId="31" xfId="0" applyNumberFormat="1" applyFont="1" applyFill="1" applyBorder="1" applyAlignment="1">
      <alignment horizontal="center" vertical="top"/>
    </xf>
    <xf numFmtId="0" fontId="37" fillId="15" borderId="2" xfId="0" applyFont="1" applyFill="1" applyBorder="1" applyAlignment="1">
      <alignment horizontal="center" vertical="center"/>
    </xf>
    <xf numFmtId="2" fontId="37" fillId="15" borderId="2" xfId="0" applyNumberFormat="1" applyFont="1" applyFill="1" applyBorder="1" applyAlignment="1">
      <alignment horizontal="center" vertical="center"/>
    </xf>
    <xf numFmtId="10" fontId="37" fillId="15" borderId="2" xfId="0" applyNumberFormat="1" applyFont="1" applyFill="1" applyBorder="1" applyAlignment="1">
      <alignment horizontal="center" vertical="center" wrapText="1"/>
    </xf>
    <xf numFmtId="0" fontId="37" fillId="15" borderId="20" xfId="0" applyFont="1" applyFill="1" applyBorder="1" applyAlignment="1">
      <alignment horizontal="center" vertical="center"/>
    </xf>
    <xf numFmtId="16" fontId="37" fillId="15" borderId="31" xfId="0" applyNumberFormat="1" applyFont="1" applyFill="1" applyBorder="1" applyAlignment="1">
      <alignment horizontal="center" vertical="center"/>
    </xf>
    <xf numFmtId="2" fontId="37" fillId="13" borderId="17" xfId="0" applyNumberFormat="1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left" vertical="center"/>
    </xf>
    <xf numFmtId="49" fontId="37" fillId="11" borderId="31" xfId="0" applyNumberFormat="1" applyFont="1" applyFill="1" applyBorder="1" applyAlignment="1">
      <alignment horizontal="center" vertical="center"/>
    </xf>
    <xf numFmtId="0" fontId="37" fillId="11" borderId="7" xfId="0" applyFont="1" applyFill="1" applyBorder="1" applyAlignment="1">
      <alignment horizontal="center" vertical="center"/>
    </xf>
    <xf numFmtId="166" fontId="36" fillId="11" borderId="2" xfId="0" applyNumberFormat="1" applyFont="1" applyFill="1" applyBorder="1" applyAlignment="1">
      <alignment horizontal="center" vertical="center"/>
    </xf>
    <xf numFmtId="0" fontId="37" fillId="16" borderId="7" xfId="0" applyFont="1" applyFill="1" applyBorder="1" applyAlignment="1">
      <alignment horizontal="center" vertical="center"/>
    </xf>
    <xf numFmtId="165" fontId="36" fillId="11" borderId="7" xfId="0" applyNumberFormat="1" applyFont="1" applyFill="1" applyBorder="1" applyAlignment="1">
      <alignment horizontal="center" vertical="center"/>
    </xf>
    <xf numFmtId="0" fontId="36" fillId="17" borderId="2" xfId="0" applyFont="1" applyFill="1" applyBorder="1" applyAlignment="1">
      <alignment horizontal="center" vertical="center"/>
    </xf>
    <xf numFmtId="0" fontId="1" fillId="17" borderId="2" xfId="0" applyFont="1" applyFill="1" applyBorder="1" applyAlignment="1">
      <alignment horizontal="center" vertical="center"/>
    </xf>
    <xf numFmtId="165" fontId="36" fillId="17" borderId="2" xfId="0" applyNumberFormat="1" applyFont="1" applyFill="1" applyBorder="1" applyAlignment="1">
      <alignment horizontal="center" vertical="center"/>
    </xf>
    <xf numFmtId="15" fontId="1" fillId="17" borderId="2" xfId="0" applyNumberFormat="1" applyFont="1" applyFill="1" applyBorder="1" applyAlignment="1">
      <alignment horizontal="center" vertical="center"/>
    </xf>
    <xf numFmtId="0" fontId="39" fillId="17" borderId="2" xfId="0" applyFont="1" applyFill="1" applyBorder="1" applyAlignment="1">
      <alignment horizontal="left"/>
    </xf>
    <xf numFmtId="43" fontId="36" fillId="17" borderId="2" xfId="0" applyNumberFormat="1" applyFont="1" applyFill="1" applyBorder="1" applyAlignment="1">
      <alignment horizontal="center" vertical="top"/>
    </xf>
    <xf numFmtId="0" fontId="37" fillId="17" borderId="2" xfId="0" applyFont="1" applyFill="1" applyBorder="1" applyAlignment="1">
      <alignment horizontal="center" vertical="center"/>
    </xf>
    <xf numFmtId="0" fontId="37" fillId="18" borderId="2" xfId="0" applyFont="1" applyFill="1" applyBorder="1" applyAlignment="1">
      <alignment horizontal="center" vertical="center"/>
    </xf>
    <xf numFmtId="2" fontId="37" fillId="18" borderId="2" xfId="0" applyNumberFormat="1" applyFont="1" applyFill="1" applyBorder="1" applyAlignment="1">
      <alignment horizontal="center" vertical="center"/>
    </xf>
    <xf numFmtId="10" fontId="37" fillId="18" borderId="2" xfId="0" applyNumberFormat="1" applyFont="1" applyFill="1" applyBorder="1" applyAlignment="1">
      <alignment horizontal="center" vertical="center" wrapText="1"/>
    </xf>
    <xf numFmtId="0" fontId="37" fillId="18" borderId="20" xfId="0" applyFont="1" applyFill="1" applyBorder="1" applyAlignment="1">
      <alignment horizontal="center" vertical="center"/>
    </xf>
    <xf numFmtId="16" fontId="37" fillId="18" borderId="31" xfId="0" applyNumberFormat="1" applyFont="1" applyFill="1" applyBorder="1" applyAlignment="1">
      <alignment horizontal="center" vertical="center"/>
    </xf>
    <xf numFmtId="0" fontId="39" fillId="13" borderId="31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center" vertical="center" wrapText="1"/>
    </xf>
    <xf numFmtId="0" fontId="11" fillId="0" borderId="13" xfId="0" applyFont="1" applyBorder="1"/>
    <xf numFmtId="0" fontId="11" fillId="0" borderId="14" xfId="0" applyFont="1" applyBorder="1"/>
    <xf numFmtId="0" fontId="4" fillId="4" borderId="9" xfId="0" applyFont="1" applyFill="1" applyBorder="1" applyAlignment="1">
      <alignment horizontal="center" vertical="center" wrapText="1"/>
    </xf>
    <xf numFmtId="0" fontId="11" fillId="0" borderId="16" xfId="0" applyFont="1" applyBorder="1"/>
    <xf numFmtId="0" fontId="4" fillId="4" borderId="10" xfId="0" applyFont="1" applyFill="1" applyBorder="1" applyAlignment="1">
      <alignment horizontal="left" vertical="center" wrapText="1"/>
    </xf>
    <xf numFmtId="0" fontId="11" fillId="0" borderId="17" xfId="0" applyFont="1" applyBorder="1"/>
    <xf numFmtId="0" fontId="11" fillId="0" borderId="22" xfId="0" applyFont="1" applyBorder="1"/>
    <xf numFmtId="0" fontId="11" fillId="0" borderId="21" xfId="0" applyFont="1" applyBorder="1"/>
    <xf numFmtId="0" fontId="4" fillId="4" borderId="10" xfId="0" applyFont="1" applyFill="1" applyBorder="1" applyAlignment="1">
      <alignment horizontal="center" vertical="center" wrapText="1"/>
    </xf>
    <xf numFmtId="0" fontId="25" fillId="2" borderId="23" xfId="0" applyFont="1" applyFill="1" applyBorder="1"/>
    <xf numFmtId="0" fontId="11" fillId="0" borderId="24" xfId="0" applyFont="1" applyBorder="1"/>
    <xf numFmtId="2" fontId="30" fillId="2" borderId="23" xfId="0" applyNumberFormat="1" applyFont="1" applyFill="1" applyBorder="1" applyAlignment="1">
      <alignment horizontal="left" wrapText="1"/>
    </xf>
  </cellXfs>
  <cellStyles count="4">
    <cellStyle name="Normal" xfId="0" builtinId="0"/>
    <cellStyle name="Normal 7" xfId="2"/>
    <cellStyle name="Normal 7 2" xfId="3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214</xdr:row>
      <xdr:rowOff>85725</xdr:rowOff>
    </xdr:from>
    <xdr:ext cx="3590925" cy="800100"/>
    <xdr:pic>
      <xdr:nvPicPr>
        <xdr:cNvPr id="3" name="image3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219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171450</xdr:colOff>
      <xdr:row>218</xdr:row>
      <xdr:rowOff>76200</xdr:rowOff>
    </xdr:from>
    <xdr:ext cx="3590925" cy="800100"/>
    <xdr:pic>
      <xdr:nvPicPr>
        <xdr:cNvPr id="3" name="image5.pn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511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511</xdr:row>
      <xdr:rowOff>95250</xdr:rowOff>
    </xdr:from>
    <xdr:ext cx="3962400" cy="657225"/>
    <xdr:pic>
      <xdr:nvPicPr>
        <xdr:cNvPr id="3" name="image7.pn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G6" sqref="G6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45152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45152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43" t="s">
        <v>16</v>
      </c>
      <c r="B9" s="345" t="s">
        <v>17</v>
      </c>
      <c r="C9" s="345" t="s">
        <v>18</v>
      </c>
      <c r="D9" s="345" t="s">
        <v>19</v>
      </c>
      <c r="E9" s="26" t="s">
        <v>20</v>
      </c>
      <c r="F9" s="26" t="s">
        <v>21</v>
      </c>
      <c r="G9" s="340" t="s">
        <v>22</v>
      </c>
      <c r="H9" s="341"/>
      <c r="I9" s="342"/>
      <c r="J9" s="340" t="s">
        <v>23</v>
      </c>
      <c r="K9" s="341"/>
      <c r="L9" s="342"/>
      <c r="M9" s="26"/>
      <c r="N9" s="27"/>
      <c r="O9" s="27"/>
      <c r="P9" s="27"/>
    </row>
    <row r="10" spans="1:16" ht="38.25">
      <c r="A10" s="344"/>
      <c r="B10" s="346"/>
      <c r="C10" s="346"/>
      <c r="D10" s="346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878</v>
      </c>
    </row>
    <row r="11" spans="1:16" ht="12.75" customHeight="1">
      <c r="A11" s="31">
        <v>1</v>
      </c>
      <c r="B11" s="32" t="s">
        <v>34</v>
      </c>
      <c r="C11" s="33" t="s">
        <v>35</v>
      </c>
      <c r="D11" s="34">
        <v>45169</v>
      </c>
      <c r="E11" s="35">
        <v>19504.349999999999</v>
      </c>
      <c r="F11" s="35">
        <v>19530.983333333334</v>
      </c>
      <c r="G11" s="36">
        <v>19461.966666666667</v>
      </c>
      <c r="H11" s="36">
        <v>19419.583333333332</v>
      </c>
      <c r="I11" s="36">
        <v>19350.566666666666</v>
      </c>
      <c r="J11" s="36">
        <v>19573.366666666669</v>
      </c>
      <c r="K11" s="36">
        <v>19642.383333333339</v>
      </c>
      <c r="L11" s="36">
        <v>19684.76666666667</v>
      </c>
      <c r="M11" s="37">
        <v>19600</v>
      </c>
      <c r="N11" s="37">
        <v>19488.599999999999</v>
      </c>
      <c r="O11" s="257">
        <v>12893950</v>
      </c>
      <c r="P11" s="259">
        <v>3.5451885059618318E-3</v>
      </c>
    </row>
    <row r="12" spans="1:16" ht="12.75" customHeight="1">
      <c r="A12" s="31">
        <v>2</v>
      </c>
      <c r="B12" s="32" t="s">
        <v>34</v>
      </c>
      <c r="C12" s="33" t="s">
        <v>36</v>
      </c>
      <c r="D12" s="34">
        <v>45169</v>
      </c>
      <c r="E12" s="38">
        <v>44464.35</v>
      </c>
      <c r="F12" s="38">
        <v>44538.583333333336</v>
      </c>
      <c r="G12" s="39">
        <v>44318.166666666672</v>
      </c>
      <c r="H12" s="39">
        <v>44171.983333333337</v>
      </c>
      <c r="I12" s="39">
        <v>43951.566666666673</v>
      </c>
      <c r="J12" s="39">
        <v>44684.76666666667</v>
      </c>
      <c r="K12" s="39">
        <v>44905.183333333342</v>
      </c>
      <c r="L12" s="39">
        <v>45051.366666666669</v>
      </c>
      <c r="M12" s="31">
        <v>44759</v>
      </c>
      <c r="N12" s="31">
        <v>44392.4</v>
      </c>
      <c r="O12" s="258">
        <v>2356365</v>
      </c>
      <c r="P12" s="259">
        <v>6.7912522688492946E-2</v>
      </c>
    </row>
    <row r="13" spans="1:16" ht="12.75" customHeight="1">
      <c r="A13" s="31">
        <v>3</v>
      </c>
      <c r="B13" s="32" t="s">
        <v>34</v>
      </c>
      <c r="C13" s="33" t="s">
        <v>37</v>
      </c>
      <c r="D13" s="34">
        <v>45167</v>
      </c>
      <c r="E13" s="38">
        <v>19833.75</v>
      </c>
      <c r="F13" s="38">
        <v>19885.600000000002</v>
      </c>
      <c r="G13" s="39">
        <v>19758.150000000005</v>
      </c>
      <c r="H13" s="39">
        <v>19682.550000000003</v>
      </c>
      <c r="I13" s="39">
        <v>19555.100000000006</v>
      </c>
      <c r="J13" s="39">
        <v>19961.200000000004</v>
      </c>
      <c r="K13" s="39">
        <v>20088.650000000001</v>
      </c>
      <c r="L13" s="39">
        <v>20164.250000000004</v>
      </c>
      <c r="M13" s="31">
        <v>20013.05</v>
      </c>
      <c r="N13" s="31">
        <v>19810</v>
      </c>
      <c r="O13" s="258">
        <v>95040</v>
      </c>
      <c r="P13" s="260">
        <v>0.15172079495879787</v>
      </c>
    </row>
    <row r="14" spans="1:16" ht="12.75" customHeight="1">
      <c r="A14" s="31">
        <v>4</v>
      </c>
      <c r="B14" s="32" t="s">
        <v>34</v>
      </c>
      <c r="C14" s="33" t="s">
        <v>38</v>
      </c>
      <c r="D14" s="34">
        <v>45168</v>
      </c>
      <c r="E14" s="38">
        <v>8580.9</v>
      </c>
      <c r="F14" s="38">
        <v>8587.5333333333347</v>
      </c>
      <c r="G14" s="39">
        <v>8561.0666666666693</v>
      </c>
      <c r="H14" s="39">
        <v>8541.2333333333354</v>
      </c>
      <c r="I14" s="39">
        <v>8514.7666666666701</v>
      </c>
      <c r="J14" s="39">
        <v>8607.3666666666686</v>
      </c>
      <c r="K14" s="39">
        <v>8633.8333333333321</v>
      </c>
      <c r="L14" s="39">
        <v>8653.6666666666679</v>
      </c>
      <c r="M14" s="31">
        <v>8614</v>
      </c>
      <c r="N14" s="31">
        <v>8567.7000000000007</v>
      </c>
      <c r="O14" s="258">
        <v>79650</v>
      </c>
      <c r="P14" s="260">
        <v>1.8867924528301887E-3</v>
      </c>
    </row>
    <row r="15" spans="1:16" ht="12.75" customHeight="1">
      <c r="A15" s="31">
        <v>5</v>
      </c>
      <c r="B15" s="32" t="s">
        <v>39</v>
      </c>
      <c r="C15" s="33" t="s">
        <v>40</v>
      </c>
      <c r="D15" s="34">
        <v>45169</v>
      </c>
      <c r="E15" s="38">
        <v>459.1</v>
      </c>
      <c r="F15" s="38">
        <v>460.73333333333335</v>
      </c>
      <c r="G15" s="39">
        <v>455.7166666666667</v>
      </c>
      <c r="H15" s="39">
        <v>452.33333333333337</v>
      </c>
      <c r="I15" s="39">
        <v>447.31666666666672</v>
      </c>
      <c r="J15" s="39">
        <v>464.11666666666667</v>
      </c>
      <c r="K15" s="39">
        <v>469.13333333333333</v>
      </c>
      <c r="L15" s="39">
        <v>472.51666666666665</v>
      </c>
      <c r="M15" s="31">
        <v>465.75</v>
      </c>
      <c r="N15" s="31">
        <v>457.35</v>
      </c>
      <c r="O15" s="258">
        <v>11716000</v>
      </c>
      <c r="P15" s="259">
        <v>4.0277658753963492E-3</v>
      </c>
    </row>
    <row r="16" spans="1:16" ht="12.75" customHeight="1">
      <c r="A16" s="31">
        <v>6</v>
      </c>
      <c r="B16" s="32" t="s">
        <v>41</v>
      </c>
      <c r="C16" s="33" t="s">
        <v>42</v>
      </c>
      <c r="D16" s="34">
        <v>45169</v>
      </c>
      <c r="E16" s="38">
        <v>4537.95</v>
      </c>
      <c r="F16" s="38">
        <v>4538.3166666666666</v>
      </c>
      <c r="G16" s="39">
        <v>4504.6333333333332</v>
      </c>
      <c r="H16" s="39">
        <v>4471.3166666666666</v>
      </c>
      <c r="I16" s="39">
        <v>4437.6333333333332</v>
      </c>
      <c r="J16" s="39">
        <v>4571.6333333333332</v>
      </c>
      <c r="K16" s="39">
        <v>4605.3166666666657</v>
      </c>
      <c r="L16" s="39">
        <v>4638.6333333333332</v>
      </c>
      <c r="M16" s="31">
        <v>4572</v>
      </c>
      <c r="N16" s="31">
        <v>4505</v>
      </c>
      <c r="O16" s="258">
        <v>1865750</v>
      </c>
      <c r="P16" s="259">
        <v>4.6557285093254804E-2</v>
      </c>
    </row>
    <row r="17" spans="1:16" ht="12.75" customHeight="1">
      <c r="A17" s="31">
        <v>7</v>
      </c>
      <c r="B17" s="32" t="s">
        <v>43</v>
      </c>
      <c r="C17" s="33" t="s">
        <v>44</v>
      </c>
      <c r="D17" s="34">
        <v>45169</v>
      </c>
      <c r="E17" s="38">
        <v>23824.2</v>
      </c>
      <c r="F17" s="38">
        <v>23936.933333333334</v>
      </c>
      <c r="G17" s="39">
        <v>23645.26666666667</v>
      </c>
      <c r="H17" s="39">
        <v>23466.333333333336</v>
      </c>
      <c r="I17" s="39">
        <v>23174.666666666672</v>
      </c>
      <c r="J17" s="39">
        <v>24115.866666666669</v>
      </c>
      <c r="K17" s="39">
        <v>24407.533333333333</v>
      </c>
      <c r="L17" s="39">
        <v>24586.466666666667</v>
      </c>
      <c r="M17" s="31">
        <v>24228.6</v>
      </c>
      <c r="N17" s="31">
        <v>23758</v>
      </c>
      <c r="O17" s="258">
        <v>80840</v>
      </c>
      <c r="P17" s="259">
        <v>-5.6048575432041101E-2</v>
      </c>
    </row>
    <row r="18" spans="1:16" ht="12.75" customHeight="1">
      <c r="A18" s="31">
        <v>8</v>
      </c>
      <c r="B18" s="32" t="s">
        <v>45</v>
      </c>
      <c r="C18" s="33" t="s">
        <v>46</v>
      </c>
      <c r="D18" s="34">
        <v>45169</v>
      </c>
      <c r="E18" s="38">
        <v>184.5</v>
      </c>
      <c r="F18" s="38">
        <v>186.16666666666666</v>
      </c>
      <c r="G18" s="39">
        <v>182.5333333333333</v>
      </c>
      <c r="H18" s="39">
        <v>180.56666666666663</v>
      </c>
      <c r="I18" s="39">
        <v>176.93333333333328</v>
      </c>
      <c r="J18" s="39">
        <v>188.13333333333333</v>
      </c>
      <c r="K18" s="39">
        <v>191.76666666666671</v>
      </c>
      <c r="L18" s="39">
        <v>193.73333333333335</v>
      </c>
      <c r="M18" s="31">
        <v>189.8</v>
      </c>
      <c r="N18" s="31">
        <v>184.2</v>
      </c>
      <c r="O18" s="258">
        <v>28053000</v>
      </c>
      <c r="P18" s="259">
        <v>1.9226996272317051E-2</v>
      </c>
    </row>
    <row r="19" spans="1:16" ht="12.75" customHeight="1">
      <c r="A19" s="31">
        <v>9</v>
      </c>
      <c r="B19" s="32" t="s">
        <v>47</v>
      </c>
      <c r="C19" s="33" t="s">
        <v>48</v>
      </c>
      <c r="D19" s="34">
        <v>45169</v>
      </c>
      <c r="E19" s="38">
        <v>211.95</v>
      </c>
      <c r="F19" s="38">
        <v>212.85</v>
      </c>
      <c r="G19" s="39">
        <v>210.6</v>
      </c>
      <c r="H19" s="39">
        <v>209.25</v>
      </c>
      <c r="I19" s="39">
        <v>207</v>
      </c>
      <c r="J19" s="39">
        <v>214.2</v>
      </c>
      <c r="K19" s="39">
        <v>216.45</v>
      </c>
      <c r="L19" s="39">
        <v>217.79999999999998</v>
      </c>
      <c r="M19" s="31">
        <v>215.1</v>
      </c>
      <c r="N19" s="31">
        <v>211.5</v>
      </c>
      <c r="O19" s="258">
        <v>26949000</v>
      </c>
      <c r="P19" s="259">
        <v>4.4577962980909E-3</v>
      </c>
    </row>
    <row r="20" spans="1:16" ht="12.75" customHeight="1">
      <c r="A20" s="31">
        <v>10</v>
      </c>
      <c r="B20" s="32" t="s">
        <v>49</v>
      </c>
      <c r="C20" s="33" t="s">
        <v>50</v>
      </c>
      <c r="D20" s="34">
        <v>45169</v>
      </c>
      <c r="E20" s="38">
        <v>1962.15</v>
      </c>
      <c r="F20" s="38">
        <v>1960.2666666666664</v>
      </c>
      <c r="G20" s="39">
        <v>1938.7333333333329</v>
      </c>
      <c r="H20" s="39">
        <v>1915.3166666666664</v>
      </c>
      <c r="I20" s="39">
        <v>1893.7833333333328</v>
      </c>
      <c r="J20" s="39">
        <v>1983.6833333333329</v>
      </c>
      <c r="K20" s="39">
        <v>2005.2166666666667</v>
      </c>
      <c r="L20" s="39">
        <v>2028.633333333333</v>
      </c>
      <c r="M20" s="31">
        <v>1981.8</v>
      </c>
      <c r="N20" s="31">
        <v>1936.85</v>
      </c>
      <c r="O20" s="258">
        <v>6349500</v>
      </c>
      <c r="P20" s="259">
        <v>2.4542550101655534E-2</v>
      </c>
    </row>
    <row r="21" spans="1:16" ht="12.75" customHeight="1">
      <c r="A21" s="31">
        <v>11</v>
      </c>
      <c r="B21" s="32" t="s">
        <v>45</v>
      </c>
      <c r="C21" s="33" t="s">
        <v>51</v>
      </c>
      <c r="D21" s="34">
        <v>45169</v>
      </c>
      <c r="E21" s="38">
        <v>2548.9499999999998</v>
      </c>
      <c r="F21" s="38">
        <v>2554.0333333333333</v>
      </c>
      <c r="G21" s="39">
        <v>2524.2666666666664</v>
      </c>
      <c r="H21" s="39">
        <v>2499.583333333333</v>
      </c>
      <c r="I21" s="39">
        <v>2469.8166666666662</v>
      </c>
      <c r="J21" s="39">
        <v>2578.7166666666667</v>
      </c>
      <c r="K21" s="39">
        <v>2608.483333333334</v>
      </c>
      <c r="L21" s="39">
        <v>2633.166666666667</v>
      </c>
      <c r="M21" s="31">
        <v>2583.8000000000002</v>
      </c>
      <c r="N21" s="31">
        <v>2529.35</v>
      </c>
      <c r="O21" s="258">
        <v>12664800</v>
      </c>
      <c r="P21" s="259">
        <v>5.0710663524033998E-3</v>
      </c>
    </row>
    <row r="22" spans="1:16" ht="12.75" customHeight="1">
      <c r="A22" s="31">
        <v>12</v>
      </c>
      <c r="B22" s="32" t="s">
        <v>45</v>
      </c>
      <c r="C22" s="33" t="s">
        <v>52</v>
      </c>
      <c r="D22" s="34">
        <v>45169</v>
      </c>
      <c r="E22" s="38">
        <v>805.65</v>
      </c>
      <c r="F22" s="38">
        <v>805.83333333333337</v>
      </c>
      <c r="G22" s="39">
        <v>797.56666666666672</v>
      </c>
      <c r="H22" s="39">
        <v>789.48333333333335</v>
      </c>
      <c r="I22" s="39">
        <v>781.2166666666667</v>
      </c>
      <c r="J22" s="39">
        <v>813.91666666666674</v>
      </c>
      <c r="K22" s="39">
        <v>822.18333333333339</v>
      </c>
      <c r="L22" s="39">
        <v>830.26666666666677</v>
      </c>
      <c r="M22" s="31">
        <v>814.1</v>
      </c>
      <c r="N22" s="31">
        <v>797.75</v>
      </c>
      <c r="O22" s="258">
        <v>39708800</v>
      </c>
      <c r="P22" s="259">
        <v>3.3136291732578468E-2</v>
      </c>
    </row>
    <row r="23" spans="1:16" ht="12.75" customHeight="1">
      <c r="A23" s="31">
        <v>13</v>
      </c>
      <c r="B23" s="32" t="s">
        <v>43</v>
      </c>
      <c r="C23" s="33" t="s">
        <v>53</v>
      </c>
      <c r="D23" s="34">
        <v>45169</v>
      </c>
      <c r="E23" s="38">
        <v>3829.8</v>
      </c>
      <c r="F23" s="38">
        <v>3916.6</v>
      </c>
      <c r="G23" s="39">
        <v>3733.2</v>
      </c>
      <c r="H23" s="39">
        <v>3636.6</v>
      </c>
      <c r="I23" s="39">
        <v>3453.2</v>
      </c>
      <c r="J23" s="39">
        <v>4013.2</v>
      </c>
      <c r="K23" s="39">
        <v>4196.6000000000004</v>
      </c>
      <c r="L23" s="39">
        <v>4293.2</v>
      </c>
      <c r="M23" s="31">
        <v>4100</v>
      </c>
      <c r="N23" s="31">
        <v>3820</v>
      </c>
      <c r="O23" s="258">
        <v>649800</v>
      </c>
      <c r="P23" s="259">
        <v>-0.108397365532382</v>
      </c>
    </row>
    <row r="24" spans="1:16" ht="12.75" customHeight="1">
      <c r="A24" s="31">
        <v>14</v>
      </c>
      <c r="B24" s="32" t="s">
        <v>49</v>
      </c>
      <c r="C24" s="33" t="s">
        <v>54</v>
      </c>
      <c r="D24" s="34">
        <v>45169</v>
      </c>
      <c r="E24" s="38">
        <v>459</v>
      </c>
      <c r="F24" s="38">
        <v>460.11666666666662</v>
      </c>
      <c r="G24" s="39">
        <v>454.28333333333325</v>
      </c>
      <c r="H24" s="39">
        <v>449.56666666666661</v>
      </c>
      <c r="I24" s="39">
        <v>443.73333333333323</v>
      </c>
      <c r="J24" s="39">
        <v>464.83333333333326</v>
      </c>
      <c r="K24" s="39">
        <v>470.66666666666663</v>
      </c>
      <c r="L24" s="39">
        <v>475.38333333333327</v>
      </c>
      <c r="M24" s="31">
        <v>465.95</v>
      </c>
      <c r="N24" s="31">
        <v>455.4</v>
      </c>
      <c r="O24" s="258">
        <v>64285200</v>
      </c>
      <c r="P24" s="259">
        <v>4.2017983697022323E-4</v>
      </c>
    </row>
    <row r="25" spans="1:16" ht="12.75" customHeight="1">
      <c r="A25" s="31">
        <v>15</v>
      </c>
      <c r="B25" s="40" t="s">
        <v>45</v>
      </c>
      <c r="C25" s="33" t="s">
        <v>55</v>
      </c>
      <c r="D25" s="34">
        <v>45169</v>
      </c>
      <c r="E25" s="38">
        <v>4922.25</v>
      </c>
      <c r="F25" s="38">
        <v>4916.5999999999995</v>
      </c>
      <c r="G25" s="39">
        <v>4818.1999999999989</v>
      </c>
      <c r="H25" s="39">
        <v>4714.1499999999996</v>
      </c>
      <c r="I25" s="39">
        <v>4615.7499999999991</v>
      </c>
      <c r="J25" s="39">
        <v>5020.6499999999987</v>
      </c>
      <c r="K25" s="39">
        <v>5119.0499999999984</v>
      </c>
      <c r="L25" s="39">
        <v>5223.0999999999985</v>
      </c>
      <c r="M25" s="31">
        <v>5015</v>
      </c>
      <c r="N25" s="31">
        <v>4812.55</v>
      </c>
      <c r="O25" s="258">
        <v>2761250</v>
      </c>
      <c r="P25" s="259">
        <v>4.8609133200417737E-2</v>
      </c>
    </row>
    <row r="26" spans="1:16" ht="12.75" customHeight="1">
      <c r="A26" s="31">
        <v>16</v>
      </c>
      <c r="B26" s="32" t="s">
        <v>56</v>
      </c>
      <c r="C26" s="33" t="s">
        <v>57</v>
      </c>
      <c r="D26" s="34">
        <v>45169</v>
      </c>
      <c r="E26" s="38">
        <v>396.1</v>
      </c>
      <c r="F26" s="38">
        <v>406.18333333333334</v>
      </c>
      <c r="G26" s="39">
        <v>384.41666666666669</v>
      </c>
      <c r="H26" s="39">
        <v>372.73333333333335</v>
      </c>
      <c r="I26" s="39">
        <v>350.9666666666667</v>
      </c>
      <c r="J26" s="39">
        <v>417.86666666666667</v>
      </c>
      <c r="K26" s="39">
        <v>439.63333333333333</v>
      </c>
      <c r="L26" s="39">
        <v>451.31666666666666</v>
      </c>
      <c r="M26" s="31">
        <v>427.95</v>
      </c>
      <c r="N26" s="31">
        <v>394.5</v>
      </c>
      <c r="O26" s="258">
        <v>11990100</v>
      </c>
      <c r="P26" s="259">
        <v>0.24765611179904476</v>
      </c>
    </row>
    <row r="27" spans="1:16" ht="12.75" customHeight="1">
      <c r="A27" s="31">
        <v>17</v>
      </c>
      <c r="B27" s="32" t="s">
        <v>56</v>
      </c>
      <c r="C27" s="33" t="s">
        <v>58</v>
      </c>
      <c r="D27" s="34">
        <v>45169</v>
      </c>
      <c r="E27" s="38">
        <v>186.75</v>
      </c>
      <c r="F27" s="38">
        <v>187.79999999999998</v>
      </c>
      <c r="G27" s="39">
        <v>184.84999999999997</v>
      </c>
      <c r="H27" s="39">
        <v>182.95</v>
      </c>
      <c r="I27" s="39">
        <v>179.99999999999997</v>
      </c>
      <c r="J27" s="39">
        <v>189.69999999999996</v>
      </c>
      <c r="K27" s="39">
        <v>192.64999999999995</v>
      </c>
      <c r="L27" s="39">
        <v>194.54999999999995</v>
      </c>
      <c r="M27" s="31">
        <v>190.75</v>
      </c>
      <c r="N27" s="31">
        <v>185.9</v>
      </c>
      <c r="O27" s="258">
        <v>78635000</v>
      </c>
      <c r="P27" s="259">
        <v>-8.2592121982210927E-4</v>
      </c>
    </row>
    <row r="28" spans="1:16" ht="12.75" customHeight="1">
      <c r="A28" s="31">
        <v>18</v>
      </c>
      <c r="B28" s="32" t="s">
        <v>59</v>
      </c>
      <c r="C28" s="33" t="s">
        <v>60</v>
      </c>
      <c r="D28" s="34">
        <v>45169</v>
      </c>
      <c r="E28" s="38">
        <v>3203.25</v>
      </c>
      <c r="F28" s="38">
        <v>3217.4</v>
      </c>
      <c r="G28" s="39">
        <v>3182.9500000000003</v>
      </c>
      <c r="H28" s="39">
        <v>3162.65</v>
      </c>
      <c r="I28" s="39">
        <v>3128.2000000000003</v>
      </c>
      <c r="J28" s="39">
        <v>3237.7000000000003</v>
      </c>
      <c r="K28" s="39">
        <v>3272.15</v>
      </c>
      <c r="L28" s="39">
        <v>3292.4500000000003</v>
      </c>
      <c r="M28" s="31">
        <v>3251.85</v>
      </c>
      <c r="N28" s="31">
        <v>3197.1</v>
      </c>
      <c r="O28" s="258">
        <v>5197000</v>
      </c>
      <c r="P28" s="259">
        <v>2.6872159652242641E-2</v>
      </c>
    </row>
    <row r="29" spans="1:16" ht="12.75" customHeight="1">
      <c r="A29" s="31">
        <v>19</v>
      </c>
      <c r="B29" s="32" t="s">
        <v>45</v>
      </c>
      <c r="C29" s="33" t="s">
        <v>61</v>
      </c>
      <c r="D29" s="34">
        <v>45169</v>
      </c>
      <c r="E29" s="38">
        <v>1966.95</v>
      </c>
      <c r="F29" s="38">
        <v>1972.6333333333332</v>
      </c>
      <c r="G29" s="39">
        <v>1931.2666666666664</v>
      </c>
      <c r="H29" s="39">
        <v>1895.5833333333333</v>
      </c>
      <c r="I29" s="39">
        <v>1854.2166666666665</v>
      </c>
      <c r="J29" s="39">
        <v>2008.3166666666664</v>
      </c>
      <c r="K29" s="39">
        <v>2049.6833333333334</v>
      </c>
      <c r="L29" s="39">
        <v>2085.3666666666663</v>
      </c>
      <c r="M29" s="31">
        <v>2014</v>
      </c>
      <c r="N29" s="31">
        <v>1936.95</v>
      </c>
      <c r="O29" s="258">
        <v>3663027</v>
      </c>
      <c r="P29" s="259">
        <v>-6.2904891559477982E-2</v>
      </c>
    </row>
    <row r="30" spans="1:16" ht="12.75" customHeight="1">
      <c r="A30" s="31">
        <v>20</v>
      </c>
      <c r="B30" s="32" t="s">
        <v>45</v>
      </c>
      <c r="C30" s="33" t="s">
        <v>62</v>
      </c>
      <c r="D30" s="34">
        <v>45169</v>
      </c>
      <c r="E30" s="38">
        <v>6791.55</v>
      </c>
      <c r="F30" s="38">
        <v>6827.5333333333328</v>
      </c>
      <c r="G30" s="39">
        <v>6741.8666666666659</v>
      </c>
      <c r="H30" s="39">
        <v>6692.1833333333334</v>
      </c>
      <c r="I30" s="39">
        <v>6606.5166666666664</v>
      </c>
      <c r="J30" s="39">
        <v>6877.2166666666653</v>
      </c>
      <c r="K30" s="39">
        <v>6962.8833333333332</v>
      </c>
      <c r="L30" s="39">
        <v>7012.5666666666648</v>
      </c>
      <c r="M30" s="31">
        <v>6913.2</v>
      </c>
      <c r="N30" s="31">
        <v>6777.85</v>
      </c>
      <c r="O30" s="258">
        <v>426075</v>
      </c>
      <c r="P30" s="259">
        <v>1.9562096195262023E-2</v>
      </c>
    </row>
    <row r="31" spans="1:16" ht="12.75" customHeight="1">
      <c r="A31" s="31">
        <v>21</v>
      </c>
      <c r="B31" s="32" t="s">
        <v>63</v>
      </c>
      <c r="C31" s="33" t="s">
        <v>64</v>
      </c>
      <c r="D31" s="34">
        <v>45169</v>
      </c>
      <c r="E31" s="38">
        <v>704.4</v>
      </c>
      <c r="F31" s="38">
        <v>702.63333333333333</v>
      </c>
      <c r="G31" s="39">
        <v>697.61666666666667</v>
      </c>
      <c r="H31" s="39">
        <v>690.83333333333337</v>
      </c>
      <c r="I31" s="39">
        <v>685.81666666666672</v>
      </c>
      <c r="J31" s="39">
        <v>709.41666666666663</v>
      </c>
      <c r="K31" s="39">
        <v>714.43333333333328</v>
      </c>
      <c r="L31" s="39">
        <v>721.21666666666658</v>
      </c>
      <c r="M31" s="31">
        <v>707.65</v>
      </c>
      <c r="N31" s="31">
        <v>695.85</v>
      </c>
      <c r="O31" s="258">
        <v>13644000</v>
      </c>
      <c r="P31" s="259">
        <v>-3.4326562389411848E-2</v>
      </c>
    </row>
    <row r="32" spans="1:16" ht="12.75" customHeight="1">
      <c r="A32" s="31">
        <v>22</v>
      </c>
      <c r="B32" s="32" t="s">
        <v>43</v>
      </c>
      <c r="C32" s="33" t="s">
        <v>65</v>
      </c>
      <c r="D32" s="34">
        <v>45169</v>
      </c>
      <c r="E32" s="38">
        <v>867.85</v>
      </c>
      <c r="F32" s="38">
        <v>870.41666666666663</v>
      </c>
      <c r="G32" s="39">
        <v>857.93333333333328</v>
      </c>
      <c r="H32" s="39">
        <v>848.01666666666665</v>
      </c>
      <c r="I32" s="39">
        <v>835.5333333333333</v>
      </c>
      <c r="J32" s="39">
        <v>880.33333333333326</v>
      </c>
      <c r="K32" s="39">
        <v>892.81666666666661</v>
      </c>
      <c r="L32" s="39">
        <v>902.73333333333323</v>
      </c>
      <c r="M32" s="31">
        <v>882.9</v>
      </c>
      <c r="N32" s="31">
        <v>860.5</v>
      </c>
      <c r="O32" s="258">
        <v>14471600</v>
      </c>
      <c r="P32" s="259">
        <v>1.0290277991091999E-2</v>
      </c>
    </row>
    <row r="33" spans="1:16" ht="12.75" customHeight="1">
      <c r="A33" s="31">
        <v>23</v>
      </c>
      <c r="B33" s="32" t="s">
        <v>63</v>
      </c>
      <c r="C33" s="33" t="s">
        <v>66</v>
      </c>
      <c r="D33" s="34">
        <v>45169</v>
      </c>
      <c r="E33" s="38">
        <v>942.25</v>
      </c>
      <c r="F33" s="38">
        <v>942.93333333333339</v>
      </c>
      <c r="G33" s="39">
        <v>936.11666666666679</v>
      </c>
      <c r="H33" s="39">
        <v>929.98333333333335</v>
      </c>
      <c r="I33" s="39">
        <v>923.16666666666674</v>
      </c>
      <c r="J33" s="39">
        <v>949.06666666666683</v>
      </c>
      <c r="K33" s="39">
        <v>955.88333333333344</v>
      </c>
      <c r="L33" s="39">
        <v>962.01666666666688</v>
      </c>
      <c r="M33" s="31">
        <v>949.75</v>
      </c>
      <c r="N33" s="31">
        <v>936.8</v>
      </c>
      <c r="O33" s="258">
        <v>45049375</v>
      </c>
      <c r="P33" s="259">
        <v>-5.3267094459394189E-3</v>
      </c>
    </row>
    <row r="34" spans="1:16" ht="12.75" customHeight="1">
      <c r="A34" s="31">
        <v>24</v>
      </c>
      <c r="B34" s="32" t="s">
        <v>56</v>
      </c>
      <c r="C34" s="33" t="s">
        <v>67</v>
      </c>
      <c r="D34" s="34">
        <v>45169</v>
      </c>
      <c r="E34" s="38">
        <v>4624.8</v>
      </c>
      <c r="F34" s="38">
        <v>4636.25</v>
      </c>
      <c r="G34" s="39">
        <v>4600.1000000000004</v>
      </c>
      <c r="H34" s="39">
        <v>4575.4000000000005</v>
      </c>
      <c r="I34" s="39">
        <v>4539.2500000000009</v>
      </c>
      <c r="J34" s="39">
        <v>4660.95</v>
      </c>
      <c r="K34" s="39">
        <v>4697.0999999999995</v>
      </c>
      <c r="L34" s="39">
        <v>4721.7999999999993</v>
      </c>
      <c r="M34" s="31">
        <v>4672.3999999999996</v>
      </c>
      <c r="N34" s="31">
        <v>4611.55</v>
      </c>
      <c r="O34" s="258">
        <v>2762750</v>
      </c>
      <c r="P34" s="259">
        <v>1.4225403817914831E-2</v>
      </c>
    </row>
    <row r="35" spans="1:16" ht="12.75" customHeight="1">
      <c r="A35" s="31">
        <v>25</v>
      </c>
      <c r="B35" s="32" t="s">
        <v>68</v>
      </c>
      <c r="C35" s="33" t="s">
        <v>69</v>
      </c>
      <c r="D35" s="34">
        <v>45169</v>
      </c>
      <c r="E35" s="38">
        <v>1508.15</v>
      </c>
      <c r="F35" s="38">
        <v>1512.2</v>
      </c>
      <c r="G35" s="39">
        <v>1498.3000000000002</v>
      </c>
      <c r="H35" s="39">
        <v>1488.45</v>
      </c>
      <c r="I35" s="39">
        <v>1474.5500000000002</v>
      </c>
      <c r="J35" s="39">
        <v>1522.0500000000002</v>
      </c>
      <c r="K35" s="39">
        <v>1535.9500000000003</v>
      </c>
      <c r="L35" s="39">
        <v>1545.8000000000002</v>
      </c>
      <c r="M35" s="31">
        <v>1526.1</v>
      </c>
      <c r="N35" s="31">
        <v>1502.35</v>
      </c>
      <c r="O35" s="258">
        <v>10103000</v>
      </c>
      <c r="P35" s="259">
        <v>-1.2462733981721324E-2</v>
      </c>
    </row>
    <row r="36" spans="1:16" ht="12.75" customHeight="1">
      <c r="A36" s="31">
        <v>26</v>
      </c>
      <c r="B36" s="32" t="s">
        <v>68</v>
      </c>
      <c r="C36" s="33" t="s">
        <v>70</v>
      </c>
      <c r="D36" s="34">
        <v>45169</v>
      </c>
      <c r="E36" s="38">
        <v>7082.2</v>
      </c>
      <c r="F36" s="38">
        <v>7109.2833333333328</v>
      </c>
      <c r="G36" s="39">
        <v>7031.0666666666657</v>
      </c>
      <c r="H36" s="39">
        <v>6979.9333333333325</v>
      </c>
      <c r="I36" s="39">
        <v>6901.7166666666653</v>
      </c>
      <c r="J36" s="39">
        <v>7160.4166666666661</v>
      </c>
      <c r="K36" s="39">
        <v>7238.6333333333332</v>
      </c>
      <c r="L36" s="39">
        <v>7289.7666666666664</v>
      </c>
      <c r="M36" s="31">
        <v>7187.5</v>
      </c>
      <c r="N36" s="31">
        <v>7058.15</v>
      </c>
      <c r="O36" s="258">
        <v>5102000</v>
      </c>
      <c r="P36" s="259">
        <v>6.932280745035155E-3</v>
      </c>
    </row>
    <row r="37" spans="1:16" ht="12.75" customHeight="1">
      <c r="A37" s="31">
        <v>27</v>
      </c>
      <c r="B37" s="32" t="s">
        <v>56</v>
      </c>
      <c r="C37" s="33" t="s">
        <v>71</v>
      </c>
      <c r="D37" s="34">
        <v>45169</v>
      </c>
      <c r="E37" s="38">
        <v>2356.9499999999998</v>
      </c>
      <c r="F37" s="38">
        <v>2362.2833333333333</v>
      </c>
      <c r="G37" s="39">
        <v>2337.6666666666665</v>
      </c>
      <c r="H37" s="39">
        <v>2318.3833333333332</v>
      </c>
      <c r="I37" s="39">
        <v>2293.7666666666664</v>
      </c>
      <c r="J37" s="39">
        <v>2381.5666666666666</v>
      </c>
      <c r="K37" s="39">
        <v>2406.1833333333334</v>
      </c>
      <c r="L37" s="39">
        <v>2425.4666666666667</v>
      </c>
      <c r="M37" s="31">
        <v>2386.9</v>
      </c>
      <c r="N37" s="31">
        <v>2343</v>
      </c>
      <c r="O37" s="258">
        <v>1985400</v>
      </c>
      <c r="P37" s="259">
        <v>-1.6349583828775268E-2</v>
      </c>
    </row>
    <row r="38" spans="1:16" ht="12.75" customHeight="1">
      <c r="A38" s="31">
        <v>28</v>
      </c>
      <c r="B38" s="32" t="s">
        <v>45</v>
      </c>
      <c r="C38" s="33" t="s">
        <v>72</v>
      </c>
      <c r="D38" s="34">
        <v>45169</v>
      </c>
      <c r="E38" s="38">
        <v>391.25</v>
      </c>
      <c r="F38" s="38">
        <v>392.91666666666669</v>
      </c>
      <c r="G38" s="39">
        <v>388.33333333333337</v>
      </c>
      <c r="H38" s="39">
        <v>385.41666666666669</v>
      </c>
      <c r="I38" s="39">
        <v>380.83333333333337</v>
      </c>
      <c r="J38" s="39">
        <v>395.83333333333337</v>
      </c>
      <c r="K38" s="39">
        <v>400.41666666666674</v>
      </c>
      <c r="L38" s="39">
        <v>403.33333333333337</v>
      </c>
      <c r="M38" s="31">
        <v>397.5</v>
      </c>
      <c r="N38" s="31">
        <v>390</v>
      </c>
      <c r="O38" s="258">
        <v>11363200</v>
      </c>
      <c r="P38" s="259">
        <v>-1.3337038066129481E-2</v>
      </c>
    </row>
    <row r="39" spans="1:16" ht="12.75" customHeight="1">
      <c r="A39" s="31">
        <v>29</v>
      </c>
      <c r="B39" s="32" t="s">
        <v>63</v>
      </c>
      <c r="C39" s="33" t="s">
        <v>73</v>
      </c>
      <c r="D39" s="34">
        <v>45169</v>
      </c>
      <c r="E39" s="38">
        <v>227.8</v>
      </c>
      <c r="F39" s="38">
        <v>228.28333333333333</v>
      </c>
      <c r="G39" s="39">
        <v>226.06666666666666</v>
      </c>
      <c r="H39" s="39">
        <v>224.33333333333334</v>
      </c>
      <c r="I39" s="39">
        <v>222.11666666666667</v>
      </c>
      <c r="J39" s="39">
        <v>230.01666666666665</v>
      </c>
      <c r="K39" s="39">
        <v>232.23333333333329</v>
      </c>
      <c r="L39" s="39">
        <v>233.96666666666664</v>
      </c>
      <c r="M39" s="31">
        <v>230.5</v>
      </c>
      <c r="N39" s="31">
        <v>226.55</v>
      </c>
      <c r="O39" s="258">
        <v>86702500</v>
      </c>
      <c r="P39" s="259">
        <v>-3.0363183940503816E-2</v>
      </c>
    </row>
    <row r="40" spans="1:16" ht="12.75" customHeight="1">
      <c r="A40" s="31">
        <v>30</v>
      </c>
      <c r="B40" s="32" t="s">
        <v>63</v>
      </c>
      <c r="C40" s="33" t="s">
        <v>74</v>
      </c>
      <c r="D40" s="34">
        <v>45169</v>
      </c>
      <c r="E40" s="38">
        <v>193.75</v>
      </c>
      <c r="F40" s="38">
        <v>193.91666666666666</v>
      </c>
      <c r="G40" s="39">
        <v>192.2833333333333</v>
      </c>
      <c r="H40" s="39">
        <v>190.81666666666663</v>
      </c>
      <c r="I40" s="39">
        <v>189.18333333333328</v>
      </c>
      <c r="J40" s="39">
        <v>195.38333333333333</v>
      </c>
      <c r="K40" s="39">
        <v>197.01666666666671</v>
      </c>
      <c r="L40" s="39">
        <v>198.48333333333335</v>
      </c>
      <c r="M40" s="31">
        <v>195.55</v>
      </c>
      <c r="N40" s="31">
        <v>192.45</v>
      </c>
      <c r="O40" s="258">
        <v>106698150</v>
      </c>
      <c r="P40" s="259">
        <v>-1.4481007186469984E-2</v>
      </c>
    </row>
    <row r="41" spans="1:16" ht="12.75" customHeight="1">
      <c r="A41" s="31">
        <v>31</v>
      </c>
      <c r="B41" s="32" t="s">
        <v>59</v>
      </c>
      <c r="C41" s="33" t="s">
        <v>75</v>
      </c>
      <c r="D41" s="34">
        <v>45169</v>
      </c>
      <c r="E41" s="38">
        <v>1645.55</v>
      </c>
      <c r="F41" s="38">
        <v>1643.3</v>
      </c>
      <c r="G41" s="39">
        <v>1628.35</v>
      </c>
      <c r="H41" s="39">
        <v>1611.1499999999999</v>
      </c>
      <c r="I41" s="39">
        <v>1596.1999999999998</v>
      </c>
      <c r="J41" s="39">
        <v>1660.5</v>
      </c>
      <c r="K41" s="39">
        <v>1675.4500000000003</v>
      </c>
      <c r="L41" s="39">
        <v>1692.65</v>
      </c>
      <c r="M41" s="31">
        <v>1658.25</v>
      </c>
      <c r="N41" s="31">
        <v>1626.1</v>
      </c>
      <c r="O41" s="258">
        <v>2575875</v>
      </c>
      <c r="P41" s="259">
        <v>-4.0508450900963819E-2</v>
      </c>
    </row>
    <row r="42" spans="1:16" ht="12.75" customHeight="1">
      <c r="A42" s="31">
        <v>32</v>
      </c>
      <c r="B42" s="32" t="s">
        <v>41</v>
      </c>
      <c r="C42" s="33" t="s">
        <v>76</v>
      </c>
      <c r="D42" s="34">
        <v>45169</v>
      </c>
      <c r="E42" s="38">
        <v>131.80000000000001</v>
      </c>
      <c r="F42" s="38">
        <v>131.45000000000002</v>
      </c>
      <c r="G42" s="39">
        <v>129.90000000000003</v>
      </c>
      <c r="H42" s="39">
        <v>128.00000000000003</v>
      </c>
      <c r="I42" s="39">
        <v>126.45000000000005</v>
      </c>
      <c r="J42" s="39">
        <v>133.35000000000002</v>
      </c>
      <c r="K42" s="39">
        <v>134.90000000000003</v>
      </c>
      <c r="L42" s="39">
        <v>136.80000000000001</v>
      </c>
      <c r="M42" s="31">
        <v>133</v>
      </c>
      <c r="N42" s="31">
        <v>129.55000000000001</v>
      </c>
      <c r="O42" s="258">
        <v>79896900</v>
      </c>
      <c r="P42" s="259">
        <v>6.1732826071351663E-3</v>
      </c>
    </row>
    <row r="43" spans="1:16" ht="12.75" customHeight="1">
      <c r="A43" s="31">
        <v>33</v>
      </c>
      <c r="B43" s="32" t="s">
        <v>59</v>
      </c>
      <c r="C43" s="33" t="s">
        <v>77</v>
      </c>
      <c r="D43" s="34">
        <v>45169</v>
      </c>
      <c r="E43" s="38">
        <v>696.7</v>
      </c>
      <c r="F43" s="38">
        <v>697.0333333333333</v>
      </c>
      <c r="G43" s="39">
        <v>692.41666666666663</v>
      </c>
      <c r="H43" s="39">
        <v>688.13333333333333</v>
      </c>
      <c r="I43" s="39">
        <v>683.51666666666665</v>
      </c>
      <c r="J43" s="39">
        <v>701.31666666666661</v>
      </c>
      <c r="K43" s="39">
        <v>705.93333333333339</v>
      </c>
      <c r="L43" s="39">
        <v>710.21666666666658</v>
      </c>
      <c r="M43" s="31">
        <v>701.65</v>
      </c>
      <c r="N43" s="31">
        <v>692.75</v>
      </c>
      <c r="O43" s="258">
        <v>9343400</v>
      </c>
      <c r="P43" s="259">
        <v>-4.5725199415795975E-2</v>
      </c>
    </row>
    <row r="44" spans="1:16" ht="12.75" customHeight="1">
      <c r="A44" s="31">
        <v>34</v>
      </c>
      <c r="B44" s="32" t="s">
        <v>56</v>
      </c>
      <c r="C44" s="33" t="s">
        <v>78</v>
      </c>
      <c r="D44" s="34">
        <v>45169</v>
      </c>
      <c r="E44" s="38">
        <v>974.9</v>
      </c>
      <c r="F44" s="38">
        <v>970.55000000000007</v>
      </c>
      <c r="G44" s="39">
        <v>955.35000000000014</v>
      </c>
      <c r="H44" s="39">
        <v>935.80000000000007</v>
      </c>
      <c r="I44" s="39">
        <v>920.60000000000014</v>
      </c>
      <c r="J44" s="39">
        <v>990.10000000000014</v>
      </c>
      <c r="K44" s="39">
        <v>1005.3000000000002</v>
      </c>
      <c r="L44" s="39">
        <v>1024.8500000000001</v>
      </c>
      <c r="M44" s="31">
        <v>985.75</v>
      </c>
      <c r="N44" s="31">
        <v>951</v>
      </c>
      <c r="O44" s="258">
        <v>7879000</v>
      </c>
      <c r="P44" s="259">
        <v>-5.7084729535662994E-2</v>
      </c>
    </row>
    <row r="45" spans="1:16" ht="12.75" customHeight="1">
      <c r="A45" s="31">
        <v>35</v>
      </c>
      <c r="B45" s="32" t="s">
        <v>79</v>
      </c>
      <c r="C45" s="33" t="s">
        <v>80</v>
      </c>
      <c r="D45" s="34">
        <v>45169</v>
      </c>
      <c r="E45" s="38">
        <v>873.2</v>
      </c>
      <c r="F45" s="38">
        <v>871.68333333333339</v>
      </c>
      <c r="G45" s="39">
        <v>868.41666666666674</v>
      </c>
      <c r="H45" s="39">
        <v>863.63333333333333</v>
      </c>
      <c r="I45" s="39">
        <v>860.36666666666667</v>
      </c>
      <c r="J45" s="39">
        <v>876.46666666666681</v>
      </c>
      <c r="K45" s="39">
        <v>879.73333333333346</v>
      </c>
      <c r="L45" s="39">
        <v>884.51666666666688</v>
      </c>
      <c r="M45" s="31">
        <v>874.95</v>
      </c>
      <c r="N45" s="31">
        <v>866.9</v>
      </c>
      <c r="O45" s="258">
        <v>38115900</v>
      </c>
      <c r="P45" s="259">
        <v>-5.9708148551891587E-3</v>
      </c>
    </row>
    <row r="46" spans="1:16" ht="12.75" customHeight="1">
      <c r="A46" s="31">
        <v>36</v>
      </c>
      <c r="B46" s="32" t="s">
        <v>41</v>
      </c>
      <c r="C46" s="33" t="s">
        <v>81</v>
      </c>
      <c r="D46" s="34">
        <v>45169</v>
      </c>
      <c r="E46" s="38">
        <v>103.6</v>
      </c>
      <c r="F46" s="38">
        <v>102.75</v>
      </c>
      <c r="G46" s="39">
        <v>100.9</v>
      </c>
      <c r="H46" s="39">
        <v>98.2</v>
      </c>
      <c r="I46" s="39">
        <v>96.350000000000009</v>
      </c>
      <c r="J46" s="39">
        <v>105.45</v>
      </c>
      <c r="K46" s="39">
        <v>107.3</v>
      </c>
      <c r="L46" s="39">
        <v>110</v>
      </c>
      <c r="M46" s="31">
        <v>104.6</v>
      </c>
      <c r="N46" s="31">
        <v>100.05</v>
      </c>
      <c r="O46" s="258">
        <v>110428500</v>
      </c>
      <c r="P46" s="259">
        <v>-5.9546313799621929E-3</v>
      </c>
    </row>
    <row r="47" spans="1:16" ht="12.75" customHeight="1">
      <c r="A47" s="31">
        <v>37</v>
      </c>
      <c r="B47" s="32" t="s">
        <v>43</v>
      </c>
      <c r="C47" s="33" t="s">
        <v>82</v>
      </c>
      <c r="D47" s="34">
        <v>45169</v>
      </c>
      <c r="E47" s="38">
        <v>257.55</v>
      </c>
      <c r="F47" s="38">
        <v>258.25000000000006</v>
      </c>
      <c r="G47" s="39">
        <v>250.40000000000009</v>
      </c>
      <c r="H47" s="39">
        <v>243.25000000000003</v>
      </c>
      <c r="I47" s="39">
        <v>235.40000000000006</v>
      </c>
      <c r="J47" s="39">
        <v>265.40000000000009</v>
      </c>
      <c r="K47" s="39">
        <v>273.25000000000011</v>
      </c>
      <c r="L47" s="39">
        <v>280.40000000000015</v>
      </c>
      <c r="M47" s="31">
        <v>266.10000000000002</v>
      </c>
      <c r="N47" s="31">
        <v>251.1</v>
      </c>
      <c r="O47" s="258">
        <v>33110000</v>
      </c>
      <c r="P47" s="259">
        <v>8.7592352806763647E-3</v>
      </c>
    </row>
    <row r="48" spans="1:16" ht="12.75" customHeight="1">
      <c r="A48" s="31">
        <v>38</v>
      </c>
      <c r="B48" s="32" t="s">
        <v>56</v>
      </c>
      <c r="C48" s="33" t="s">
        <v>83</v>
      </c>
      <c r="D48" s="34">
        <v>45169</v>
      </c>
      <c r="E48" s="38">
        <v>18200.95</v>
      </c>
      <c r="F48" s="38">
        <v>18244.383333333335</v>
      </c>
      <c r="G48" s="39">
        <v>18119.166666666672</v>
      </c>
      <c r="H48" s="39">
        <v>18037.383333333335</v>
      </c>
      <c r="I48" s="39">
        <v>17912.166666666672</v>
      </c>
      <c r="J48" s="39">
        <v>18326.166666666672</v>
      </c>
      <c r="K48" s="39">
        <v>18451.383333333339</v>
      </c>
      <c r="L48" s="39">
        <v>18533.166666666672</v>
      </c>
      <c r="M48" s="31">
        <v>18369.599999999999</v>
      </c>
      <c r="N48" s="31">
        <v>18162.599999999999</v>
      </c>
      <c r="O48" s="258">
        <v>203700</v>
      </c>
      <c r="P48" s="259">
        <v>-2.2318214542836574E-2</v>
      </c>
    </row>
    <row r="49" spans="1:16" ht="12.75" customHeight="1">
      <c r="A49" s="31">
        <v>39</v>
      </c>
      <c r="B49" s="32" t="s">
        <v>84</v>
      </c>
      <c r="C49" s="33" t="s">
        <v>85</v>
      </c>
      <c r="D49" s="34">
        <v>45169</v>
      </c>
      <c r="E49" s="38">
        <v>358.5</v>
      </c>
      <c r="F49" s="38">
        <v>359.61666666666662</v>
      </c>
      <c r="G49" s="39">
        <v>356.83333333333326</v>
      </c>
      <c r="H49" s="39">
        <v>355.16666666666663</v>
      </c>
      <c r="I49" s="39">
        <v>352.38333333333327</v>
      </c>
      <c r="J49" s="39">
        <v>361.28333333333325</v>
      </c>
      <c r="K49" s="39">
        <v>364.06666666666666</v>
      </c>
      <c r="L49" s="39">
        <v>365.73333333333323</v>
      </c>
      <c r="M49" s="31">
        <v>362.4</v>
      </c>
      <c r="N49" s="31">
        <v>357.95</v>
      </c>
      <c r="O49" s="258">
        <v>31266000</v>
      </c>
      <c r="P49" s="259">
        <v>-1.6309887869520898E-2</v>
      </c>
    </row>
    <row r="50" spans="1:16" ht="12.75" customHeight="1">
      <c r="A50" s="31">
        <v>40</v>
      </c>
      <c r="B50" s="32" t="s">
        <v>59</v>
      </c>
      <c r="C50" s="33" t="s">
        <v>86</v>
      </c>
      <c r="D50" s="34">
        <v>45169</v>
      </c>
      <c r="E50" s="38">
        <v>4536.45</v>
      </c>
      <c r="F50" s="38">
        <v>4539.2</v>
      </c>
      <c r="G50" s="39">
        <v>4510.7</v>
      </c>
      <c r="H50" s="39">
        <v>4484.95</v>
      </c>
      <c r="I50" s="39">
        <v>4456.45</v>
      </c>
      <c r="J50" s="39">
        <v>4564.95</v>
      </c>
      <c r="K50" s="39">
        <v>4593.45</v>
      </c>
      <c r="L50" s="39">
        <v>4619.2</v>
      </c>
      <c r="M50" s="31">
        <v>4567.7</v>
      </c>
      <c r="N50" s="31">
        <v>4513.45</v>
      </c>
      <c r="O50" s="258">
        <v>2743600</v>
      </c>
      <c r="P50" s="259">
        <v>8.6230105313168104E-2</v>
      </c>
    </row>
    <row r="51" spans="1:16" ht="12.75" customHeight="1">
      <c r="A51" s="31">
        <v>41</v>
      </c>
      <c r="B51" s="32" t="s">
        <v>87</v>
      </c>
      <c r="C51" s="33" t="s">
        <v>88</v>
      </c>
      <c r="D51" s="34">
        <v>45169</v>
      </c>
      <c r="E51" s="38">
        <v>446.95</v>
      </c>
      <c r="F51" s="38">
        <v>447.33333333333331</v>
      </c>
      <c r="G51" s="39">
        <v>441.51666666666665</v>
      </c>
      <c r="H51" s="39">
        <v>436.08333333333331</v>
      </c>
      <c r="I51" s="39">
        <v>430.26666666666665</v>
      </c>
      <c r="J51" s="39">
        <v>452.76666666666665</v>
      </c>
      <c r="K51" s="39">
        <v>458.58333333333337</v>
      </c>
      <c r="L51" s="39">
        <v>464.01666666666665</v>
      </c>
      <c r="M51" s="31">
        <v>453.15</v>
      </c>
      <c r="N51" s="31">
        <v>441.9</v>
      </c>
      <c r="O51" s="258">
        <v>7250000</v>
      </c>
      <c r="P51" s="259">
        <v>-5.7462298491939678E-2</v>
      </c>
    </row>
    <row r="52" spans="1:16" ht="12.75" customHeight="1">
      <c r="A52" s="31">
        <v>42</v>
      </c>
      <c r="B52" s="32" t="s">
        <v>63</v>
      </c>
      <c r="C52" s="33" t="s">
        <v>89</v>
      </c>
      <c r="D52" s="34">
        <v>45169</v>
      </c>
      <c r="E52" s="38">
        <v>333.9</v>
      </c>
      <c r="F52" s="38">
        <v>335.2166666666667</v>
      </c>
      <c r="G52" s="39">
        <v>329.88333333333338</v>
      </c>
      <c r="H52" s="39">
        <v>325.86666666666667</v>
      </c>
      <c r="I52" s="39">
        <v>320.53333333333336</v>
      </c>
      <c r="J52" s="39">
        <v>339.23333333333341</v>
      </c>
      <c r="K52" s="39">
        <v>344.56666666666666</v>
      </c>
      <c r="L52" s="39">
        <v>348.58333333333343</v>
      </c>
      <c r="M52" s="31">
        <v>340.55</v>
      </c>
      <c r="N52" s="31">
        <v>331.2</v>
      </c>
      <c r="O52" s="258">
        <v>53838000</v>
      </c>
      <c r="P52" s="259">
        <v>4.7599033308815805E-2</v>
      </c>
    </row>
    <row r="53" spans="1:16" ht="12.75" customHeight="1">
      <c r="A53" s="31">
        <v>43</v>
      </c>
      <c r="B53" s="32" t="s">
        <v>68</v>
      </c>
      <c r="C53" s="33" t="s">
        <v>90</v>
      </c>
      <c r="D53" s="34">
        <v>45169</v>
      </c>
      <c r="E53" s="38">
        <v>725.8</v>
      </c>
      <c r="F53" s="38">
        <v>739.51666666666677</v>
      </c>
      <c r="G53" s="39">
        <v>706.33333333333348</v>
      </c>
      <c r="H53" s="39">
        <v>686.86666666666667</v>
      </c>
      <c r="I53" s="39">
        <v>653.68333333333339</v>
      </c>
      <c r="J53" s="39">
        <v>758.98333333333358</v>
      </c>
      <c r="K53" s="39">
        <v>792.16666666666674</v>
      </c>
      <c r="L53" s="39">
        <v>811.63333333333367</v>
      </c>
      <c r="M53" s="31">
        <v>772.7</v>
      </c>
      <c r="N53" s="31">
        <v>720.05</v>
      </c>
      <c r="O53" s="258">
        <v>5449275</v>
      </c>
      <c r="P53" s="259">
        <v>-0.23501231864221189</v>
      </c>
    </row>
    <row r="54" spans="1:16" ht="12.75" customHeight="1">
      <c r="A54" s="31">
        <v>44</v>
      </c>
      <c r="B54" s="32" t="s">
        <v>45</v>
      </c>
      <c r="C54" s="33" t="s">
        <v>91</v>
      </c>
      <c r="D54" s="34">
        <v>45169</v>
      </c>
      <c r="E54" s="38">
        <v>263.2</v>
      </c>
      <c r="F54" s="38">
        <v>264.08333333333331</v>
      </c>
      <c r="G54" s="39">
        <v>261.26666666666665</v>
      </c>
      <c r="H54" s="39">
        <v>259.33333333333331</v>
      </c>
      <c r="I54" s="39">
        <v>256.51666666666665</v>
      </c>
      <c r="J54" s="39">
        <v>266.01666666666665</v>
      </c>
      <c r="K54" s="39">
        <v>268.83333333333337</v>
      </c>
      <c r="L54" s="39">
        <v>270.76666666666665</v>
      </c>
      <c r="M54" s="31">
        <v>266.89999999999998</v>
      </c>
      <c r="N54" s="31">
        <v>262.14999999999998</v>
      </c>
      <c r="O54" s="258">
        <v>14877000</v>
      </c>
      <c r="P54" s="259">
        <v>-2.8415436158332301E-2</v>
      </c>
    </row>
    <row r="55" spans="1:16" ht="12.75" customHeight="1">
      <c r="A55" s="31">
        <v>45</v>
      </c>
      <c r="B55" s="32" t="s">
        <v>68</v>
      </c>
      <c r="C55" s="33" t="s">
        <v>92</v>
      </c>
      <c r="D55" s="34">
        <v>45169</v>
      </c>
      <c r="E55" s="38">
        <v>1049.4000000000001</v>
      </c>
      <c r="F55" s="38">
        <v>1056.0666666666666</v>
      </c>
      <c r="G55" s="39">
        <v>1039.3833333333332</v>
      </c>
      <c r="H55" s="39">
        <v>1029.3666666666666</v>
      </c>
      <c r="I55" s="39">
        <v>1012.6833333333332</v>
      </c>
      <c r="J55" s="39">
        <v>1066.0833333333333</v>
      </c>
      <c r="K55" s="39">
        <v>1082.7666666666667</v>
      </c>
      <c r="L55" s="39">
        <v>1092.7833333333333</v>
      </c>
      <c r="M55" s="31">
        <v>1072.75</v>
      </c>
      <c r="N55" s="31">
        <v>1046.05</v>
      </c>
      <c r="O55" s="258">
        <v>12296250</v>
      </c>
      <c r="P55" s="259">
        <v>2.6076979242724521E-2</v>
      </c>
    </row>
    <row r="56" spans="1:16" ht="12.75" customHeight="1">
      <c r="A56" s="31">
        <v>46</v>
      </c>
      <c r="B56" s="32" t="s">
        <v>43</v>
      </c>
      <c r="C56" s="33" t="s">
        <v>93</v>
      </c>
      <c r="D56" s="34">
        <v>45169</v>
      </c>
      <c r="E56" s="38">
        <v>1248.8499999999999</v>
      </c>
      <c r="F56" s="38">
        <v>1249.25</v>
      </c>
      <c r="G56" s="39">
        <v>1242.5999999999999</v>
      </c>
      <c r="H56" s="39">
        <v>1236.3499999999999</v>
      </c>
      <c r="I56" s="39">
        <v>1229.6999999999998</v>
      </c>
      <c r="J56" s="39">
        <v>1255.5</v>
      </c>
      <c r="K56" s="39">
        <v>1262.1500000000001</v>
      </c>
      <c r="L56" s="39">
        <v>1268.4000000000001</v>
      </c>
      <c r="M56" s="31">
        <v>1255.9000000000001</v>
      </c>
      <c r="N56" s="31">
        <v>1243</v>
      </c>
      <c r="O56" s="258">
        <v>11937250</v>
      </c>
      <c r="P56" s="259">
        <v>-7.5118893212278428E-3</v>
      </c>
    </row>
    <row r="57" spans="1:16" ht="12.75" customHeight="1">
      <c r="A57" s="31">
        <v>47</v>
      </c>
      <c r="B57" s="32" t="s">
        <v>45</v>
      </c>
      <c r="C57" s="33" t="s">
        <v>94</v>
      </c>
      <c r="D57" s="34">
        <v>45169</v>
      </c>
      <c r="E57" s="38">
        <v>232.15</v>
      </c>
      <c r="F57" s="38">
        <v>232.61666666666665</v>
      </c>
      <c r="G57" s="39">
        <v>230.23333333333329</v>
      </c>
      <c r="H57" s="39">
        <v>228.31666666666663</v>
      </c>
      <c r="I57" s="39">
        <v>225.93333333333328</v>
      </c>
      <c r="J57" s="39">
        <v>234.5333333333333</v>
      </c>
      <c r="K57" s="39">
        <v>236.91666666666669</v>
      </c>
      <c r="L57" s="39">
        <v>238.83333333333331</v>
      </c>
      <c r="M57" s="31">
        <v>235</v>
      </c>
      <c r="N57" s="31">
        <v>230.7</v>
      </c>
      <c r="O57" s="258">
        <v>81001200</v>
      </c>
      <c r="P57" s="259">
        <v>-2.7921406411582214E-3</v>
      </c>
    </row>
    <row r="58" spans="1:16" ht="12.75" customHeight="1">
      <c r="A58" s="31">
        <v>48</v>
      </c>
      <c r="B58" s="32" t="s">
        <v>87</v>
      </c>
      <c r="C58" s="33" t="s">
        <v>95</v>
      </c>
      <c r="D58" s="34">
        <v>45169</v>
      </c>
      <c r="E58" s="38">
        <v>5210.05</v>
      </c>
      <c r="F58" s="38">
        <v>5201.1500000000005</v>
      </c>
      <c r="G58" s="39">
        <v>5158.9000000000015</v>
      </c>
      <c r="H58" s="39">
        <v>5107.7500000000009</v>
      </c>
      <c r="I58" s="39">
        <v>5065.5000000000018</v>
      </c>
      <c r="J58" s="39">
        <v>5252.3000000000011</v>
      </c>
      <c r="K58" s="39">
        <v>5294.5499999999993</v>
      </c>
      <c r="L58" s="39">
        <v>5345.7000000000007</v>
      </c>
      <c r="M58" s="31">
        <v>5243.4</v>
      </c>
      <c r="N58" s="31">
        <v>5150</v>
      </c>
      <c r="O58" s="258">
        <v>874800</v>
      </c>
      <c r="P58" s="259">
        <v>0.19581710067664548</v>
      </c>
    </row>
    <row r="59" spans="1:16" ht="12.75" customHeight="1">
      <c r="A59" s="31">
        <v>49</v>
      </c>
      <c r="B59" s="32" t="s">
        <v>59</v>
      </c>
      <c r="C59" s="33" t="s">
        <v>96</v>
      </c>
      <c r="D59" s="34">
        <v>45169</v>
      </c>
      <c r="E59" s="38">
        <v>1967.7</v>
      </c>
      <c r="F59" s="38">
        <v>1974.1833333333334</v>
      </c>
      <c r="G59" s="39">
        <v>1953.7666666666669</v>
      </c>
      <c r="H59" s="39">
        <v>1939.8333333333335</v>
      </c>
      <c r="I59" s="39">
        <v>1919.416666666667</v>
      </c>
      <c r="J59" s="39">
        <v>1988.1166666666668</v>
      </c>
      <c r="K59" s="39">
        <v>2008.5333333333333</v>
      </c>
      <c r="L59" s="39">
        <v>2022.4666666666667</v>
      </c>
      <c r="M59" s="31">
        <v>1994.6</v>
      </c>
      <c r="N59" s="31">
        <v>1960.25</v>
      </c>
      <c r="O59" s="258">
        <v>2567250</v>
      </c>
      <c r="P59" s="259">
        <v>-3.4105873057677115E-2</v>
      </c>
    </row>
    <row r="60" spans="1:16" ht="12.75" customHeight="1">
      <c r="A60" s="31">
        <v>50</v>
      </c>
      <c r="B60" s="32" t="s">
        <v>45</v>
      </c>
      <c r="C60" s="33" t="s">
        <v>97</v>
      </c>
      <c r="D60" s="34">
        <v>45169</v>
      </c>
      <c r="E60" s="38">
        <v>676.3</v>
      </c>
      <c r="F60" s="38">
        <v>679.58333333333326</v>
      </c>
      <c r="G60" s="39">
        <v>664.01666666666654</v>
      </c>
      <c r="H60" s="39">
        <v>651.73333333333323</v>
      </c>
      <c r="I60" s="39">
        <v>636.16666666666652</v>
      </c>
      <c r="J60" s="39">
        <v>691.86666666666656</v>
      </c>
      <c r="K60" s="39">
        <v>707.43333333333317</v>
      </c>
      <c r="L60" s="39">
        <v>719.71666666666658</v>
      </c>
      <c r="M60" s="31">
        <v>695.15</v>
      </c>
      <c r="N60" s="31">
        <v>667.3</v>
      </c>
      <c r="O60" s="258">
        <v>4924000</v>
      </c>
      <c r="P60" s="259">
        <v>1.3377238114838444E-2</v>
      </c>
    </row>
    <row r="61" spans="1:16" ht="12.75" customHeight="1">
      <c r="A61" s="31">
        <v>51</v>
      </c>
      <c r="B61" s="32" t="s">
        <v>45</v>
      </c>
      <c r="C61" s="33" t="s">
        <v>98</v>
      </c>
      <c r="D61" s="34">
        <v>45169</v>
      </c>
      <c r="E61" s="38">
        <v>1067.9000000000001</v>
      </c>
      <c r="F61" s="38">
        <v>1072.05</v>
      </c>
      <c r="G61" s="39">
        <v>1060.8499999999999</v>
      </c>
      <c r="H61" s="39">
        <v>1053.8</v>
      </c>
      <c r="I61" s="39">
        <v>1042.5999999999999</v>
      </c>
      <c r="J61" s="39">
        <v>1079.0999999999999</v>
      </c>
      <c r="K61" s="39">
        <v>1090.3000000000002</v>
      </c>
      <c r="L61" s="39">
        <v>1097.3499999999999</v>
      </c>
      <c r="M61" s="31">
        <v>1083.25</v>
      </c>
      <c r="N61" s="31">
        <v>1065</v>
      </c>
      <c r="O61" s="258">
        <v>1921500</v>
      </c>
      <c r="P61" s="259">
        <v>-7.9508492952656308E-3</v>
      </c>
    </row>
    <row r="62" spans="1:16" ht="12.75" customHeight="1">
      <c r="A62" s="31">
        <v>52</v>
      </c>
      <c r="B62" s="32" t="s">
        <v>41</v>
      </c>
      <c r="C62" s="33" t="s">
        <v>99</v>
      </c>
      <c r="D62" s="34">
        <v>45169</v>
      </c>
      <c r="E62" s="38">
        <v>295.95</v>
      </c>
      <c r="F62" s="38">
        <v>298.75</v>
      </c>
      <c r="G62" s="39">
        <v>291.5</v>
      </c>
      <c r="H62" s="39">
        <v>287.05</v>
      </c>
      <c r="I62" s="39">
        <v>279.8</v>
      </c>
      <c r="J62" s="39">
        <v>303.2</v>
      </c>
      <c r="K62" s="39">
        <v>310.45</v>
      </c>
      <c r="L62" s="39">
        <v>314.89999999999998</v>
      </c>
      <c r="M62" s="31">
        <v>306</v>
      </c>
      <c r="N62" s="31">
        <v>294.3</v>
      </c>
      <c r="O62" s="258">
        <v>12268800</v>
      </c>
      <c r="P62" s="259">
        <v>-8.7260034904013961E-3</v>
      </c>
    </row>
    <row r="63" spans="1:16" ht="12.75" customHeight="1">
      <c r="A63" s="31">
        <v>53</v>
      </c>
      <c r="B63" s="32" t="s">
        <v>63</v>
      </c>
      <c r="C63" s="33" t="s">
        <v>100</v>
      </c>
      <c r="D63" s="34">
        <v>45169</v>
      </c>
      <c r="E63" s="38">
        <v>129.25</v>
      </c>
      <c r="F63" s="38">
        <v>130.16666666666666</v>
      </c>
      <c r="G63" s="39">
        <v>127.73333333333332</v>
      </c>
      <c r="H63" s="39">
        <v>126.21666666666667</v>
      </c>
      <c r="I63" s="39">
        <v>123.78333333333333</v>
      </c>
      <c r="J63" s="39">
        <v>131.68333333333331</v>
      </c>
      <c r="K63" s="39">
        <v>134.11666666666665</v>
      </c>
      <c r="L63" s="39">
        <v>135.6333333333333</v>
      </c>
      <c r="M63" s="31">
        <v>132.6</v>
      </c>
      <c r="N63" s="31">
        <v>128.65</v>
      </c>
      <c r="O63" s="258">
        <v>36265000</v>
      </c>
      <c r="P63" s="259">
        <v>5.9639389736477113E-3</v>
      </c>
    </row>
    <row r="64" spans="1:16" ht="12.75" customHeight="1">
      <c r="A64" s="31">
        <v>54</v>
      </c>
      <c r="B64" s="32" t="s">
        <v>41</v>
      </c>
      <c r="C64" s="33" t="s">
        <v>101</v>
      </c>
      <c r="D64" s="34">
        <v>45169</v>
      </c>
      <c r="E64" s="38">
        <v>1742.8</v>
      </c>
      <c r="F64" s="38">
        <v>1760.9833333333336</v>
      </c>
      <c r="G64" s="39">
        <v>1718.2166666666672</v>
      </c>
      <c r="H64" s="39">
        <v>1693.6333333333337</v>
      </c>
      <c r="I64" s="39">
        <v>1650.8666666666672</v>
      </c>
      <c r="J64" s="39">
        <v>1785.5666666666671</v>
      </c>
      <c r="K64" s="39">
        <v>1828.3333333333335</v>
      </c>
      <c r="L64" s="39">
        <v>1852.916666666667</v>
      </c>
      <c r="M64" s="31">
        <v>1803.75</v>
      </c>
      <c r="N64" s="31">
        <v>1736.4</v>
      </c>
      <c r="O64" s="258">
        <v>6285600</v>
      </c>
      <c r="P64" s="259">
        <v>-3.1401655723665429E-3</v>
      </c>
    </row>
    <row r="65" spans="1:16" ht="12.75" customHeight="1">
      <c r="A65" s="31">
        <v>55</v>
      </c>
      <c r="B65" s="32" t="s">
        <v>59</v>
      </c>
      <c r="C65" s="33" t="s">
        <v>102</v>
      </c>
      <c r="D65" s="34">
        <v>45169</v>
      </c>
      <c r="E65" s="38">
        <v>565.1</v>
      </c>
      <c r="F65" s="38">
        <v>567.06666666666661</v>
      </c>
      <c r="G65" s="39">
        <v>562.13333333333321</v>
      </c>
      <c r="H65" s="39">
        <v>559.16666666666663</v>
      </c>
      <c r="I65" s="39">
        <v>554.23333333333323</v>
      </c>
      <c r="J65" s="39">
        <v>570.03333333333319</v>
      </c>
      <c r="K65" s="39">
        <v>574.96666666666658</v>
      </c>
      <c r="L65" s="39">
        <v>577.93333333333317</v>
      </c>
      <c r="M65" s="31">
        <v>572</v>
      </c>
      <c r="N65" s="31">
        <v>564.1</v>
      </c>
      <c r="O65" s="258">
        <v>15418750</v>
      </c>
      <c r="P65" s="259">
        <v>5.9533518186266517E-3</v>
      </c>
    </row>
    <row r="66" spans="1:16" ht="12.75" customHeight="1">
      <c r="A66" s="31">
        <v>56</v>
      </c>
      <c r="B66" s="32" t="s">
        <v>49</v>
      </c>
      <c r="C66" s="33" t="s">
        <v>103</v>
      </c>
      <c r="D66" s="34">
        <v>45169</v>
      </c>
      <c r="E66" s="38">
        <v>1996.85</v>
      </c>
      <c r="F66" s="38">
        <v>1991.5166666666664</v>
      </c>
      <c r="G66" s="39">
        <v>1968.7333333333329</v>
      </c>
      <c r="H66" s="39">
        <v>1940.6166666666666</v>
      </c>
      <c r="I66" s="39">
        <v>1917.833333333333</v>
      </c>
      <c r="J66" s="39">
        <v>2019.6333333333328</v>
      </c>
      <c r="K66" s="39">
        <v>2042.4166666666665</v>
      </c>
      <c r="L66" s="39">
        <v>2070.5333333333328</v>
      </c>
      <c r="M66" s="31">
        <v>2014.3</v>
      </c>
      <c r="N66" s="31">
        <v>1963.4</v>
      </c>
      <c r="O66" s="258">
        <v>1763000</v>
      </c>
      <c r="P66" s="259">
        <v>-1.4533258803801007E-2</v>
      </c>
    </row>
    <row r="67" spans="1:16" ht="12.75" customHeight="1">
      <c r="A67" s="31">
        <v>57</v>
      </c>
      <c r="B67" s="32" t="s">
        <v>39</v>
      </c>
      <c r="C67" s="33" t="s">
        <v>104</v>
      </c>
      <c r="D67" s="34">
        <v>45169</v>
      </c>
      <c r="E67" s="38">
        <v>2093.1999999999998</v>
      </c>
      <c r="F67" s="38">
        <v>2090.9</v>
      </c>
      <c r="G67" s="39">
        <v>2070.8000000000002</v>
      </c>
      <c r="H67" s="39">
        <v>2048.4</v>
      </c>
      <c r="I67" s="39">
        <v>2028.3000000000002</v>
      </c>
      <c r="J67" s="39">
        <v>2113.3000000000002</v>
      </c>
      <c r="K67" s="39">
        <v>2133.3999999999996</v>
      </c>
      <c r="L67" s="39">
        <v>2155.8000000000002</v>
      </c>
      <c r="M67" s="31">
        <v>2111</v>
      </c>
      <c r="N67" s="31">
        <v>2068.5</v>
      </c>
      <c r="O67" s="258">
        <v>2193000</v>
      </c>
      <c r="P67" s="259">
        <v>-1.6415500538213133E-2</v>
      </c>
    </row>
    <row r="68" spans="1:16" ht="12.75" customHeight="1">
      <c r="A68" s="31">
        <v>58</v>
      </c>
      <c r="B68" s="32" t="s">
        <v>45</v>
      </c>
      <c r="C68" s="33" t="s">
        <v>105</v>
      </c>
      <c r="D68" s="34">
        <v>45169</v>
      </c>
      <c r="E68" s="38">
        <v>183.55</v>
      </c>
      <c r="F68" s="38">
        <v>184</v>
      </c>
      <c r="G68" s="39">
        <v>181.7</v>
      </c>
      <c r="H68" s="39">
        <v>179.85</v>
      </c>
      <c r="I68" s="39">
        <v>177.54999999999998</v>
      </c>
      <c r="J68" s="39">
        <v>185.85</v>
      </c>
      <c r="K68" s="39">
        <v>188.15</v>
      </c>
      <c r="L68" s="39">
        <v>190</v>
      </c>
      <c r="M68" s="31">
        <v>186.3</v>
      </c>
      <c r="N68" s="31">
        <v>182.15</v>
      </c>
      <c r="O68" s="258">
        <v>15024800</v>
      </c>
      <c r="P68" s="259">
        <v>-2.5780682643427741E-2</v>
      </c>
    </row>
    <row r="69" spans="1:16" ht="12.75" customHeight="1">
      <c r="A69" s="31">
        <v>59</v>
      </c>
      <c r="B69" s="32" t="s">
        <v>43</v>
      </c>
      <c r="C69" s="33" t="s">
        <v>106</v>
      </c>
      <c r="D69" s="34">
        <v>45169</v>
      </c>
      <c r="E69" s="38">
        <v>3692</v>
      </c>
      <c r="F69" s="38">
        <v>3705.1833333333329</v>
      </c>
      <c r="G69" s="39">
        <v>3666.8166666666657</v>
      </c>
      <c r="H69" s="39">
        <v>3641.6333333333328</v>
      </c>
      <c r="I69" s="39">
        <v>3603.2666666666655</v>
      </c>
      <c r="J69" s="39">
        <v>3730.3666666666659</v>
      </c>
      <c r="K69" s="39">
        <v>3768.7333333333336</v>
      </c>
      <c r="L69" s="39">
        <v>3793.9166666666661</v>
      </c>
      <c r="M69" s="31">
        <v>3743.55</v>
      </c>
      <c r="N69" s="31">
        <v>3680</v>
      </c>
      <c r="O69" s="258">
        <v>2845600</v>
      </c>
      <c r="P69" s="259">
        <v>-2.6413028602709731E-2</v>
      </c>
    </row>
    <row r="70" spans="1:16" ht="12.75" customHeight="1">
      <c r="A70" s="31">
        <v>60</v>
      </c>
      <c r="B70" s="32" t="s">
        <v>45</v>
      </c>
      <c r="C70" s="33" t="s">
        <v>107</v>
      </c>
      <c r="D70" s="34">
        <v>45169</v>
      </c>
      <c r="E70" s="38">
        <v>4786.6499999999996</v>
      </c>
      <c r="F70" s="38">
        <v>4810.5499999999993</v>
      </c>
      <c r="G70" s="39">
        <v>4751.1499999999987</v>
      </c>
      <c r="H70" s="39">
        <v>4715.6499999999996</v>
      </c>
      <c r="I70" s="39">
        <v>4656.2499999999991</v>
      </c>
      <c r="J70" s="39">
        <v>4846.0499999999984</v>
      </c>
      <c r="K70" s="39">
        <v>4905.45</v>
      </c>
      <c r="L70" s="39">
        <v>4940.949999999998</v>
      </c>
      <c r="M70" s="31">
        <v>4869.95</v>
      </c>
      <c r="N70" s="31">
        <v>4775.05</v>
      </c>
      <c r="O70" s="258">
        <v>1319600</v>
      </c>
      <c r="P70" s="259">
        <v>-3.0988397708914671E-2</v>
      </c>
    </row>
    <row r="71" spans="1:16" ht="12.75" customHeight="1">
      <c r="A71" s="31">
        <v>61</v>
      </c>
      <c r="B71" s="32" t="s">
        <v>108</v>
      </c>
      <c r="C71" s="33" t="s">
        <v>109</v>
      </c>
      <c r="D71" s="34">
        <v>45169</v>
      </c>
      <c r="E71" s="38">
        <v>484.35</v>
      </c>
      <c r="F71" s="38">
        <v>487.40000000000003</v>
      </c>
      <c r="G71" s="39">
        <v>479.30000000000007</v>
      </c>
      <c r="H71" s="39">
        <v>474.25000000000006</v>
      </c>
      <c r="I71" s="39">
        <v>466.15000000000009</v>
      </c>
      <c r="J71" s="39">
        <v>492.45000000000005</v>
      </c>
      <c r="K71" s="39">
        <v>500.55000000000007</v>
      </c>
      <c r="L71" s="39">
        <v>505.6</v>
      </c>
      <c r="M71" s="31">
        <v>495.5</v>
      </c>
      <c r="N71" s="31">
        <v>482.35</v>
      </c>
      <c r="O71" s="258">
        <v>46185150</v>
      </c>
      <c r="P71" s="259">
        <v>2.2576991926350782E-2</v>
      </c>
    </row>
    <row r="72" spans="1:16" ht="12.75" customHeight="1">
      <c r="A72" s="31">
        <v>62</v>
      </c>
      <c r="B72" s="32" t="s">
        <v>43</v>
      </c>
      <c r="C72" s="33" t="s">
        <v>110</v>
      </c>
      <c r="D72" s="34">
        <v>45169</v>
      </c>
      <c r="E72" s="38">
        <v>5856.3</v>
      </c>
      <c r="F72" s="38">
        <v>5867.2166666666672</v>
      </c>
      <c r="G72" s="39">
        <v>5828.4333333333343</v>
      </c>
      <c r="H72" s="39">
        <v>5800.5666666666675</v>
      </c>
      <c r="I72" s="39">
        <v>5761.7833333333347</v>
      </c>
      <c r="J72" s="39">
        <v>5895.0833333333339</v>
      </c>
      <c r="K72" s="39">
        <v>5933.8666666666668</v>
      </c>
      <c r="L72" s="39">
        <v>5961.7333333333336</v>
      </c>
      <c r="M72" s="31">
        <v>5906</v>
      </c>
      <c r="N72" s="31">
        <v>5839.35</v>
      </c>
      <c r="O72" s="258">
        <v>3294250</v>
      </c>
      <c r="P72" s="259">
        <v>1.2797355981707084E-2</v>
      </c>
    </row>
    <row r="73" spans="1:16" ht="12.75" customHeight="1">
      <c r="A73" s="31">
        <v>63</v>
      </c>
      <c r="B73" s="32" t="s">
        <v>56</v>
      </c>
      <c r="C73" s="41" t="s">
        <v>111</v>
      </c>
      <c r="D73" s="34">
        <v>45169</v>
      </c>
      <c r="E73" s="38">
        <v>3360</v>
      </c>
      <c r="F73" s="38">
        <v>3371.0833333333335</v>
      </c>
      <c r="G73" s="39">
        <v>3343.916666666667</v>
      </c>
      <c r="H73" s="39">
        <v>3327.8333333333335</v>
      </c>
      <c r="I73" s="39">
        <v>3300.666666666667</v>
      </c>
      <c r="J73" s="39">
        <v>3387.166666666667</v>
      </c>
      <c r="K73" s="39">
        <v>3414.3333333333339</v>
      </c>
      <c r="L73" s="39">
        <v>3430.416666666667</v>
      </c>
      <c r="M73" s="31">
        <v>3398.25</v>
      </c>
      <c r="N73" s="31">
        <v>3355</v>
      </c>
      <c r="O73" s="258">
        <v>4640300</v>
      </c>
      <c r="P73" s="259">
        <v>-9.7471710796579146E-3</v>
      </c>
    </row>
    <row r="74" spans="1:16" ht="12.75" customHeight="1">
      <c r="A74" s="31">
        <v>64</v>
      </c>
      <c r="B74" s="32" t="s">
        <v>56</v>
      </c>
      <c r="C74" s="33" t="s">
        <v>112</v>
      </c>
      <c r="D74" s="34">
        <v>45169</v>
      </c>
      <c r="E74" s="38">
        <v>2591.4</v>
      </c>
      <c r="F74" s="38">
        <v>2598.1</v>
      </c>
      <c r="G74" s="39">
        <v>2579.2999999999997</v>
      </c>
      <c r="H74" s="39">
        <v>2567.1999999999998</v>
      </c>
      <c r="I74" s="39">
        <v>2548.3999999999996</v>
      </c>
      <c r="J74" s="39">
        <v>2610.1999999999998</v>
      </c>
      <c r="K74" s="39">
        <v>2629</v>
      </c>
      <c r="L74" s="39">
        <v>2641.1</v>
      </c>
      <c r="M74" s="31">
        <v>2616.9</v>
      </c>
      <c r="N74" s="31">
        <v>2586</v>
      </c>
      <c r="O74" s="258">
        <v>1110725</v>
      </c>
      <c r="P74" s="259">
        <v>-2.3688663282571912E-2</v>
      </c>
    </row>
    <row r="75" spans="1:16" ht="12.75" customHeight="1">
      <c r="A75" s="31">
        <v>65</v>
      </c>
      <c r="B75" s="32" t="s">
        <v>56</v>
      </c>
      <c r="C75" s="33" t="s">
        <v>113</v>
      </c>
      <c r="D75" s="34">
        <v>45169</v>
      </c>
      <c r="E75" s="38">
        <v>269.64999999999998</v>
      </c>
      <c r="F75" s="38">
        <v>268.13333333333333</v>
      </c>
      <c r="G75" s="39">
        <v>263.86666666666667</v>
      </c>
      <c r="H75" s="39">
        <v>258.08333333333337</v>
      </c>
      <c r="I75" s="39">
        <v>253.81666666666672</v>
      </c>
      <c r="J75" s="39">
        <v>273.91666666666663</v>
      </c>
      <c r="K75" s="39">
        <v>278.18333333333328</v>
      </c>
      <c r="L75" s="39">
        <v>283.96666666666658</v>
      </c>
      <c r="M75" s="31">
        <v>272.39999999999998</v>
      </c>
      <c r="N75" s="31">
        <v>262.35000000000002</v>
      </c>
      <c r="O75" s="258">
        <v>18108000</v>
      </c>
      <c r="P75" s="259">
        <v>3.2854209445585217E-2</v>
      </c>
    </row>
    <row r="76" spans="1:16" ht="12.75" customHeight="1">
      <c r="A76" s="31">
        <v>66</v>
      </c>
      <c r="B76" s="32" t="s">
        <v>63</v>
      </c>
      <c r="C76" s="33" t="s">
        <v>114</v>
      </c>
      <c r="D76" s="34">
        <v>45169</v>
      </c>
      <c r="E76" s="38">
        <v>134</v>
      </c>
      <c r="F76" s="38">
        <v>134.1</v>
      </c>
      <c r="G76" s="39">
        <v>133.25</v>
      </c>
      <c r="H76" s="39">
        <v>132.5</v>
      </c>
      <c r="I76" s="39">
        <v>131.65</v>
      </c>
      <c r="J76" s="39">
        <v>134.85</v>
      </c>
      <c r="K76" s="39">
        <v>135.69999999999996</v>
      </c>
      <c r="L76" s="39">
        <v>136.44999999999999</v>
      </c>
      <c r="M76" s="31">
        <v>134.94999999999999</v>
      </c>
      <c r="N76" s="31">
        <v>133.35</v>
      </c>
      <c r="O76" s="258">
        <v>123720000</v>
      </c>
      <c r="P76" s="259">
        <v>-2.5135923095106767E-2</v>
      </c>
    </row>
    <row r="77" spans="1:16" ht="12.75" customHeight="1">
      <c r="A77" s="31">
        <v>67</v>
      </c>
      <c r="B77" s="32" t="s">
        <v>84</v>
      </c>
      <c r="C77" s="33" t="s">
        <v>115</v>
      </c>
      <c r="D77" s="34">
        <v>45169</v>
      </c>
      <c r="E77" s="38">
        <v>116.15</v>
      </c>
      <c r="F77" s="38">
        <v>116.88333333333333</v>
      </c>
      <c r="G77" s="39">
        <v>115.21666666666665</v>
      </c>
      <c r="H77" s="39">
        <v>114.28333333333333</v>
      </c>
      <c r="I77" s="39">
        <v>112.61666666666666</v>
      </c>
      <c r="J77" s="39">
        <v>117.81666666666665</v>
      </c>
      <c r="K77" s="39">
        <v>119.48333333333333</v>
      </c>
      <c r="L77" s="39">
        <v>120.41666666666664</v>
      </c>
      <c r="M77" s="31">
        <v>118.55</v>
      </c>
      <c r="N77" s="31">
        <v>115.95</v>
      </c>
      <c r="O77" s="258">
        <v>134925900</v>
      </c>
      <c r="P77" s="259">
        <v>1.2010157161485142E-2</v>
      </c>
    </row>
    <row r="78" spans="1:16" ht="12.75" customHeight="1">
      <c r="A78" s="31">
        <v>68</v>
      </c>
      <c r="B78" s="32" t="s">
        <v>43</v>
      </c>
      <c r="C78" s="33" t="s">
        <v>116</v>
      </c>
      <c r="D78" s="34">
        <v>45169</v>
      </c>
      <c r="E78" s="38">
        <v>802.75</v>
      </c>
      <c r="F78" s="38">
        <v>804.7166666666667</v>
      </c>
      <c r="G78" s="39">
        <v>792.03333333333342</v>
      </c>
      <c r="H78" s="39">
        <v>781.31666666666672</v>
      </c>
      <c r="I78" s="39">
        <v>768.63333333333344</v>
      </c>
      <c r="J78" s="39">
        <v>815.43333333333339</v>
      </c>
      <c r="K78" s="39">
        <v>828.11666666666679</v>
      </c>
      <c r="L78" s="39">
        <v>838.83333333333337</v>
      </c>
      <c r="M78" s="31">
        <v>817.4</v>
      </c>
      <c r="N78" s="31">
        <v>794</v>
      </c>
      <c r="O78" s="258">
        <v>5866700</v>
      </c>
      <c r="P78" s="259">
        <v>-5.6524944703858441E-3</v>
      </c>
    </row>
    <row r="79" spans="1:16" ht="12.75" customHeight="1">
      <c r="A79" s="31">
        <v>69</v>
      </c>
      <c r="B79" s="32" t="s">
        <v>117</v>
      </c>
      <c r="C79" s="33" t="s">
        <v>118</v>
      </c>
      <c r="D79" s="34">
        <v>45169</v>
      </c>
      <c r="E79" s="38">
        <v>54.35</v>
      </c>
      <c r="F79" s="38">
        <v>54.29999999999999</v>
      </c>
      <c r="G79" s="39">
        <v>53.59999999999998</v>
      </c>
      <c r="H79" s="39">
        <v>52.849999999999987</v>
      </c>
      <c r="I79" s="39">
        <v>52.149999999999977</v>
      </c>
      <c r="J79" s="39">
        <v>55.049999999999983</v>
      </c>
      <c r="K79" s="39">
        <v>55.749999999999986</v>
      </c>
      <c r="L79" s="39">
        <v>56.499999999999986</v>
      </c>
      <c r="M79" s="31">
        <v>55</v>
      </c>
      <c r="N79" s="31">
        <v>53.55</v>
      </c>
      <c r="O79" s="258">
        <v>131962500</v>
      </c>
      <c r="P79" s="259">
        <v>3.7869403645372501E-2</v>
      </c>
    </row>
    <row r="80" spans="1:16" ht="12.75" customHeight="1">
      <c r="A80" s="31">
        <v>70</v>
      </c>
      <c r="B80" s="32" t="s">
        <v>45</v>
      </c>
      <c r="C80" s="33" t="s">
        <v>119</v>
      </c>
      <c r="D80" s="34">
        <v>45169</v>
      </c>
      <c r="E80" s="38">
        <v>546.1</v>
      </c>
      <c r="F80" s="38">
        <v>547.38333333333333</v>
      </c>
      <c r="G80" s="39">
        <v>542.7166666666667</v>
      </c>
      <c r="H80" s="39">
        <v>539.33333333333337</v>
      </c>
      <c r="I80" s="39">
        <v>534.66666666666674</v>
      </c>
      <c r="J80" s="39">
        <v>550.76666666666665</v>
      </c>
      <c r="K80" s="39">
        <v>555.43333333333339</v>
      </c>
      <c r="L80" s="39">
        <v>558.81666666666661</v>
      </c>
      <c r="M80" s="31">
        <v>552.04999999999995</v>
      </c>
      <c r="N80" s="31">
        <v>544</v>
      </c>
      <c r="O80" s="258">
        <v>8799700</v>
      </c>
      <c r="P80" s="259">
        <v>2.2507552870090635E-2</v>
      </c>
    </row>
    <row r="81" spans="1:16" ht="12.75" customHeight="1">
      <c r="A81" s="31">
        <v>71</v>
      </c>
      <c r="B81" s="32" t="s">
        <v>59</v>
      </c>
      <c r="C81" s="33" t="s">
        <v>120</v>
      </c>
      <c r="D81" s="34">
        <v>45169</v>
      </c>
      <c r="E81" s="38">
        <v>1022.7</v>
      </c>
      <c r="F81" s="38">
        <v>1022.2833333333334</v>
      </c>
      <c r="G81" s="39">
        <v>1017.8666666666668</v>
      </c>
      <c r="H81" s="39">
        <v>1013.0333333333334</v>
      </c>
      <c r="I81" s="39">
        <v>1008.6166666666668</v>
      </c>
      <c r="J81" s="39">
        <v>1027.1166666666668</v>
      </c>
      <c r="K81" s="39">
        <v>1031.5333333333335</v>
      </c>
      <c r="L81" s="39">
        <v>1036.3666666666668</v>
      </c>
      <c r="M81" s="31">
        <v>1026.7</v>
      </c>
      <c r="N81" s="31">
        <v>1017.45</v>
      </c>
      <c r="O81" s="258">
        <v>8427000</v>
      </c>
      <c r="P81" s="259">
        <v>-1.9888346127006282E-2</v>
      </c>
    </row>
    <row r="82" spans="1:16" ht="12.75" customHeight="1">
      <c r="A82" s="31">
        <v>72</v>
      </c>
      <c r="B82" s="32" t="s">
        <v>108</v>
      </c>
      <c r="C82" s="42" t="s">
        <v>121</v>
      </c>
      <c r="D82" s="34">
        <v>45169</v>
      </c>
      <c r="E82" s="38">
        <v>1525</v>
      </c>
      <c r="F82" s="38">
        <v>1531.6500000000003</v>
      </c>
      <c r="G82" s="39">
        <v>1515.5000000000007</v>
      </c>
      <c r="H82" s="39">
        <v>1506.0000000000005</v>
      </c>
      <c r="I82" s="39">
        <v>1489.8500000000008</v>
      </c>
      <c r="J82" s="39">
        <v>1541.1500000000005</v>
      </c>
      <c r="K82" s="39">
        <v>1557.3000000000002</v>
      </c>
      <c r="L82" s="39">
        <v>1566.8000000000004</v>
      </c>
      <c r="M82" s="31">
        <v>1547.8</v>
      </c>
      <c r="N82" s="31">
        <v>1522.15</v>
      </c>
      <c r="O82" s="258">
        <v>3883125</v>
      </c>
      <c r="P82" s="259">
        <v>-5.8372856621670922E-3</v>
      </c>
    </row>
    <row r="83" spans="1:16" ht="12.75" customHeight="1">
      <c r="A83" s="31">
        <v>73</v>
      </c>
      <c r="B83" s="32" t="s">
        <v>43</v>
      </c>
      <c r="C83" s="33" t="s">
        <v>122</v>
      </c>
      <c r="D83" s="34">
        <v>45169</v>
      </c>
      <c r="E83" s="38">
        <v>301</v>
      </c>
      <c r="F83" s="38">
        <v>301.16666666666669</v>
      </c>
      <c r="G83" s="39">
        <v>297.58333333333337</v>
      </c>
      <c r="H83" s="39">
        <v>294.16666666666669</v>
      </c>
      <c r="I83" s="39">
        <v>290.58333333333337</v>
      </c>
      <c r="J83" s="39">
        <v>304.58333333333337</v>
      </c>
      <c r="K83" s="39">
        <v>308.16666666666674</v>
      </c>
      <c r="L83" s="39">
        <v>311.58333333333337</v>
      </c>
      <c r="M83" s="31">
        <v>304.75</v>
      </c>
      <c r="N83" s="31">
        <v>297.75</v>
      </c>
      <c r="O83" s="258">
        <v>12372000</v>
      </c>
      <c r="P83" s="259">
        <v>-5.816077953714982E-2</v>
      </c>
    </row>
    <row r="84" spans="1:16" ht="12.75" customHeight="1">
      <c r="A84" s="31">
        <v>74</v>
      </c>
      <c r="B84" s="32" t="s">
        <v>49</v>
      </c>
      <c r="C84" s="33" t="s">
        <v>123</v>
      </c>
      <c r="D84" s="34">
        <v>45169</v>
      </c>
      <c r="E84" s="38">
        <v>1836.15</v>
      </c>
      <c r="F84" s="38">
        <v>1832.05</v>
      </c>
      <c r="G84" s="39">
        <v>1819.1</v>
      </c>
      <c r="H84" s="39">
        <v>1802.05</v>
      </c>
      <c r="I84" s="39">
        <v>1789.1</v>
      </c>
      <c r="J84" s="39">
        <v>1849.1</v>
      </c>
      <c r="K84" s="39">
        <v>1862.0500000000002</v>
      </c>
      <c r="L84" s="39">
        <v>1879.1</v>
      </c>
      <c r="M84" s="31">
        <v>1845</v>
      </c>
      <c r="N84" s="31">
        <v>1815</v>
      </c>
      <c r="O84" s="258">
        <v>13433475</v>
      </c>
      <c r="P84" s="259">
        <v>-2.0164224093129613E-2</v>
      </c>
    </row>
    <row r="85" spans="1:16" ht="12.75" customHeight="1">
      <c r="A85" s="31">
        <v>75</v>
      </c>
      <c r="B85" s="32" t="s">
        <v>84</v>
      </c>
      <c r="C85" s="33" t="s">
        <v>124</v>
      </c>
      <c r="D85" s="34">
        <v>45169</v>
      </c>
      <c r="E85" s="38">
        <v>458.25</v>
      </c>
      <c r="F85" s="38">
        <v>459.58333333333331</v>
      </c>
      <c r="G85" s="39">
        <v>455.66666666666663</v>
      </c>
      <c r="H85" s="39">
        <v>453.08333333333331</v>
      </c>
      <c r="I85" s="39">
        <v>449.16666666666663</v>
      </c>
      <c r="J85" s="39">
        <v>462.16666666666663</v>
      </c>
      <c r="K85" s="39">
        <v>466.08333333333326</v>
      </c>
      <c r="L85" s="39">
        <v>468.66666666666663</v>
      </c>
      <c r="M85" s="31">
        <v>463.5</v>
      </c>
      <c r="N85" s="31">
        <v>457</v>
      </c>
      <c r="O85" s="258">
        <v>7527500</v>
      </c>
      <c r="P85" s="259">
        <v>-1.0678495153606046E-2</v>
      </c>
    </row>
    <row r="86" spans="1:16" ht="12.75" customHeight="1">
      <c r="A86" s="31">
        <v>76</v>
      </c>
      <c r="B86" s="32" t="s">
        <v>45</v>
      </c>
      <c r="C86" s="33" t="s">
        <v>125</v>
      </c>
      <c r="D86" s="34">
        <v>45169</v>
      </c>
      <c r="E86" s="38">
        <v>3796.35</v>
      </c>
      <c r="F86" s="38">
        <v>3811.1499999999996</v>
      </c>
      <c r="G86" s="39">
        <v>3747.3499999999995</v>
      </c>
      <c r="H86" s="39">
        <v>3698.35</v>
      </c>
      <c r="I86" s="39">
        <v>3634.5499999999997</v>
      </c>
      <c r="J86" s="39">
        <v>3860.1499999999992</v>
      </c>
      <c r="K86" s="39">
        <v>3923.9499999999994</v>
      </c>
      <c r="L86" s="39">
        <v>3972.9499999999989</v>
      </c>
      <c r="M86" s="31">
        <v>3874.95</v>
      </c>
      <c r="N86" s="31">
        <v>3762.15</v>
      </c>
      <c r="O86" s="258">
        <v>4552500</v>
      </c>
      <c r="P86" s="259">
        <v>5.4771668867727809E-2</v>
      </c>
    </row>
    <row r="87" spans="1:16" ht="12.75" customHeight="1">
      <c r="A87" s="31">
        <v>77</v>
      </c>
      <c r="B87" s="32" t="s">
        <v>41</v>
      </c>
      <c r="C87" s="33" t="s">
        <v>126</v>
      </c>
      <c r="D87" s="34">
        <v>45169</v>
      </c>
      <c r="E87" s="38">
        <v>1305.55</v>
      </c>
      <c r="F87" s="38">
        <v>1305.9000000000001</v>
      </c>
      <c r="G87" s="39">
        <v>1295.8000000000002</v>
      </c>
      <c r="H87" s="39">
        <v>1286.0500000000002</v>
      </c>
      <c r="I87" s="39">
        <v>1275.9500000000003</v>
      </c>
      <c r="J87" s="39">
        <v>1315.65</v>
      </c>
      <c r="K87" s="39">
        <v>1325.75</v>
      </c>
      <c r="L87" s="39">
        <v>1335.5</v>
      </c>
      <c r="M87" s="31">
        <v>1316</v>
      </c>
      <c r="N87" s="31">
        <v>1296.1500000000001</v>
      </c>
      <c r="O87" s="258">
        <v>5475000</v>
      </c>
      <c r="P87" s="259">
        <v>-5.2688953488372091E-3</v>
      </c>
    </row>
    <row r="88" spans="1:16" ht="12.75" customHeight="1">
      <c r="A88" s="31">
        <v>78</v>
      </c>
      <c r="B88" s="32" t="s">
        <v>87</v>
      </c>
      <c r="C88" s="33" t="s">
        <v>127</v>
      </c>
      <c r="D88" s="34">
        <v>45169</v>
      </c>
      <c r="E88" s="38">
        <v>1174.25</v>
      </c>
      <c r="F88" s="38">
        <v>1175</v>
      </c>
      <c r="G88" s="39">
        <v>1156.8</v>
      </c>
      <c r="H88" s="39">
        <v>1139.3499999999999</v>
      </c>
      <c r="I88" s="39">
        <v>1121.1499999999999</v>
      </c>
      <c r="J88" s="39">
        <v>1192.45</v>
      </c>
      <c r="K88" s="39">
        <v>1210.6499999999999</v>
      </c>
      <c r="L88" s="39">
        <v>1228.1000000000001</v>
      </c>
      <c r="M88" s="31">
        <v>1193.2</v>
      </c>
      <c r="N88" s="31">
        <v>1157.55</v>
      </c>
      <c r="O88" s="258">
        <v>11104100</v>
      </c>
      <c r="P88" s="259">
        <v>-1.520983362304445E-2</v>
      </c>
    </row>
    <row r="89" spans="1:16" ht="12.75" customHeight="1">
      <c r="A89" s="31">
        <v>79</v>
      </c>
      <c r="B89" s="32" t="s">
        <v>68</v>
      </c>
      <c r="C89" s="33" t="s">
        <v>128</v>
      </c>
      <c r="D89" s="34">
        <v>45169</v>
      </c>
      <c r="E89" s="38">
        <v>2539.6</v>
      </c>
      <c r="F89" s="38">
        <v>2566.1333333333332</v>
      </c>
      <c r="G89" s="39">
        <v>2506.6166666666663</v>
      </c>
      <c r="H89" s="39">
        <v>2473.6333333333332</v>
      </c>
      <c r="I89" s="39">
        <v>2414.1166666666663</v>
      </c>
      <c r="J89" s="39">
        <v>2599.1166666666663</v>
      </c>
      <c r="K89" s="39">
        <v>2658.6333333333328</v>
      </c>
      <c r="L89" s="39">
        <v>2691.6166666666663</v>
      </c>
      <c r="M89" s="31">
        <v>2625.65</v>
      </c>
      <c r="N89" s="31">
        <v>2533.15</v>
      </c>
      <c r="O89" s="258">
        <v>2871900</v>
      </c>
      <c r="P89" s="259">
        <v>1.3874179199322177E-2</v>
      </c>
    </row>
    <row r="90" spans="1:16" ht="12.75" customHeight="1">
      <c r="A90" s="31">
        <v>80</v>
      </c>
      <c r="B90" s="32" t="s">
        <v>63</v>
      </c>
      <c r="C90" s="33" t="s">
        <v>129</v>
      </c>
      <c r="D90" s="34">
        <v>45169</v>
      </c>
      <c r="E90" s="38">
        <v>1628.95</v>
      </c>
      <c r="F90" s="38">
        <v>1633.8833333333332</v>
      </c>
      <c r="G90" s="39">
        <v>1621.0666666666664</v>
      </c>
      <c r="H90" s="39">
        <v>1613.1833333333332</v>
      </c>
      <c r="I90" s="39">
        <v>1600.3666666666663</v>
      </c>
      <c r="J90" s="39">
        <v>1641.7666666666664</v>
      </c>
      <c r="K90" s="39">
        <v>1654.583333333333</v>
      </c>
      <c r="L90" s="39">
        <v>1662.4666666666665</v>
      </c>
      <c r="M90" s="31">
        <v>1646.7</v>
      </c>
      <c r="N90" s="31">
        <v>1626</v>
      </c>
      <c r="O90" s="258">
        <v>118903400</v>
      </c>
      <c r="P90" s="259">
        <v>6.8274326803960473E-3</v>
      </c>
    </row>
    <row r="91" spans="1:16" ht="12.75" customHeight="1">
      <c r="A91" s="31">
        <v>81</v>
      </c>
      <c r="B91" s="32" t="s">
        <v>68</v>
      </c>
      <c r="C91" s="33" t="s">
        <v>130</v>
      </c>
      <c r="D91" s="34">
        <v>45169</v>
      </c>
      <c r="E91" s="38">
        <v>637.1</v>
      </c>
      <c r="F91" s="38">
        <v>638.63333333333333</v>
      </c>
      <c r="G91" s="39">
        <v>632.9666666666667</v>
      </c>
      <c r="H91" s="39">
        <v>628.83333333333337</v>
      </c>
      <c r="I91" s="39">
        <v>623.16666666666674</v>
      </c>
      <c r="J91" s="39">
        <v>642.76666666666665</v>
      </c>
      <c r="K91" s="39">
        <v>648.43333333333339</v>
      </c>
      <c r="L91" s="39">
        <v>652.56666666666661</v>
      </c>
      <c r="M91" s="31">
        <v>644.29999999999995</v>
      </c>
      <c r="N91" s="31">
        <v>634.5</v>
      </c>
      <c r="O91" s="258">
        <v>19058600</v>
      </c>
      <c r="P91" s="259">
        <v>-2.0160129024825758E-3</v>
      </c>
    </row>
    <row r="92" spans="1:16" ht="12.75" customHeight="1">
      <c r="A92" s="31">
        <v>82</v>
      </c>
      <c r="B92" s="32" t="s">
        <v>56</v>
      </c>
      <c r="C92" s="33" t="s">
        <v>131</v>
      </c>
      <c r="D92" s="34">
        <v>45169</v>
      </c>
      <c r="E92" s="38">
        <v>3003.6</v>
      </c>
      <c r="F92" s="38">
        <v>3023.7666666666664</v>
      </c>
      <c r="G92" s="39">
        <v>2967.833333333333</v>
      </c>
      <c r="H92" s="39">
        <v>2932.0666666666666</v>
      </c>
      <c r="I92" s="39">
        <v>2876.1333333333332</v>
      </c>
      <c r="J92" s="39">
        <v>3059.5333333333328</v>
      </c>
      <c r="K92" s="39">
        <v>3115.4666666666662</v>
      </c>
      <c r="L92" s="39">
        <v>3151.2333333333327</v>
      </c>
      <c r="M92" s="31">
        <v>3079.7</v>
      </c>
      <c r="N92" s="31">
        <v>2988</v>
      </c>
      <c r="O92" s="258">
        <v>4026000</v>
      </c>
      <c r="P92" s="259">
        <v>-6.9557495930146511E-3</v>
      </c>
    </row>
    <row r="93" spans="1:16" ht="12.75" customHeight="1">
      <c r="A93" s="31">
        <v>83</v>
      </c>
      <c r="B93" s="32" t="s">
        <v>132</v>
      </c>
      <c r="C93" s="33" t="s">
        <v>133</v>
      </c>
      <c r="D93" s="34">
        <v>45169</v>
      </c>
      <c r="E93" s="38">
        <v>460.6</v>
      </c>
      <c r="F93" s="38">
        <v>462.91666666666669</v>
      </c>
      <c r="G93" s="39">
        <v>455.83333333333337</v>
      </c>
      <c r="H93" s="39">
        <v>451.06666666666666</v>
      </c>
      <c r="I93" s="39">
        <v>443.98333333333335</v>
      </c>
      <c r="J93" s="39">
        <v>467.68333333333339</v>
      </c>
      <c r="K93" s="39">
        <v>474.76666666666677</v>
      </c>
      <c r="L93" s="39">
        <v>479.53333333333342</v>
      </c>
      <c r="M93" s="31">
        <v>470</v>
      </c>
      <c r="N93" s="31">
        <v>458.15</v>
      </c>
      <c r="O93" s="258">
        <v>23493400</v>
      </c>
      <c r="P93" s="259">
        <v>-2.4247005465751831E-2</v>
      </c>
    </row>
    <row r="94" spans="1:16" ht="12.75" customHeight="1">
      <c r="A94" s="31">
        <v>84</v>
      </c>
      <c r="B94" s="32" t="s">
        <v>132</v>
      </c>
      <c r="C94" s="33" t="s">
        <v>134</v>
      </c>
      <c r="D94" s="34">
        <v>45169</v>
      </c>
      <c r="E94" s="38">
        <v>158.5</v>
      </c>
      <c r="F94" s="38">
        <v>155.48333333333332</v>
      </c>
      <c r="G94" s="39">
        <v>150.96666666666664</v>
      </c>
      <c r="H94" s="39">
        <v>143.43333333333331</v>
      </c>
      <c r="I94" s="39">
        <v>138.91666666666663</v>
      </c>
      <c r="J94" s="39">
        <v>163.01666666666665</v>
      </c>
      <c r="K94" s="39">
        <v>167.53333333333336</v>
      </c>
      <c r="L94" s="39">
        <v>175.06666666666666</v>
      </c>
      <c r="M94" s="31">
        <v>160</v>
      </c>
      <c r="N94" s="31">
        <v>147.94999999999999</v>
      </c>
      <c r="O94" s="258">
        <v>24316400</v>
      </c>
      <c r="P94" s="259">
        <v>-7.2944029096787225E-2</v>
      </c>
    </row>
    <row r="95" spans="1:16" ht="12.75" customHeight="1">
      <c r="A95" s="31">
        <v>85</v>
      </c>
      <c r="B95" s="32" t="s">
        <v>84</v>
      </c>
      <c r="C95" s="33" t="s">
        <v>135</v>
      </c>
      <c r="D95" s="34">
        <v>45169</v>
      </c>
      <c r="E95" s="38">
        <v>267.3</v>
      </c>
      <c r="F95" s="38">
        <v>268.06666666666666</v>
      </c>
      <c r="G95" s="39">
        <v>265.58333333333331</v>
      </c>
      <c r="H95" s="39">
        <v>263.86666666666667</v>
      </c>
      <c r="I95" s="39">
        <v>261.38333333333333</v>
      </c>
      <c r="J95" s="39">
        <v>269.7833333333333</v>
      </c>
      <c r="K95" s="39">
        <v>272.26666666666665</v>
      </c>
      <c r="L95" s="39">
        <v>273.98333333333329</v>
      </c>
      <c r="M95" s="31">
        <v>270.55</v>
      </c>
      <c r="N95" s="31">
        <v>266.35000000000002</v>
      </c>
      <c r="O95" s="258">
        <v>45489600</v>
      </c>
      <c r="P95" s="259">
        <v>-7.1891573364761341E-3</v>
      </c>
    </row>
    <row r="96" spans="1:16" ht="12.75" customHeight="1">
      <c r="A96" s="31">
        <v>86</v>
      </c>
      <c r="B96" s="32" t="s">
        <v>59</v>
      </c>
      <c r="C96" s="33" t="s">
        <v>136</v>
      </c>
      <c r="D96" s="34">
        <v>45169</v>
      </c>
      <c r="E96" s="38">
        <v>2515</v>
      </c>
      <c r="F96" s="38">
        <v>2523.3333333333335</v>
      </c>
      <c r="G96" s="39">
        <v>2503.6166666666668</v>
      </c>
      <c r="H96" s="39">
        <v>2492.2333333333331</v>
      </c>
      <c r="I96" s="39">
        <v>2472.5166666666664</v>
      </c>
      <c r="J96" s="39">
        <v>2534.7166666666672</v>
      </c>
      <c r="K96" s="39">
        <v>2554.4333333333334</v>
      </c>
      <c r="L96" s="39">
        <v>2565.8166666666675</v>
      </c>
      <c r="M96" s="31">
        <v>2543.0500000000002</v>
      </c>
      <c r="N96" s="31">
        <v>2511.9499999999998</v>
      </c>
      <c r="O96" s="258">
        <v>9928500</v>
      </c>
      <c r="P96" s="259">
        <v>2.2409981526907118E-3</v>
      </c>
    </row>
    <row r="97" spans="1:16" ht="12.75" customHeight="1">
      <c r="A97" s="31">
        <v>87</v>
      </c>
      <c r="B97" s="32" t="s">
        <v>68</v>
      </c>
      <c r="C97" s="33" t="s">
        <v>137</v>
      </c>
      <c r="D97" s="34">
        <v>45169</v>
      </c>
      <c r="E97" s="38">
        <v>164</v>
      </c>
      <c r="F97" s="38">
        <v>164.70000000000002</v>
      </c>
      <c r="G97" s="39">
        <v>161.30000000000004</v>
      </c>
      <c r="H97" s="39">
        <v>158.60000000000002</v>
      </c>
      <c r="I97" s="39">
        <v>155.20000000000005</v>
      </c>
      <c r="J97" s="39">
        <v>167.40000000000003</v>
      </c>
      <c r="K97" s="39">
        <v>170.8</v>
      </c>
      <c r="L97" s="39">
        <v>173.50000000000003</v>
      </c>
      <c r="M97" s="31">
        <v>168.1</v>
      </c>
      <c r="N97" s="31">
        <v>162</v>
      </c>
      <c r="O97" s="258">
        <v>58813200</v>
      </c>
      <c r="P97" s="259">
        <v>-7.8293039662737669E-3</v>
      </c>
    </row>
    <row r="98" spans="1:16" ht="12.75" customHeight="1">
      <c r="A98" s="31">
        <v>88</v>
      </c>
      <c r="B98" s="32" t="s">
        <v>63</v>
      </c>
      <c r="C98" s="33" t="s">
        <v>138</v>
      </c>
      <c r="D98" s="34">
        <v>45169</v>
      </c>
      <c r="E98" s="38">
        <v>958</v>
      </c>
      <c r="F98" s="38">
        <v>960.51666666666677</v>
      </c>
      <c r="G98" s="39">
        <v>952.18333333333351</v>
      </c>
      <c r="H98" s="39">
        <v>946.36666666666679</v>
      </c>
      <c r="I98" s="39">
        <v>938.03333333333353</v>
      </c>
      <c r="J98" s="39">
        <v>966.33333333333348</v>
      </c>
      <c r="K98" s="39">
        <v>974.66666666666674</v>
      </c>
      <c r="L98" s="39">
        <v>980.48333333333346</v>
      </c>
      <c r="M98" s="31">
        <v>968.85</v>
      </c>
      <c r="N98" s="31">
        <v>954.7</v>
      </c>
      <c r="O98" s="258">
        <v>86117500</v>
      </c>
      <c r="P98" s="259">
        <v>9.1121362264365855E-4</v>
      </c>
    </row>
    <row r="99" spans="1:16" ht="12.75" customHeight="1">
      <c r="A99" s="31">
        <v>89</v>
      </c>
      <c r="B99" s="32" t="s">
        <v>68</v>
      </c>
      <c r="C99" s="33" t="s">
        <v>139</v>
      </c>
      <c r="D99" s="34">
        <v>45169</v>
      </c>
      <c r="E99" s="38">
        <v>1374.8</v>
      </c>
      <c r="F99" s="38">
        <v>1372.8333333333333</v>
      </c>
      <c r="G99" s="39">
        <v>1352.7666666666664</v>
      </c>
      <c r="H99" s="39">
        <v>1330.7333333333331</v>
      </c>
      <c r="I99" s="39">
        <v>1310.6666666666663</v>
      </c>
      <c r="J99" s="39">
        <v>1394.8666666666666</v>
      </c>
      <c r="K99" s="39">
        <v>1414.9333333333336</v>
      </c>
      <c r="L99" s="39">
        <v>1436.9666666666667</v>
      </c>
      <c r="M99" s="31">
        <v>1392.9</v>
      </c>
      <c r="N99" s="31">
        <v>1350.8</v>
      </c>
      <c r="O99" s="258">
        <v>3775500</v>
      </c>
      <c r="P99" s="259">
        <v>-2.5099075297225892E-3</v>
      </c>
    </row>
    <row r="100" spans="1:16" ht="12.75" customHeight="1">
      <c r="A100" s="31">
        <v>90</v>
      </c>
      <c r="B100" s="32" t="s">
        <v>68</v>
      </c>
      <c r="C100" s="33" t="s">
        <v>140</v>
      </c>
      <c r="D100" s="34">
        <v>45169</v>
      </c>
      <c r="E100" s="38">
        <v>562.04999999999995</v>
      </c>
      <c r="F100" s="38">
        <v>566.19999999999993</v>
      </c>
      <c r="G100" s="39">
        <v>554.39999999999986</v>
      </c>
      <c r="H100" s="39">
        <v>546.74999999999989</v>
      </c>
      <c r="I100" s="39">
        <v>534.94999999999982</v>
      </c>
      <c r="J100" s="39">
        <v>573.84999999999991</v>
      </c>
      <c r="K100" s="39">
        <v>585.64999999999986</v>
      </c>
      <c r="L100" s="39">
        <v>593.29999999999995</v>
      </c>
      <c r="M100" s="31">
        <v>578</v>
      </c>
      <c r="N100" s="31">
        <v>558.54999999999995</v>
      </c>
      <c r="O100" s="258">
        <v>8611500</v>
      </c>
      <c r="P100" s="259">
        <v>3.3111391038330037E-2</v>
      </c>
    </row>
    <row r="101" spans="1:16" ht="12.75" customHeight="1">
      <c r="A101" s="31">
        <v>91</v>
      </c>
      <c r="B101" s="32" t="s">
        <v>79</v>
      </c>
      <c r="C101" s="33" t="s">
        <v>141</v>
      </c>
      <c r="D101" s="34">
        <v>45169</v>
      </c>
      <c r="E101" s="38">
        <v>8.15</v>
      </c>
      <c r="F101" s="38">
        <v>8.15</v>
      </c>
      <c r="G101" s="39">
        <v>8.1000000000000014</v>
      </c>
      <c r="H101" s="39">
        <v>8.0500000000000007</v>
      </c>
      <c r="I101" s="39">
        <v>8.0000000000000018</v>
      </c>
      <c r="J101" s="39">
        <v>8.2000000000000011</v>
      </c>
      <c r="K101" s="39">
        <v>8.2500000000000018</v>
      </c>
      <c r="L101" s="39">
        <v>8.3000000000000007</v>
      </c>
      <c r="M101" s="31">
        <v>8.1999999999999993</v>
      </c>
      <c r="N101" s="31">
        <v>8.1</v>
      </c>
      <c r="O101" s="258">
        <v>886400000</v>
      </c>
      <c r="P101" s="259">
        <v>7.914127171836623E-3</v>
      </c>
    </row>
    <row r="102" spans="1:16" ht="12.75" customHeight="1">
      <c r="A102" s="31">
        <v>92</v>
      </c>
      <c r="B102" s="32" t="s">
        <v>68</v>
      </c>
      <c r="C102" s="33" t="s">
        <v>142</v>
      </c>
      <c r="D102" s="34">
        <v>45169</v>
      </c>
      <c r="E102" s="38">
        <v>118.5</v>
      </c>
      <c r="F102" s="38">
        <v>118.63333333333333</v>
      </c>
      <c r="G102" s="39">
        <v>117.86666666666665</v>
      </c>
      <c r="H102" s="39">
        <v>117.23333333333332</v>
      </c>
      <c r="I102" s="39">
        <v>116.46666666666664</v>
      </c>
      <c r="J102" s="39">
        <v>119.26666666666665</v>
      </c>
      <c r="K102" s="39">
        <v>120.03333333333333</v>
      </c>
      <c r="L102" s="39">
        <v>120.66666666666666</v>
      </c>
      <c r="M102" s="31">
        <v>119.4</v>
      </c>
      <c r="N102" s="31">
        <v>118</v>
      </c>
      <c r="O102" s="258">
        <v>121120000</v>
      </c>
      <c r="P102" s="259">
        <v>3.0641821946169774E-3</v>
      </c>
    </row>
    <row r="103" spans="1:16" ht="12.75" customHeight="1">
      <c r="A103" s="31">
        <v>93</v>
      </c>
      <c r="B103" s="32" t="s">
        <v>63</v>
      </c>
      <c r="C103" s="33" t="s">
        <v>143</v>
      </c>
      <c r="D103" s="34">
        <v>45169</v>
      </c>
      <c r="E103" s="38">
        <v>87.7</v>
      </c>
      <c r="F103" s="38">
        <v>87.850000000000009</v>
      </c>
      <c r="G103" s="39">
        <v>87.100000000000023</v>
      </c>
      <c r="H103" s="39">
        <v>86.500000000000014</v>
      </c>
      <c r="I103" s="39">
        <v>85.750000000000028</v>
      </c>
      <c r="J103" s="39">
        <v>88.450000000000017</v>
      </c>
      <c r="K103" s="39">
        <v>89.199999999999989</v>
      </c>
      <c r="L103" s="39">
        <v>89.800000000000011</v>
      </c>
      <c r="M103" s="31">
        <v>88.6</v>
      </c>
      <c r="N103" s="31">
        <v>87.25</v>
      </c>
      <c r="O103" s="258">
        <v>189240000</v>
      </c>
      <c r="P103" s="259">
        <v>6.0613703236654055E-2</v>
      </c>
    </row>
    <row r="104" spans="1:16" ht="12.75" customHeight="1">
      <c r="A104" s="31">
        <v>94</v>
      </c>
      <c r="B104" s="32" t="s">
        <v>45</v>
      </c>
      <c r="C104" s="33" t="s">
        <v>144</v>
      </c>
      <c r="D104" s="34">
        <v>45169</v>
      </c>
      <c r="E104" s="38">
        <v>128.9</v>
      </c>
      <c r="F104" s="38">
        <v>129.51666666666668</v>
      </c>
      <c r="G104" s="39">
        <v>127.83333333333337</v>
      </c>
      <c r="H104" s="39">
        <v>126.76666666666668</v>
      </c>
      <c r="I104" s="39">
        <v>125.08333333333337</v>
      </c>
      <c r="J104" s="39">
        <v>130.58333333333337</v>
      </c>
      <c r="K104" s="39">
        <v>132.26666666666671</v>
      </c>
      <c r="L104" s="39">
        <v>133.33333333333337</v>
      </c>
      <c r="M104" s="31">
        <v>131.19999999999999</v>
      </c>
      <c r="N104" s="31">
        <v>128.44999999999999</v>
      </c>
      <c r="O104" s="258">
        <v>49226250</v>
      </c>
      <c r="P104" s="259">
        <v>9.9130700015250873E-4</v>
      </c>
    </row>
    <row r="105" spans="1:16" ht="12.75" customHeight="1">
      <c r="A105" s="31">
        <v>95</v>
      </c>
      <c r="B105" s="32" t="s">
        <v>84</v>
      </c>
      <c r="C105" s="33" t="s">
        <v>145</v>
      </c>
      <c r="D105" s="34">
        <v>45169</v>
      </c>
      <c r="E105" s="38">
        <v>444.8</v>
      </c>
      <c r="F105" s="38">
        <v>446.84999999999997</v>
      </c>
      <c r="G105" s="39">
        <v>441.94999999999993</v>
      </c>
      <c r="H105" s="39">
        <v>439.09999999999997</v>
      </c>
      <c r="I105" s="39">
        <v>434.19999999999993</v>
      </c>
      <c r="J105" s="39">
        <v>449.69999999999993</v>
      </c>
      <c r="K105" s="39">
        <v>454.59999999999991</v>
      </c>
      <c r="L105" s="39">
        <v>457.44999999999993</v>
      </c>
      <c r="M105" s="31">
        <v>451.75</v>
      </c>
      <c r="N105" s="31">
        <v>444</v>
      </c>
      <c r="O105" s="258">
        <v>11160875</v>
      </c>
      <c r="P105" s="259">
        <v>-6.7302985805188448E-3</v>
      </c>
    </row>
    <row r="106" spans="1:16" ht="12.75" customHeight="1">
      <c r="A106" s="31">
        <v>96</v>
      </c>
      <c r="B106" s="32" t="s">
        <v>117</v>
      </c>
      <c r="C106" s="33" t="s">
        <v>146</v>
      </c>
      <c r="D106" s="34">
        <v>45169</v>
      </c>
      <c r="E106" s="38">
        <v>388.15</v>
      </c>
      <c r="F106" s="38">
        <v>387.18333333333339</v>
      </c>
      <c r="G106" s="39">
        <v>384.06666666666678</v>
      </c>
      <c r="H106" s="39">
        <v>379.98333333333341</v>
      </c>
      <c r="I106" s="39">
        <v>376.86666666666679</v>
      </c>
      <c r="J106" s="39">
        <v>391.26666666666677</v>
      </c>
      <c r="K106" s="39">
        <v>394.38333333333333</v>
      </c>
      <c r="L106" s="39">
        <v>398.46666666666675</v>
      </c>
      <c r="M106" s="31">
        <v>390.3</v>
      </c>
      <c r="N106" s="31">
        <v>383.1</v>
      </c>
      <c r="O106" s="258">
        <v>19390000</v>
      </c>
      <c r="P106" s="259">
        <v>-2.5726057682644961E-2</v>
      </c>
    </row>
    <row r="107" spans="1:16" ht="12.75" customHeight="1">
      <c r="A107" s="31">
        <v>97</v>
      </c>
      <c r="B107" s="32" t="s">
        <v>49</v>
      </c>
      <c r="C107" s="33" t="s">
        <v>147</v>
      </c>
      <c r="D107" s="34">
        <v>45169</v>
      </c>
      <c r="E107" s="38">
        <v>253.85</v>
      </c>
      <c r="F107" s="38">
        <v>252.21666666666667</v>
      </c>
      <c r="G107" s="39">
        <v>243.98333333333335</v>
      </c>
      <c r="H107" s="39">
        <v>234.11666666666667</v>
      </c>
      <c r="I107" s="39">
        <v>225.88333333333335</v>
      </c>
      <c r="J107" s="39">
        <v>262.08333333333337</v>
      </c>
      <c r="K107" s="39">
        <v>270.31666666666661</v>
      </c>
      <c r="L107" s="39">
        <v>280.18333333333334</v>
      </c>
      <c r="M107" s="31">
        <v>260.45</v>
      </c>
      <c r="N107" s="31">
        <v>242.35</v>
      </c>
      <c r="O107" s="258">
        <v>26827900</v>
      </c>
      <c r="P107" s="259">
        <v>0.20644235785080856</v>
      </c>
    </row>
    <row r="108" spans="1:16" ht="12.75" customHeight="1">
      <c r="A108" s="31">
        <v>98</v>
      </c>
      <c r="B108" s="32" t="s">
        <v>45</v>
      </c>
      <c r="C108" s="33" t="s">
        <v>148</v>
      </c>
      <c r="D108" s="34">
        <v>45169</v>
      </c>
      <c r="E108" s="38">
        <v>3137.45</v>
      </c>
      <c r="F108" s="38">
        <v>3148.6333333333332</v>
      </c>
      <c r="G108" s="39">
        <v>3117.2666666666664</v>
      </c>
      <c r="H108" s="39">
        <v>3097.083333333333</v>
      </c>
      <c r="I108" s="39">
        <v>3065.7166666666662</v>
      </c>
      <c r="J108" s="39">
        <v>3168.8166666666666</v>
      </c>
      <c r="K108" s="39">
        <v>3200.1833333333334</v>
      </c>
      <c r="L108" s="39">
        <v>3220.3666666666668</v>
      </c>
      <c r="M108" s="31">
        <v>3180</v>
      </c>
      <c r="N108" s="31">
        <v>3128.45</v>
      </c>
      <c r="O108" s="258">
        <v>725700</v>
      </c>
      <c r="P108" s="259">
        <v>-5.7542129058775178E-3</v>
      </c>
    </row>
    <row r="109" spans="1:16" ht="12.75" customHeight="1">
      <c r="A109" s="31">
        <v>99</v>
      </c>
      <c r="B109" s="32" t="s">
        <v>45</v>
      </c>
      <c r="C109" s="33" t="s">
        <v>149</v>
      </c>
      <c r="D109" s="34">
        <v>45169</v>
      </c>
      <c r="E109" s="38">
        <v>2530.65</v>
      </c>
      <c r="F109" s="38">
        <v>2542.2333333333336</v>
      </c>
      <c r="G109" s="39">
        <v>2509.666666666667</v>
      </c>
      <c r="H109" s="39">
        <v>2488.6833333333334</v>
      </c>
      <c r="I109" s="39">
        <v>2456.1166666666668</v>
      </c>
      <c r="J109" s="39">
        <v>2563.2166666666672</v>
      </c>
      <c r="K109" s="39">
        <v>2595.7833333333338</v>
      </c>
      <c r="L109" s="39">
        <v>2616.7666666666673</v>
      </c>
      <c r="M109" s="31">
        <v>2574.8000000000002</v>
      </c>
      <c r="N109" s="31">
        <v>2521.25</v>
      </c>
      <c r="O109" s="258">
        <v>5360700</v>
      </c>
      <c r="P109" s="259">
        <v>-5.7311373247273534E-3</v>
      </c>
    </row>
    <row r="110" spans="1:16" ht="12.75" customHeight="1">
      <c r="A110" s="31">
        <v>100</v>
      </c>
      <c r="B110" s="32" t="s">
        <v>63</v>
      </c>
      <c r="C110" s="33" t="s">
        <v>150</v>
      </c>
      <c r="D110" s="34">
        <v>45169</v>
      </c>
      <c r="E110" s="38">
        <v>1405.25</v>
      </c>
      <c r="F110" s="38">
        <v>1413.5833333333333</v>
      </c>
      <c r="G110" s="39">
        <v>1392.2666666666664</v>
      </c>
      <c r="H110" s="39">
        <v>1379.2833333333331</v>
      </c>
      <c r="I110" s="39">
        <v>1357.9666666666662</v>
      </c>
      <c r="J110" s="39">
        <v>1426.5666666666666</v>
      </c>
      <c r="K110" s="39">
        <v>1447.8833333333337</v>
      </c>
      <c r="L110" s="39">
        <v>1460.8666666666668</v>
      </c>
      <c r="M110" s="31">
        <v>1434.9</v>
      </c>
      <c r="N110" s="31">
        <v>1400.6</v>
      </c>
      <c r="O110" s="258">
        <v>19788500</v>
      </c>
      <c r="P110" s="259">
        <v>-3.725613593455003E-3</v>
      </c>
    </row>
    <row r="111" spans="1:16" ht="12.75" customHeight="1">
      <c r="A111" s="31">
        <v>101</v>
      </c>
      <c r="B111" s="32" t="s">
        <v>79</v>
      </c>
      <c r="C111" s="33" t="s">
        <v>151</v>
      </c>
      <c r="D111" s="34">
        <v>45169</v>
      </c>
      <c r="E111" s="38">
        <v>172.1</v>
      </c>
      <c r="F111" s="38">
        <v>171.56666666666663</v>
      </c>
      <c r="G111" s="39">
        <v>169.68333333333328</v>
      </c>
      <c r="H111" s="39">
        <v>167.26666666666665</v>
      </c>
      <c r="I111" s="39">
        <v>165.3833333333333</v>
      </c>
      <c r="J111" s="39">
        <v>173.98333333333326</v>
      </c>
      <c r="K111" s="39">
        <v>175.86666666666665</v>
      </c>
      <c r="L111" s="39">
        <v>178.28333333333325</v>
      </c>
      <c r="M111" s="31">
        <v>173.45</v>
      </c>
      <c r="N111" s="31">
        <v>169.15</v>
      </c>
      <c r="O111" s="258">
        <v>76925000</v>
      </c>
      <c r="P111" s="259">
        <v>7.9621356217100901E-4</v>
      </c>
    </row>
    <row r="112" spans="1:16" ht="12.75" customHeight="1">
      <c r="A112" s="31">
        <v>102</v>
      </c>
      <c r="B112" s="32" t="s">
        <v>87</v>
      </c>
      <c r="C112" s="33" t="s">
        <v>152</v>
      </c>
      <c r="D112" s="34">
        <v>45169</v>
      </c>
      <c r="E112" s="38">
        <v>1378.6</v>
      </c>
      <c r="F112" s="38">
        <v>1385.2666666666667</v>
      </c>
      <c r="G112" s="39">
        <v>1368.1333333333332</v>
      </c>
      <c r="H112" s="39">
        <v>1357.6666666666665</v>
      </c>
      <c r="I112" s="39">
        <v>1340.5333333333331</v>
      </c>
      <c r="J112" s="39">
        <v>1395.7333333333333</v>
      </c>
      <c r="K112" s="39">
        <v>1412.866666666667</v>
      </c>
      <c r="L112" s="39">
        <v>1423.3333333333335</v>
      </c>
      <c r="M112" s="31">
        <v>1402.4</v>
      </c>
      <c r="N112" s="31">
        <v>1374.8</v>
      </c>
      <c r="O112" s="258">
        <v>30042000</v>
      </c>
      <c r="P112" s="259">
        <v>-3.4937808388157895E-2</v>
      </c>
    </row>
    <row r="113" spans="1:16" ht="12.75" customHeight="1">
      <c r="A113" s="31">
        <v>103</v>
      </c>
      <c r="B113" s="32" t="s">
        <v>84</v>
      </c>
      <c r="C113" s="33" t="s">
        <v>154</v>
      </c>
      <c r="D113" s="34">
        <v>45169</v>
      </c>
      <c r="E113" s="38">
        <v>93.7</v>
      </c>
      <c r="F113" s="38">
        <v>93.916666666666671</v>
      </c>
      <c r="G113" s="39">
        <v>93.283333333333346</v>
      </c>
      <c r="H113" s="39">
        <v>92.866666666666674</v>
      </c>
      <c r="I113" s="39">
        <v>92.233333333333348</v>
      </c>
      <c r="J113" s="39">
        <v>94.333333333333343</v>
      </c>
      <c r="K113" s="39">
        <v>94.966666666666669</v>
      </c>
      <c r="L113" s="39">
        <v>95.38333333333334</v>
      </c>
      <c r="M113" s="31">
        <v>94.55</v>
      </c>
      <c r="N113" s="31">
        <v>93.5</v>
      </c>
      <c r="O113" s="258">
        <v>102267750</v>
      </c>
      <c r="P113" s="259">
        <v>5.1748921897460474E-3</v>
      </c>
    </row>
    <row r="114" spans="1:16" ht="12.75" customHeight="1">
      <c r="A114" s="31">
        <v>104</v>
      </c>
      <c r="B114" s="32" t="s">
        <v>43</v>
      </c>
      <c r="C114" s="33" t="s">
        <v>155</v>
      </c>
      <c r="D114" s="34">
        <v>45169</v>
      </c>
      <c r="E114" s="38">
        <v>909.95</v>
      </c>
      <c r="F114" s="38">
        <v>909.83333333333337</v>
      </c>
      <c r="G114" s="39">
        <v>900.16666666666674</v>
      </c>
      <c r="H114" s="39">
        <v>890.38333333333333</v>
      </c>
      <c r="I114" s="39">
        <v>880.7166666666667</v>
      </c>
      <c r="J114" s="39">
        <v>919.61666666666679</v>
      </c>
      <c r="K114" s="39">
        <v>929.28333333333353</v>
      </c>
      <c r="L114" s="39">
        <v>939.06666666666683</v>
      </c>
      <c r="M114" s="31">
        <v>919.5</v>
      </c>
      <c r="N114" s="31">
        <v>900.05</v>
      </c>
      <c r="O114" s="258">
        <v>2459600</v>
      </c>
      <c r="P114" s="259">
        <v>-1.6887503247596778E-2</v>
      </c>
    </row>
    <row r="115" spans="1:16" ht="12.75" customHeight="1">
      <c r="A115" s="31">
        <v>105</v>
      </c>
      <c r="B115" s="32" t="s">
        <v>45</v>
      </c>
      <c r="C115" s="33" t="s">
        <v>156</v>
      </c>
      <c r="D115" s="34">
        <v>45169</v>
      </c>
      <c r="E115" s="38">
        <v>663.05</v>
      </c>
      <c r="F115" s="38">
        <v>663.63333333333333</v>
      </c>
      <c r="G115" s="39">
        <v>645.61666666666667</v>
      </c>
      <c r="H115" s="39">
        <v>628.18333333333339</v>
      </c>
      <c r="I115" s="39">
        <v>610.16666666666674</v>
      </c>
      <c r="J115" s="39">
        <v>681.06666666666661</v>
      </c>
      <c r="K115" s="39">
        <v>699.08333333333326</v>
      </c>
      <c r="L115" s="39">
        <v>716.51666666666654</v>
      </c>
      <c r="M115" s="31">
        <v>681.65</v>
      </c>
      <c r="N115" s="31">
        <v>646.20000000000005</v>
      </c>
      <c r="O115" s="258">
        <v>13740125</v>
      </c>
      <c r="P115" s="259">
        <v>3.4725882973115442E-2</v>
      </c>
    </row>
    <row r="116" spans="1:16" ht="12.75" customHeight="1">
      <c r="A116" s="31">
        <v>106</v>
      </c>
      <c r="B116" s="32" t="s">
        <v>59</v>
      </c>
      <c r="C116" s="33" t="s">
        <v>157</v>
      </c>
      <c r="D116" s="34">
        <v>45169</v>
      </c>
      <c r="E116" s="38">
        <v>451.2</v>
      </c>
      <c r="F116" s="38">
        <v>450.56666666666666</v>
      </c>
      <c r="G116" s="39">
        <v>446.63333333333333</v>
      </c>
      <c r="H116" s="39">
        <v>442.06666666666666</v>
      </c>
      <c r="I116" s="39">
        <v>438.13333333333333</v>
      </c>
      <c r="J116" s="39">
        <v>455.13333333333333</v>
      </c>
      <c r="K116" s="39">
        <v>459.06666666666661</v>
      </c>
      <c r="L116" s="39">
        <v>463.63333333333333</v>
      </c>
      <c r="M116" s="31">
        <v>454.5</v>
      </c>
      <c r="N116" s="31">
        <v>446</v>
      </c>
      <c r="O116" s="258">
        <v>75852800</v>
      </c>
      <c r="P116" s="259">
        <v>-3.757688950242595E-2</v>
      </c>
    </row>
    <row r="117" spans="1:16" ht="12.75" customHeight="1">
      <c r="A117" s="31">
        <v>107</v>
      </c>
      <c r="B117" s="32" t="s">
        <v>132</v>
      </c>
      <c r="C117" s="33" t="s">
        <v>158</v>
      </c>
      <c r="D117" s="34">
        <v>45169</v>
      </c>
      <c r="E117" s="38">
        <v>699.1</v>
      </c>
      <c r="F117" s="38">
        <v>689.01666666666677</v>
      </c>
      <c r="G117" s="39">
        <v>676.03333333333353</v>
      </c>
      <c r="H117" s="39">
        <v>652.96666666666681</v>
      </c>
      <c r="I117" s="39">
        <v>639.98333333333358</v>
      </c>
      <c r="J117" s="39">
        <v>712.08333333333348</v>
      </c>
      <c r="K117" s="39">
        <v>725.06666666666683</v>
      </c>
      <c r="L117" s="39">
        <v>748.13333333333344</v>
      </c>
      <c r="M117" s="31">
        <v>702</v>
      </c>
      <c r="N117" s="31">
        <v>665.95</v>
      </c>
      <c r="O117" s="258">
        <v>27792500</v>
      </c>
      <c r="P117" s="259">
        <v>4.2039649435253318E-2</v>
      </c>
    </row>
    <row r="118" spans="1:16" ht="12.75" customHeight="1">
      <c r="A118" s="31">
        <v>108</v>
      </c>
      <c r="B118" s="32" t="s">
        <v>49</v>
      </c>
      <c r="C118" s="33" t="s">
        <v>159</v>
      </c>
      <c r="D118" s="34">
        <v>45169</v>
      </c>
      <c r="E118" s="38">
        <v>3265.15</v>
      </c>
      <c r="F118" s="38">
        <v>3294.7166666666667</v>
      </c>
      <c r="G118" s="39">
        <v>3190.4333333333334</v>
      </c>
      <c r="H118" s="39">
        <v>3115.7166666666667</v>
      </c>
      <c r="I118" s="39">
        <v>3011.4333333333334</v>
      </c>
      <c r="J118" s="39">
        <v>3369.4333333333334</v>
      </c>
      <c r="K118" s="39">
        <v>3473.7166666666672</v>
      </c>
      <c r="L118" s="39">
        <v>3548.4333333333334</v>
      </c>
      <c r="M118" s="31">
        <v>3399</v>
      </c>
      <c r="N118" s="31">
        <v>3220</v>
      </c>
      <c r="O118" s="258">
        <v>532500</v>
      </c>
      <c r="P118" s="259">
        <v>7.7389984825493169E-2</v>
      </c>
    </row>
    <row r="119" spans="1:16" ht="12.75" customHeight="1">
      <c r="A119" s="31">
        <v>109</v>
      </c>
      <c r="B119" s="32" t="s">
        <v>132</v>
      </c>
      <c r="C119" s="33" t="s">
        <v>160</v>
      </c>
      <c r="D119" s="34">
        <v>45169</v>
      </c>
      <c r="E119" s="38">
        <v>824.35</v>
      </c>
      <c r="F119" s="38">
        <v>824.33333333333337</v>
      </c>
      <c r="G119" s="39">
        <v>818.11666666666679</v>
      </c>
      <c r="H119" s="39">
        <v>811.88333333333344</v>
      </c>
      <c r="I119" s="39">
        <v>805.66666666666686</v>
      </c>
      <c r="J119" s="39">
        <v>830.56666666666672</v>
      </c>
      <c r="K119" s="39">
        <v>836.78333333333319</v>
      </c>
      <c r="L119" s="39">
        <v>843.01666666666665</v>
      </c>
      <c r="M119" s="31">
        <v>830.55</v>
      </c>
      <c r="N119" s="31">
        <v>818.1</v>
      </c>
      <c r="O119" s="258">
        <v>18989100</v>
      </c>
      <c r="P119" s="259">
        <v>-2.8121329371933946E-2</v>
      </c>
    </row>
    <row r="120" spans="1:16" ht="12.75" customHeight="1">
      <c r="A120" s="31">
        <v>110</v>
      </c>
      <c r="B120" s="32" t="s">
        <v>45</v>
      </c>
      <c r="C120" s="33" t="s">
        <v>161</v>
      </c>
      <c r="D120" s="34">
        <v>45169</v>
      </c>
      <c r="E120" s="38">
        <v>499</v>
      </c>
      <c r="F120" s="38">
        <v>499.75</v>
      </c>
      <c r="G120" s="39">
        <v>492.65</v>
      </c>
      <c r="H120" s="39">
        <v>486.29999999999995</v>
      </c>
      <c r="I120" s="39">
        <v>479.19999999999993</v>
      </c>
      <c r="J120" s="39">
        <v>506.1</v>
      </c>
      <c r="K120" s="39">
        <v>513.20000000000005</v>
      </c>
      <c r="L120" s="39">
        <v>519.55000000000007</v>
      </c>
      <c r="M120" s="31">
        <v>506.85</v>
      </c>
      <c r="N120" s="31">
        <v>493.4</v>
      </c>
      <c r="O120" s="258">
        <v>20217500</v>
      </c>
      <c r="P120" s="259">
        <v>1.8963018963018961E-2</v>
      </c>
    </row>
    <row r="121" spans="1:16" ht="12.75" customHeight="1">
      <c r="A121" s="31">
        <v>111</v>
      </c>
      <c r="B121" s="32" t="s">
        <v>63</v>
      </c>
      <c r="C121" s="33" t="s">
        <v>162</v>
      </c>
      <c r="D121" s="34">
        <v>45169</v>
      </c>
      <c r="E121" s="38">
        <v>1801.2</v>
      </c>
      <c r="F121" s="38">
        <v>1801.1666666666667</v>
      </c>
      <c r="G121" s="39">
        <v>1791.4833333333336</v>
      </c>
      <c r="H121" s="39">
        <v>1781.7666666666669</v>
      </c>
      <c r="I121" s="39">
        <v>1772.0833333333337</v>
      </c>
      <c r="J121" s="39">
        <v>1810.8833333333334</v>
      </c>
      <c r="K121" s="39">
        <v>1820.5666666666664</v>
      </c>
      <c r="L121" s="39">
        <v>1830.2833333333333</v>
      </c>
      <c r="M121" s="31">
        <v>1810.85</v>
      </c>
      <c r="N121" s="31">
        <v>1791.45</v>
      </c>
      <c r="O121" s="258">
        <v>28642400</v>
      </c>
      <c r="P121" s="259">
        <v>1.6264547260857225E-2</v>
      </c>
    </row>
    <row r="122" spans="1:16" ht="12.75" customHeight="1">
      <c r="A122" s="31">
        <v>112</v>
      </c>
      <c r="B122" s="32" t="s">
        <v>68</v>
      </c>
      <c r="C122" s="33" t="s">
        <v>163</v>
      </c>
      <c r="D122" s="34">
        <v>45169</v>
      </c>
      <c r="E122" s="38">
        <v>124.45</v>
      </c>
      <c r="F122" s="38">
        <v>125.23333333333333</v>
      </c>
      <c r="G122" s="39">
        <v>123.26666666666667</v>
      </c>
      <c r="H122" s="39">
        <v>122.08333333333333</v>
      </c>
      <c r="I122" s="39">
        <v>120.11666666666666</v>
      </c>
      <c r="J122" s="39">
        <v>126.41666666666667</v>
      </c>
      <c r="K122" s="39">
        <v>128.38333333333333</v>
      </c>
      <c r="L122" s="39">
        <v>129.56666666666666</v>
      </c>
      <c r="M122" s="31">
        <v>127.2</v>
      </c>
      <c r="N122" s="31">
        <v>124.05</v>
      </c>
      <c r="O122" s="258">
        <v>75657672</v>
      </c>
      <c r="P122" s="259">
        <v>4.3833668996564384E-3</v>
      </c>
    </row>
    <row r="123" spans="1:16" ht="12.75" customHeight="1">
      <c r="A123" s="31">
        <v>113</v>
      </c>
      <c r="B123" s="32" t="s">
        <v>45</v>
      </c>
      <c r="C123" s="33" t="s">
        <v>164</v>
      </c>
      <c r="D123" s="34">
        <v>45169</v>
      </c>
      <c r="E123" s="38">
        <v>2307.9499999999998</v>
      </c>
      <c r="F123" s="38">
        <v>2327.1</v>
      </c>
      <c r="G123" s="39">
        <v>2286.25</v>
      </c>
      <c r="H123" s="39">
        <v>2264.5500000000002</v>
      </c>
      <c r="I123" s="39">
        <v>2223.7000000000003</v>
      </c>
      <c r="J123" s="39">
        <v>2348.7999999999997</v>
      </c>
      <c r="K123" s="39">
        <v>2389.6499999999992</v>
      </c>
      <c r="L123" s="39">
        <v>2411.3499999999995</v>
      </c>
      <c r="M123" s="31">
        <v>2367.9499999999998</v>
      </c>
      <c r="N123" s="31">
        <v>2305.4</v>
      </c>
      <c r="O123" s="258">
        <v>696600</v>
      </c>
      <c r="P123" s="259">
        <v>3.0237580993520518E-3</v>
      </c>
    </row>
    <row r="124" spans="1:16" ht="12.75" customHeight="1">
      <c r="A124" s="31">
        <v>114</v>
      </c>
      <c r="B124" s="32" t="s">
        <v>43</v>
      </c>
      <c r="C124" s="33" t="s">
        <v>165</v>
      </c>
      <c r="D124" s="34">
        <v>45169</v>
      </c>
      <c r="E124" s="38">
        <v>386.95</v>
      </c>
      <c r="F124" s="38">
        <v>391.7833333333333</v>
      </c>
      <c r="G124" s="39">
        <v>381.06666666666661</v>
      </c>
      <c r="H124" s="39">
        <v>375.18333333333328</v>
      </c>
      <c r="I124" s="39">
        <v>364.46666666666658</v>
      </c>
      <c r="J124" s="39">
        <v>397.66666666666663</v>
      </c>
      <c r="K124" s="39">
        <v>408.38333333333333</v>
      </c>
      <c r="L124" s="39">
        <v>414.26666666666665</v>
      </c>
      <c r="M124" s="31">
        <v>402.5</v>
      </c>
      <c r="N124" s="31">
        <v>385.9</v>
      </c>
      <c r="O124" s="258">
        <v>13028800</v>
      </c>
      <c r="P124" s="259">
        <v>8.1111581323176751E-2</v>
      </c>
    </row>
    <row r="125" spans="1:16" ht="12.75" customHeight="1">
      <c r="A125" s="31">
        <v>115</v>
      </c>
      <c r="B125" s="32" t="s">
        <v>68</v>
      </c>
      <c r="C125" s="33" t="s">
        <v>166</v>
      </c>
      <c r="D125" s="34">
        <v>45169</v>
      </c>
      <c r="E125" s="38">
        <v>426.9</v>
      </c>
      <c r="F125" s="38">
        <v>429.2833333333333</v>
      </c>
      <c r="G125" s="39">
        <v>423.56666666666661</v>
      </c>
      <c r="H125" s="39">
        <v>420.23333333333329</v>
      </c>
      <c r="I125" s="39">
        <v>414.51666666666659</v>
      </c>
      <c r="J125" s="39">
        <v>432.61666666666662</v>
      </c>
      <c r="K125" s="39">
        <v>438.33333333333331</v>
      </c>
      <c r="L125" s="39">
        <v>441.66666666666663</v>
      </c>
      <c r="M125" s="31">
        <v>435</v>
      </c>
      <c r="N125" s="31">
        <v>425.95</v>
      </c>
      <c r="O125" s="258">
        <v>22334000</v>
      </c>
      <c r="P125" s="259">
        <v>-2.0868040333187197E-2</v>
      </c>
    </row>
    <row r="126" spans="1:16" ht="12.75" customHeight="1">
      <c r="A126" s="31">
        <v>116</v>
      </c>
      <c r="B126" s="32" t="s">
        <v>41</v>
      </c>
      <c r="C126" s="33" t="s">
        <v>167</v>
      </c>
      <c r="D126" s="34">
        <v>45169</v>
      </c>
      <c r="E126" s="38">
        <v>2647.55</v>
      </c>
      <c r="F126" s="38">
        <v>2649.6333333333332</v>
      </c>
      <c r="G126" s="39">
        <v>2636.5166666666664</v>
      </c>
      <c r="H126" s="39">
        <v>2625.4833333333331</v>
      </c>
      <c r="I126" s="39">
        <v>2612.3666666666663</v>
      </c>
      <c r="J126" s="39">
        <v>2660.6666666666665</v>
      </c>
      <c r="K126" s="39">
        <v>2673.7833333333333</v>
      </c>
      <c r="L126" s="39">
        <v>2684.8166666666666</v>
      </c>
      <c r="M126" s="31">
        <v>2662.75</v>
      </c>
      <c r="N126" s="31">
        <v>2638.6</v>
      </c>
      <c r="O126" s="258">
        <v>7748400</v>
      </c>
      <c r="P126" s="259">
        <v>-3.9922682328451413E-2</v>
      </c>
    </row>
    <row r="127" spans="1:16" ht="12.75" customHeight="1">
      <c r="A127" s="31">
        <v>117</v>
      </c>
      <c r="B127" s="32" t="s">
        <v>87</v>
      </c>
      <c r="C127" s="33" t="s">
        <v>168</v>
      </c>
      <c r="D127" s="34">
        <v>45169</v>
      </c>
      <c r="E127" s="38">
        <v>5134.6499999999996</v>
      </c>
      <c r="F127" s="38">
        <v>5143.666666666667</v>
      </c>
      <c r="G127" s="39">
        <v>5101.9833333333336</v>
      </c>
      <c r="H127" s="39">
        <v>5069.3166666666666</v>
      </c>
      <c r="I127" s="39">
        <v>5027.6333333333332</v>
      </c>
      <c r="J127" s="39">
        <v>5176.3333333333339</v>
      </c>
      <c r="K127" s="39">
        <v>5218.0166666666664</v>
      </c>
      <c r="L127" s="39">
        <v>5250.6833333333343</v>
      </c>
      <c r="M127" s="31">
        <v>5185.3500000000004</v>
      </c>
      <c r="N127" s="31">
        <v>5111</v>
      </c>
      <c r="O127" s="258">
        <v>1698450</v>
      </c>
      <c r="P127" s="259">
        <v>-2.8181417877586965E-3</v>
      </c>
    </row>
    <row r="128" spans="1:16" ht="12.75" customHeight="1">
      <c r="A128" s="31">
        <v>118</v>
      </c>
      <c r="B128" s="32" t="s">
        <v>87</v>
      </c>
      <c r="C128" s="33" t="s">
        <v>169</v>
      </c>
      <c r="D128" s="34">
        <v>45169</v>
      </c>
      <c r="E128" s="38">
        <v>4265.1499999999996</v>
      </c>
      <c r="F128" s="38">
        <v>4279.7833333333328</v>
      </c>
      <c r="G128" s="39">
        <v>4237.4166666666661</v>
      </c>
      <c r="H128" s="39">
        <v>4209.6833333333334</v>
      </c>
      <c r="I128" s="39">
        <v>4167.3166666666666</v>
      </c>
      <c r="J128" s="39">
        <v>4307.5166666666655</v>
      </c>
      <c r="K128" s="39">
        <v>4349.8833333333323</v>
      </c>
      <c r="L128" s="39">
        <v>4377.616666666665</v>
      </c>
      <c r="M128" s="31">
        <v>4322.1499999999996</v>
      </c>
      <c r="N128" s="31">
        <v>4252.05</v>
      </c>
      <c r="O128" s="258">
        <v>1030400</v>
      </c>
      <c r="P128" s="259">
        <v>-1.9600380589914368E-2</v>
      </c>
    </row>
    <row r="129" spans="1:16" ht="12.75" customHeight="1">
      <c r="A129" s="31">
        <v>119</v>
      </c>
      <c r="B129" s="32" t="s">
        <v>43</v>
      </c>
      <c r="C129" s="33" t="s">
        <v>170</v>
      </c>
      <c r="D129" s="34">
        <v>45169</v>
      </c>
      <c r="E129" s="38">
        <v>1081.55</v>
      </c>
      <c r="F129" s="38">
        <v>1084.5333333333335</v>
      </c>
      <c r="G129" s="39">
        <v>1075.5666666666671</v>
      </c>
      <c r="H129" s="39">
        <v>1069.5833333333335</v>
      </c>
      <c r="I129" s="39">
        <v>1060.616666666667</v>
      </c>
      <c r="J129" s="39">
        <v>1090.5166666666671</v>
      </c>
      <c r="K129" s="39">
        <v>1099.4833333333338</v>
      </c>
      <c r="L129" s="39">
        <v>1105.4666666666672</v>
      </c>
      <c r="M129" s="31">
        <v>1093.5</v>
      </c>
      <c r="N129" s="31">
        <v>1078.55</v>
      </c>
      <c r="O129" s="258">
        <v>5715400</v>
      </c>
      <c r="P129" s="259">
        <v>-7.2346080023623213E-3</v>
      </c>
    </row>
    <row r="130" spans="1:16" ht="12.75" customHeight="1">
      <c r="A130" s="31">
        <v>120</v>
      </c>
      <c r="B130" s="32" t="s">
        <v>56</v>
      </c>
      <c r="C130" s="33" t="s">
        <v>171</v>
      </c>
      <c r="D130" s="34">
        <v>45169</v>
      </c>
      <c r="E130" s="38">
        <v>1550.5</v>
      </c>
      <c r="F130" s="38">
        <v>1550.2166666666665</v>
      </c>
      <c r="G130" s="39">
        <v>1537.2833333333328</v>
      </c>
      <c r="H130" s="39">
        <v>1524.0666666666664</v>
      </c>
      <c r="I130" s="39">
        <v>1511.1333333333328</v>
      </c>
      <c r="J130" s="39">
        <v>1563.4333333333329</v>
      </c>
      <c r="K130" s="39">
        <v>1576.3666666666668</v>
      </c>
      <c r="L130" s="39">
        <v>1589.583333333333</v>
      </c>
      <c r="M130" s="31">
        <v>1563.15</v>
      </c>
      <c r="N130" s="31">
        <v>1537</v>
      </c>
      <c r="O130" s="258">
        <v>16169300</v>
      </c>
      <c r="P130" s="259">
        <v>-3.3231490394676266E-2</v>
      </c>
    </row>
    <row r="131" spans="1:16" ht="12.75" customHeight="1">
      <c r="A131" s="31">
        <v>121</v>
      </c>
      <c r="B131" s="32" t="s">
        <v>68</v>
      </c>
      <c r="C131" s="33" t="s">
        <v>172</v>
      </c>
      <c r="D131" s="34">
        <v>45169</v>
      </c>
      <c r="E131" s="38">
        <v>284.10000000000002</v>
      </c>
      <c r="F131" s="38">
        <v>285.7</v>
      </c>
      <c r="G131" s="39">
        <v>281.7</v>
      </c>
      <c r="H131" s="39">
        <v>279.3</v>
      </c>
      <c r="I131" s="39">
        <v>275.3</v>
      </c>
      <c r="J131" s="39">
        <v>288.09999999999997</v>
      </c>
      <c r="K131" s="39">
        <v>292.09999999999997</v>
      </c>
      <c r="L131" s="39">
        <v>294.49999999999994</v>
      </c>
      <c r="M131" s="31">
        <v>289.7</v>
      </c>
      <c r="N131" s="31">
        <v>283.3</v>
      </c>
      <c r="O131" s="258">
        <v>38324000</v>
      </c>
      <c r="P131" s="259">
        <v>-1.672824302134647E-2</v>
      </c>
    </row>
    <row r="132" spans="1:16" ht="12.75" customHeight="1">
      <c r="A132" s="31">
        <v>122</v>
      </c>
      <c r="B132" s="32" t="s">
        <v>68</v>
      </c>
      <c r="C132" s="33" t="s">
        <v>173</v>
      </c>
      <c r="D132" s="34">
        <v>45169</v>
      </c>
      <c r="E132" s="38">
        <v>147.5</v>
      </c>
      <c r="F132" s="38">
        <v>146.53333333333333</v>
      </c>
      <c r="G132" s="39">
        <v>144.06666666666666</v>
      </c>
      <c r="H132" s="39">
        <v>140.63333333333333</v>
      </c>
      <c r="I132" s="39">
        <v>138.16666666666666</v>
      </c>
      <c r="J132" s="39">
        <v>149.96666666666667</v>
      </c>
      <c r="K132" s="39">
        <v>152.43333333333331</v>
      </c>
      <c r="L132" s="39">
        <v>155.86666666666667</v>
      </c>
      <c r="M132" s="31">
        <v>149</v>
      </c>
      <c r="N132" s="31">
        <v>143.1</v>
      </c>
      <c r="O132" s="258">
        <v>68964000</v>
      </c>
      <c r="P132" s="259">
        <v>-0.12426666666666666</v>
      </c>
    </row>
    <row r="133" spans="1:16" ht="12.75" customHeight="1">
      <c r="A133" s="31">
        <v>123</v>
      </c>
      <c r="B133" s="32" t="s">
        <v>59</v>
      </c>
      <c r="C133" s="33" t="s">
        <v>174</v>
      </c>
      <c r="D133" s="34">
        <v>45169</v>
      </c>
      <c r="E133" s="38">
        <v>576.4</v>
      </c>
      <c r="F133" s="38">
        <v>576.05000000000007</v>
      </c>
      <c r="G133" s="39">
        <v>571.50000000000011</v>
      </c>
      <c r="H133" s="39">
        <v>566.6</v>
      </c>
      <c r="I133" s="39">
        <v>562.05000000000007</v>
      </c>
      <c r="J133" s="39">
        <v>580.95000000000016</v>
      </c>
      <c r="K133" s="39">
        <v>585.50000000000011</v>
      </c>
      <c r="L133" s="39">
        <v>590.4000000000002</v>
      </c>
      <c r="M133" s="31">
        <v>580.6</v>
      </c>
      <c r="N133" s="31">
        <v>571.15</v>
      </c>
      <c r="O133" s="258">
        <v>9751200</v>
      </c>
      <c r="P133" s="259">
        <v>5.4502984687256686E-2</v>
      </c>
    </row>
    <row r="134" spans="1:16" ht="12.75" customHeight="1">
      <c r="A134" s="31">
        <v>124</v>
      </c>
      <c r="B134" s="32" t="s">
        <v>56</v>
      </c>
      <c r="C134" s="33" t="s">
        <v>175</v>
      </c>
      <c r="D134" s="34">
        <v>45169</v>
      </c>
      <c r="E134" s="38">
        <v>9397.0499999999993</v>
      </c>
      <c r="F134" s="38">
        <v>9425.6833333333325</v>
      </c>
      <c r="G134" s="39">
        <v>9357.4166666666642</v>
      </c>
      <c r="H134" s="39">
        <v>9317.783333333331</v>
      </c>
      <c r="I134" s="39">
        <v>9249.5166666666628</v>
      </c>
      <c r="J134" s="39">
        <v>9465.3166666666657</v>
      </c>
      <c r="K134" s="39">
        <v>9533.5833333333321</v>
      </c>
      <c r="L134" s="39">
        <v>9573.2166666666672</v>
      </c>
      <c r="M134" s="31">
        <v>9493.9500000000007</v>
      </c>
      <c r="N134" s="31">
        <v>9386.0499999999993</v>
      </c>
      <c r="O134" s="258">
        <v>3052100</v>
      </c>
      <c r="P134" s="259">
        <v>-2.4420648873261945E-2</v>
      </c>
    </row>
    <row r="135" spans="1:16" ht="12.75" customHeight="1">
      <c r="A135" s="31">
        <v>125</v>
      </c>
      <c r="B135" s="32" t="s">
        <v>59</v>
      </c>
      <c r="C135" s="33" t="s">
        <v>176</v>
      </c>
      <c r="D135" s="34">
        <v>45169</v>
      </c>
      <c r="E135" s="38">
        <v>990.25</v>
      </c>
      <c r="F135" s="38">
        <v>996.35</v>
      </c>
      <c r="G135" s="39">
        <v>981.5</v>
      </c>
      <c r="H135" s="39">
        <v>972.75</v>
      </c>
      <c r="I135" s="39">
        <v>957.9</v>
      </c>
      <c r="J135" s="39">
        <v>1005.1</v>
      </c>
      <c r="K135" s="39">
        <v>1019.9500000000002</v>
      </c>
      <c r="L135" s="39">
        <v>1028.7</v>
      </c>
      <c r="M135" s="31">
        <v>1011.2</v>
      </c>
      <c r="N135" s="31">
        <v>987.6</v>
      </c>
      <c r="O135" s="258">
        <v>9903600</v>
      </c>
      <c r="P135" s="259">
        <v>1.1583011583011582E-2</v>
      </c>
    </row>
    <row r="136" spans="1:16" ht="12.75" customHeight="1">
      <c r="A136" s="31">
        <v>126</v>
      </c>
      <c r="B136" s="32" t="s">
        <v>45</v>
      </c>
      <c r="C136" s="33" t="s">
        <v>177</v>
      </c>
      <c r="D136" s="34">
        <v>45169</v>
      </c>
      <c r="E136" s="38">
        <v>1581.75</v>
      </c>
      <c r="F136" s="38">
        <v>1585.9333333333334</v>
      </c>
      <c r="G136" s="39">
        <v>1572.8666666666668</v>
      </c>
      <c r="H136" s="39">
        <v>1563.9833333333333</v>
      </c>
      <c r="I136" s="39">
        <v>1550.9166666666667</v>
      </c>
      <c r="J136" s="39">
        <v>1594.8166666666668</v>
      </c>
      <c r="K136" s="39">
        <v>1607.8833333333334</v>
      </c>
      <c r="L136" s="39">
        <v>1616.7666666666669</v>
      </c>
      <c r="M136" s="31">
        <v>1599</v>
      </c>
      <c r="N136" s="31">
        <v>1577.05</v>
      </c>
      <c r="O136" s="258">
        <v>2907600</v>
      </c>
      <c r="P136" s="259">
        <v>-6.9672131147540985E-3</v>
      </c>
    </row>
    <row r="137" spans="1:16" ht="12.75" customHeight="1">
      <c r="A137" s="31">
        <v>127</v>
      </c>
      <c r="B137" s="32" t="s">
        <v>43</v>
      </c>
      <c r="C137" s="33" t="s">
        <v>178</v>
      </c>
      <c r="D137" s="34">
        <v>45169</v>
      </c>
      <c r="E137" s="38">
        <v>1383.1</v>
      </c>
      <c r="F137" s="38">
        <v>1394.2333333333333</v>
      </c>
      <c r="G137" s="39">
        <v>1368.3666666666668</v>
      </c>
      <c r="H137" s="39">
        <v>1353.6333333333334</v>
      </c>
      <c r="I137" s="39">
        <v>1327.7666666666669</v>
      </c>
      <c r="J137" s="39">
        <v>1408.9666666666667</v>
      </c>
      <c r="K137" s="39">
        <v>1434.833333333333</v>
      </c>
      <c r="L137" s="39">
        <v>1449.5666666666666</v>
      </c>
      <c r="M137" s="31">
        <v>1420.1</v>
      </c>
      <c r="N137" s="31">
        <v>1379.5</v>
      </c>
      <c r="O137" s="258">
        <v>1801200</v>
      </c>
      <c r="P137" s="259">
        <v>3.7796727356533763E-2</v>
      </c>
    </row>
    <row r="138" spans="1:16" ht="12.75" customHeight="1">
      <c r="A138" s="31">
        <v>128</v>
      </c>
      <c r="B138" s="32" t="s">
        <v>68</v>
      </c>
      <c r="C138" s="33" t="s">
        <v>179</v>
      </c>
      <c r="D138" s="34">
        <v>45169</v>
      </c>
      <c r="E138" s="38">
        <v>837.3</v>
      </c>
      <c r="F138" s="38">
        <v>839.83333333333337</v>
      </c>
      <c r="G138" s="39">
        <v>819.31666666666672</v>
      </c>
      <c r="H138" s="39">
        <v>801.33333333333337</v>
      </c>
      <c r="I138" s="39">
        <v>780.81666666666672</v>
      </c>
      <c r="J138" s="39">
        <v>857.81666666666672</v>
      </c>
      <c r="K138" s="39">
        <v>878.33333333333337</v>
      </c>
      <c r="L138" s="39">
        <v>896.31666666666672</v>
      </c>
      <c r="M138" s="31">
        <v>860.35</v>
      </c>
      <c r="N138" s="31">
        <v>821.85</v>
      </c>
      <c r="O138" s="258">
        <v>6818400</v>
      </c>
      <c r="P138" s="259">
        <v>0.13928619168560352</v>
      </c>
    </row>
    <row r="139" spans="1:16" ht="12.75" customHeight="1">
      <c r="A139" s="31">
        <v>129</v>
      </c>
      <c r="B139" s="32" t="s">
        <v>84</v>
      </c>
      <c r="C139" s="33" t="s">
        <v>180</v>
      </c>
      <c r="D139" s="34">
        <v>45169</v>
      </c>
      <c r="E139" s="38">
        <v>997.5</v>
      </c>
      <c r="F139" s="38">
        <v>1003.5166666666668</v>
      </c>
      <c r="G139" s="39">
        <v>988.58333333333348</v>
      </c>
      <c r="H139" s="39">
        <v>979.66666666666674</v>
      </c>
      <c r="I139" s="39">
        <v>964.73333333333346</v>
      </c>
      <c r="J139" s="39">
        <v>1012.4333333333335</v>
      </c>
      <c r="K139" s="39">
        <v>1027.3666666666668</v>
      </c>
      <c r="L139" s="39">
        <v>1036.2833333333335</v>
      </c>
      <c r="M139" s="31">
        <v>1018.45</v>
      </c>
      <c r="N139" s="31">
        <v>994.6</v>
      </c>
      <c r="O139" s="258">
        <v>3380800</v>
      </c>
      <c r="P139" s="259">
        <v>5.9147869674185463E-2</v>
      </c>
    </row>
    <row r="140" spans="1:16" ht="12.75" customHeight="1">
      <c r="A140" s="31">
        <v>130</v>
      </c>
      <c r="B140" s="32" t="s">
        <v>56</v>
      </c>
      <c r="C140" s="33" t="s">
        <v>181</v>
      </c>
      <c r="D140" s="34">
        <v>45169</v>
      </c>
      <c r="E140" s="38">
        <v>98.2</v>
      </c>
      <c r="F140" s="38">
        <v>99.666666666666671</v>
      </c>
      <c r="G140" s="39">
        <v>95.433333333333337</v>
      </c>
      <c r="H140" s="39">
        <v>92.666666666666671</v>
      </c>
      <c r="I140" s="39">
        <v>88.433333333333337</v>
      </c>
      <c r="J140" s="39">
        <v>102.43333333333334</v>
      </c>
      <c r="K140" s="39">
        <v>106.66666666666666</v>
      </c>
      <c r="L140" s="39">
        <v>109.43333333333334</v>
      </c>
      <c r="M140" s="31">
        <v>103.9</v>
      </c>
      <c r="N140" s="31">
        <v>96.9</v>
      </c>
      <c r="O140" s="258">
        <v>73186800</v>
      </c>
      <c r="P140" s="259">
        <v>6.0602942689577118E-2</v>
      </c>
    </row>
    <row r="141" spans="1:16" ht="12.75" customHeight="1">
      <c r="A141" s="31">
        <v>131</v>
      </c>
      <c r="B141" s="32" t="s">
        <v>87</v>
      </c>
      <c r="C141" s="33" t="s">
        <v>182</v>
      </c>
      <c r="D141" s="34">
        <v>45169</v>
      </c>
      <c r="E141" s="38">
        <v>2331.25</v>
      </c>
      <c r="F141" s="38">
        <v>2342.5666666666666</v>
      </c>
      <c r="G141" s="39">
        <v>2313.1833333333334</v>
      </c>
      <c r="H141" s="39">
        <v>2295.1166666666668</v>
      </c>
      <c r="I141" s="39">
        <v>2265.7333333333336</v>
      </c>
      <c r="J141" s="39">
        <v>2360.6333333333332</v>
      </c>
      <c r="K141" s="39">
        <v>2390.0166666666664</v>
      </c>
      <c r="L141" s="39">
        <v>2408.083333333333</v>
      </c>
      <c r="M141" s="31">
        <v>2371.9499999999998</v>
      </c>
      <c r="N141" s="31">
        <v>2324.5</v>
      </c>
      <c r="O141" s="258">
        <v>2292400</v>
      </c>
      <c r="P141" s="259">
        <v>1.4482171108677134E-2</v>
      </c>
    </row>
    <row r="142" spans="1:16" ht="12.75" customHeight="1">
      <c r="A142" s="31">
        <v>132</v>
      </c>
      <c r="B142" s="32" t="s">
        <v>56</v>
      </c>
      <c r="C142" s="33" t="s">
        <v>183</v>
      </c>
      <c r="D142" s="34">
        <v>45169</v>
      </c>
      <c r="E142" s="38">
        <v>106292.2</v>
      </c>
      <c r="F142" s="38">
        <v>106456.65000000001</v>
      </c>
      <c r="G142" s="39">
        <v>105885.55000000002</v>
      </c>
      <c r="H142" s="39">
        <v>105478.90000000001</v>
      </c>
      <c r="I142" s="39">
        <v>104907.80000000002</v>
      </c>
      <c r="J142" s="39">
        <v>106863.30000000002</v>
      </c>
      <c r="K142" s="39">
        <v>107434.40000000002</v>
      </c>
      <c r="L142" s="39">
        <v>107841.05000000002</v>
      </c>
      <c r="M142" s="31">
        <v>107027.75</v>
      </c>
      <c r="N142" s="31">
        <v>106050</v>
      </c>
      <c r="O142" s="258">
        <v>43140</v>
      </c>
      <c r="P142" s="259">
        <v>-2.7940513744930149E-2</v>
      </c>
    </row>
    <row r="143" spans="1:16" ht="12.75" customHeight="1">
      <c r="A143" s="31">
        <v>133</v>
      </c>
      <c r="B143" s="32" t="s">
        <v>68</v>
      </c>
      <c r="C143" s="33" t="s">
        <v>184</v>
      </c>
      <c r="D143" s="34">
        <v>45169</v>
      </c>
      <c r="E143" s="38">
        <v>1346.3</v>
      </c>
      <c r="F143" s="38">
        <v>1355.75</v>
      </c>
      <c r="G143" s="39">
        <v>1332.45</v>
      </c>
      <c r="H143" s="39">
        <v>1318.6000000000001</v>
      </c>
      <c r="I143" s="39">
        <v>1295.3000000000002</v>
      </c>
      <c r="J143" s="39">
        <v>1369.6</v>
      </c>
      <c r="K143" s="39">
        <v>1392.9</v>
      </c>
      <c r="L143" s="39">
        <v>1406.7499999999998</v>
      </c>
      <c r="M143" s="31">
        <v>1379.05</v>
      </c>
      <c r="N143" s="31">
        <v>1341.9</v>
      </c>
      <c r="O143" s="258">
        <v>4666750</v>
      </c>
      <c r="P143" s="259">
        <v>-2.1789255245561447E-2</v>
      </c>
    </row>
    <row r="144" spans="1:16" ht="12.75" customHeight="1">
      <c r="A144" s="31">
        <v>134</v>
      </c>
      <c r="B144" s="32" t="s">
        <v>132</v>
      </c>
      <c r="C144" s="33" t="s">
        <v>185</v>
      </c>
      <c r="D144" s="34">
        <v>45169</v>
      </c>
      <c r="E144" s="38">
        <v>94.5</v>
      </c>
      <c r="F144" s="38">
        <v>94.816666666666663</v>
      </c>
      <c r="G144" s="39">
        <v>93.783333333333331</v>
      </c>
      <c r="H144" s="39">
        <v>93.066666666666663</v>
      </c>
      <c r="I144" s="39">
        <v>92.033333333333331</v>
      </c>
      <c r="J144" s="39">
        <v>95.533333333333331</v>
      </c>
      <c r="K144" s="39">
        <v>96.566666666666663</v>
      </c>
      <c r="L144" s="39">
        <v>97.283333333333331</v>
      </c>
      <c r="M144" s="31">
        <v>95.85</v>
      </c>
      <c r="N144" s="31">
        <v>94.1</v>
      </c>
      <c r="O144" s="258">
        <v>59152500</v>
      </c>
      <c r="P144" s="259">
        <v>2.5217730404263616E-2</v>
      </c>
    </row>
    <row r="145" spans="1:16" ht="12.75" customHeight="1">
      <c r="A145" s="31">
        <v>135</v>
      </c>
      <c r="B145" s="32" t="s">
        <v>45</v>
      </c>
      <c r="C145" s="33" t="s">
        <v>186</v>
      </c>
      <c r="D145" s="34">
        <v>45169</v>
      </c>
      <c r="E145" s="38">
        <v>4470.75</v>
      </c>
      <c r="F145" s="38">
        <v>4524.3</v>
      </c>
      <c r="G145" s="39">
        <v>4372.7000000000007</v>
      </c>
      <c r="H145" s="39">
        <v>4274.6500000000005</v>
      </c>
      <c r="I145" s="39">
        <v>4123.0500000000011</v>
      </c>
      <c r="J145" s="39">
        <v>4622.3500000000004</v>
      </c>
      <c r="K145" s="39">
        <v>4773.9500000000007</v>
      </c>
      <c r="L145" s="39">
        <v>4872</v>
      </c>
      <c r="M145" s="31">
        <v>4675.8999999999996</v>
      </c>
      <c r="N145" s="31">
        <v>4426.25</v>
      </c>
      <c r="O145" s="258">
        <v>1414500</v>
      </c>
      <c r="P145" s="259">
        <v>8.3036637188469042E-2</v>
      </c>
    </row>
    <row r="146" spans="1:16" ht="12.75" customHeight="1">
      <c r="A146" s="31">
        <v>136</v>
      </c>
      <c r="B146" s="32" t="s">
        <v>39</v>
      </c>
      <c r="C146" s="33" t="s">
        <v>187</v>
      </c>
      <c r="D146" s="34">
        <v>45169</v>
      </c>
      <c r="E146" s="38">
        <v>4465.6499999999996</v>
      </c>
      <c r="F146" s="38">
        <v>4461.9000000000005</v>
      </c>
      <c r="G146" s="39">
        <v>4418.7000000000007</v>
      </c>
      <c r="H146" s="39">
        <v>4371.75</v>
      </c>
      <c r="I146" s="39">
        <v>4328.55</v>
      </c>
      <c r="J146" s="39">
        <v>4508.8500000000013</v>
      </c>
      <c r="K146" s="39">
        <v>4552.05</v>
      </c>
      <c r="L146" s="39">
        <v>4599.0000000000018</v>
      </c>
      <c r="M146" s="31">
        <v>4505.1000000000004</v>
      </c>
      <c r="N146" s="31">
        <v>4414.95</v>
      </c>
      <c r="O146" s="258">
        <v>881100</v>
      </c>
      <c r="P146" s="259">
        <v>-3.0549898167006109E-3</v>
      </c>
    </row>
    <row r="147" spans="1:16" ht="12.75" customHeight="1">
      <c r="A147" s="31">
        <v>137</v>
      </c>
      <c r="B147" s="32" t="s">
        <v>59</v>
      </c>
      <c r="C147" s="33" t="s">
        <v>188</v>
      </c>
      <c r="D147" s="34">
        <v>45169</v>
      </c>
      <c r="E147" s="38">
        <v>21913.200000000001</v>
      </c>
      <c r="F147" s="38">
        <v>21947.75</v>
      </c>
      <c r="G147" s="39">
        <v>21835.5</v>
      </c>
      <c r="H147" s="39">
        <v>21757.8</v>
      </c>
      <c r="I147" s="39">
        <v>21645.55</v>
      </c>
      <c r="J147" s="39">
        <v>22025.45</v>
      </c>
      <c r="K147" s="39">
        <v>22137.7</v>
      </c>
      <c r="L147" s="39">
        <v>22215.4</v>
      </c>
      <c r="M147" s="31">
        <v>22060</v>
      </c>
      <c r="N147" s="31">
        <v>21870.05</v>
      </c>
      <c r="O147" s="258">
        <v>292600</v>
      </c>
      <c r="P147" s="259">
        <v>-9.7468525788547457E-3</v>
      </c>
    </row>
    <row r="148" spans="1:16" ht="12.75" customHeight="1">
      <c r="A148" s="31">
        <v>138</v>
      </c>
      <c r="B148" s="32" t="s">
        <v>132</v>
      </c>
      <c r="C148" s="33" t="s">
        <v>189</v>
      </c>
      <c r="D148" s="34">
        <v>45169</v>
      </c>
      <c r="E148" s="38">
        <v>114.3</v>
      </c>
      <c r="F148" s="38">
        <v>113.95</v>
      </c>
      <c r="G148" s="39">
        <v>112.9</v>
      </c>
      <c r="H148" s="39">
        <v>111.5</v>
      </c>
      <c r="I148" s="39">
        <v>110.45</v>
      </c>
      <c r="J148" s="39">
        <v>115.35000000000001</v>
      </c>
      <c r="K148" s="39">
        <v>116.39999999999999</v>
      </c>
      <c r="L148" s="39">
        <v>117.80000000000001</v>
      </c>
      <c r="M148" s="31">
        <v>115</v>
      </c>
      <c r="N148" s="31">
        <v>112.55</v>
      </c>
      <c r="O148" s="258">
        <v>85261500</v>
      </c>
      <c r="P148" s="259">
        <v>1.1801772936024779E-2</v>
      </c>
    </row>
    <row r="149" spans="1:16" ht="12.75" customHeight="1">
      <c r="A149" s="31">
        <v>139</v>
      </c>
      <c r="B149" s="32" t="s">
        <v>190</v>
      </c>
      <c r="C149" s="33" t="s">
        <v>191</v>
      </c>
      <c r="D149" s="34">
        <v>45169</v>
      </c>
      <c r="E149" s="38">
        <v>213.7</v>
      </c>
      <c r="F149" s="38">
        <v>214.6</v>
      </c>
      <c r="G149" s="39">
        <v>212.35</v>
      </c>
      <c r="H149" s="39">
        <v>211</v>
      </c>
      <c r="I149" s="39">
        <v>208.75</v>
      </c>
      <c r="J149" s="39">
        <v>215.95</v>
      </c>
      <c r="K149" s="39">
        <v>218.2</v>
      </c>
      <c r="L149" s="39">
        <v>219.54999999999998</v>
      </c>
      <c r="M149" s="31">
        <v>216.85</v>
      </c>
      <c r="N149" s="31">
        <v>213.25</v>
      </c>
      <c r="O149" s="258">
        <v>63432000</v>
      </c>
      <c r="P149" s="259">
        <v>-2.5936333901506427E-2</v>
      </c>
    </row>
    <row r="150" spans="1:16" ht="12.75" customHeight="1">
      <c r="A150" s="31">
        <v>140</v>
      </c>
      <c r="B150" s="32" t="s">
        <v>108</v>
      </c>
      <c r="C150" s="33" t="s">
        <v>192</v>
      </c>
      <c r="D150" s="34">
        <v>45169</v>
      </c>
      <c r="E150" s="38">
        <v>1084.75</v>
      </c>
      <c r="F150" s="38">
        <v>1091.9333333333334</v>
      </c>
      <c r="G150" s="39">
        <v>1074.5666666666668</v>
      </c>
      <c r="H150" s="39">
        <v>1064.3833333333334</v>
      </c>
      <c r="I150" s="39">
        <v>1047.0166666666669</v>
      </c>
      <c r="J150" s="39">
        <v>1102.1166666666668</v>
      </c>
      <c r="K150" s="39">
        <v>1119.4833333333336</v>
      </c>
      <c r="L150" s="39">
        <v>1129.6666666666667</v>
      </c>
      <c r="M150" s="31">
        <v>1109.3</v>
      </c>
      <c r="N150" s="31">
        <v>1081.75</v>
      </c>
      <c r="O150" s="258">
        <v>5780600</v>
      </c>
      <c r="P150" s="259">
        <v>6.0584030049678909E-4</v>
      </c>
    </row>
    <row r="151" spans="1:16" ht="12.75" customHeight="1">
      <c r="A151" s="31">
        <v>141</v>
      </c>
      <c r="B151" s="32" t="s">
        <v>87</v>
      </c>
      <c r="C151" s="33" t="s">
        <v>193</v>
      </c>
      <c r="D151" s="34">
        <v>45169</v>
      </c>
      <c r="E151" s="38">
        <v>3966.85</v>
      </c>
      <c r="F151" s="38">
        <v>3977.5666666666671</v>
      </c>
      <c r="G151" s="39">
        <v>3945.233333333334</v>
      </c>
      <c r="H151" s="39">
        <v>3923.6166666666668</v>
      </c>
      <c r="I151" s="39">
        <v>3891.2833333333338</v>
      </c>
      <c r="J151" s="39">
        <v>3999.1833333333343</v>
      </c>
      <c r="K151" s="39">
        <v>4031.5166666666673</v>
      </c>
      <c r="L151" s="39">
        <v>4053.1333333333346</v>
      </c>
      <c r="M151" s="31">
        <v>4009.9</v>
      </c>
      <c r="N151" s="31">
        <v>3955.95</v>
      </c>
      <c r="O151" s="258">
        <v>216000</v>
      </c>
      <c r="P151" s="259">
        <v>-4.4247787610619468E-2</v>
      </c>
    </row>
    <row r="152" spans="1:16" ht="12.75" customHeight="1">
      <c r="A152" s="31">
        <v>142</v>
      </c>
      <c r="B152" s="32" t="s">
        <v>84</v>
      </c>
      <c r="C152" s="33" t="s">
        <v>194</v>
      </c>
      <c r="D152" s="34">
        <v>45169</v>
      </c>
      <c r="E152" s="38">
        <v>177.45</v>
      </c>
      <c r="F152" s="38">
        <v>178.15</v>
      </c>
      <c r="G152" s="39">
        <v>176.35000000000002</v>
      </c>
      <c r="H152" s="39">
        <v>175.25000000000003</v>
      </c>
      <c r="I152" s="39">
        <v>173.45000000000005</v>
      </c>
      <c r="J152" s="39">
        <v>179.25</v>
      </c>
      <c r="K152" s="39">
        <v>181.05</v>
      </c>
      <c r="L152" s="39">
        <v>182.14999999999998</v>
      </c>
      <c r="M152" s="31">
        <v>179.95</v>
      </c>
      <c r="N152" s="31">
        <v>177.05</v>
      </c>
      <c r="O152" s="258">
        <v>36883000</v>
      </c>
      <c r="P152" s="259">
        <v>2.1321961620469083E-2</v>
      </c>
    </row>
    <row r="153" spans="1:16" ht="12.75" customHeight="1">
      <c r="A153" s="31">
        <v>143</v>
      </c>
      <c r="B153" s="32" t="s">
        <v>47</v>
      </c>
      <c r="C153" s="33" t="s">
        <v>195</v>
      </c>
      <c r="D153" s="34">
        <v>45169</v>
      </c>
      <c r="E153" s="38">
        <v>40970.050000000003</v>
      </c>
      <c r="F153" s="38">
        <v>40178.950000000004</v>
      </c>
      <c r="G153" s="39">
        <v>39225.900000000009</v>
      </c>
      <c r="H153" s="39">
        <v>37481.750000000007</v>
      </c>
      <c r="I153" s="39">
        <v>36528.700000000012</v>
      </c>
      <c r="J153" s="39">
        <v>41923.100000000006</v>
      </c>
      <c r="K153" s="39">
        <v>42876.150000000009</v>
      </c>
      <c r="L153" s="39">
        <v>44620.3</v>
      </c>
      <c r="M153" s="31">
        <v>41132</v>
      </c>
      <c r="N153" s="31">
        <v>38434.800000000003</v>
      </c>
      <c r="O153" s="258">
        <v>165585</v>
      </c>
      <c r="P153" s="259">
        <v>-0.14180206794682423</v>
      </c>
    </row>
    <row r="154" spans="1:16" ht="12.75" customHeight="1">
      <c r="A154" s="31">
        <v>144</v>
      </c>
      <c r="B154" s="32" t="s">
        <v>43</v>
      </c>
      <c r="C154" s="33" t="s">
        <v>196</v>
      </c>
      <c r="D154" s="34">
        <v>45169</v>
      </c>
      <c r="E154" s="38">
        <v>1015</v>
      </c>
      <c r="F154" s="38">
        <v>1021.7166666666666</v>
      </c>
      <c r="G154" s="39">
        <v>1006.2333333333331</v>
      </c>
      <c r="H154" s="39">
        <v>997.46666666666658</v>
      </c>
      <c r="I154" s="39">
        <v>981.98333333333312</v>
      </c>
      <c r="J154" s="39">
        <v>1030.4833333333331</v>
      </c>
      <c r="K154" s="39">
        <v>1045.9666666666665</v>
      </c>
      <c r="L154" s="39">
        <v>1054.7333333333331</v>
      </c>
      <c r="M154" s="31">
        <v>1037.2</v>
      </c>
      <c r="N154" s="31">
        <v>1012.95</v>
      </c>
      <c r="O154" s="258">
        <v>11250000</v>
      </c>
      <c r="P154" s="259">
        <v>-4.9091150325063018E-3</v>
      </c>
    </row>
    <row r="155" spans="1:16" ht="12.75" customHeight="1">
      <c r="A155" s="31">
        <v>145</v>
      </c>
      <c r="B155" s="32" t="s">
        <v>87</v>
      </c>
      <c r="C155" s="33" t="s">
        <v>197</v>
      </c>
      <c r="D155" s="34">
        <v>45169</v>
      </c>
      <c r="E155" s="38">
        <v>4915.8999999999996</v>
      </c>
      <c r="F155" s="38">
        <v>4922.9666666666662</v>
      </c>
      <c r="G155" s="39">
        <v>4871.0333333333328</v>
      </c>
      <c r="H155" s="39">
        <v>4826.166666666667</v>
      </c>
      <c r="I155" s="39">
        <v>4774.2333333333336</v>
      </c>
      <c r="J155" s="39">
        <v>4967.8333333333321</v>
      </c>
      <c r="K155" s="39">
        <v>5019.7666666666646</v>
      </c>
      <c r="L155" s="39">
        <v>5064.6333333333314</v>
      </c>
      <c r="M155" s="31">
        <v>4974.8999999999996</v>
      </c>
      <c r="N155" s="31">
        <v>4878.1000000000004</v>
      </c>
      <c r="O155" s="258">
        <v>1073800</v>
      </c>
      <c r="P155" s="259">
        <v>-6.4063453325198291E-2</v>
      </c>
    </row>
    <row r="156" spans="1:16" ht="12.75" customHeight="1">
      <c r="A156" s="31">
        <v>146</v>
      </c>
      <c r="B156" s="32" t="s">
        <v>84</v>
      </c>
      <c r="C156" s="33" t="s">
        <v>198</v>
      </c>
      <c r="D156" s="34">
        <v>45169</v>
      </c>
      <c r="E156" s="38">
        <v>223.55</v>
      </c>
      <c r="F156" s="38">
        <v>223.93333333333331</v>
      </c>
      <c r="G156" s="39">
        <v>222.66666666666663</v>
      </c>
      <c r="H156" s="39">
        <v>221.78333333333333</v>
      </c>
      <c r="I156" s="39">
        <v>220.51666666666665</v>
      </c>
      <c r="J156" s="39">
        <v>224.81666666666661</v>
      </c>
      <c r="K156" s="39">
        <v>226.08333333333331</v>
      </c>
      <c r="L156" s="39">
        <v>226.96666666666658</v>
      </c>
      <c r="M156" s="31">
        <v>225.2</v>
      </c>
      <c r="N156" s="31">
        <v>223.05</v>
      </c>
      <c r="O156" s="258">
        <v>19644000</v>
      </c>
      <c r="P156" s="259">
        <v>3.7717908082408873E-2</v>
      </c>
    </row>
    <row r="157" spans="1:16" ht="12.75" customHeight="1">
      <c r="A157" s="31">
        <v>147</v>
      </c>
      <c r="B157" s="32" t="s">
        <v>68</v>
      </c>
      <c r="C157" s="33" t="s">
        <v>199</v>
      </c>
      <c r="D157" s="34">
        <v>45169</v>
      </c>
      <c r="E157" s="38">
        <v>262.75</v>
      </c>
      <c r="F157" s="38">
        <v>265.06666666666666</v>
      </c>
      <c r="G157" s="39">
        <v>258.38333333333333</v>
      </c>
      <c r="H157" s="39">
        <v>254.01666666666665</v>
      </c>
      <c r="I157" s="39">
        <v>247.33333333333331</v>
      </c>
      <c r="J157" s="39">
        <v>269.43333333333334</v>
      </c>
      <c r="K157" s="39">
        <v>276.11666666666662</v>
      </c>
      <c r="L157" s="39">
        <v>280.48333333333335</v>
      </c>
      <c r="M157" s="31">
        <v>271.75</v>
      </c>
      <c r="N157" s="31">
        <v>260.7</v>
      </c>
      <c r="O157" s="258">
        <v>55130400</v>
      </c>
      <c r="P157" s="259">
        <v>2.3362872597537117E-2</v>
      </c>
    </row>
    <row r="158" spans="1:16" ht="12.75" customHeight="1">
      <c r="A158" s="31">
        <v>148</v>
      </c>
      <c r="B158" s="32" t="s">
        <v>59</v>
      </c>
      <c r="C158" s="33" t="s">
        <v>200</v>
      </c>
      <c r="D158" s="34">
        <v>45169</v>
      </c>
      <c r="E158" s="38">
        <v>2551.65</v>
      </c>
      <c r="F158" s="38">
        <v>2546.5333333333333</v>
      </c>
      <c r="G158" s="39">
        <v>2528.0666666666666</v>
      </c>
      <c r="H158" s="39">
        <v>2504.4833333333331</v>
      </c>
      <c r="I158" s="39">
        <v>2486.0166666666664</v>
      </c>
      <c r="J158" s="39">
        <v>2570.1166666666668</v>
      </c>
      <c r="K158" s="39">
        <v>2588.583333333333</v>
      </c>
      <c r="L158" s="39">
        <v>2612.166666666667</v>
      </c>
      <c r="M158" s="31">
        <v>2565</v>
      </c>
      <c r="N158" s="31">
        <v>2522.9499999999998</v>
      </c>
      <c r="O158" s="258">
        <v>2984750</v>
      </c>
      <c r="P158" s="259">
        <v>-4.2735728030788969E-2</v>
      </c>
    </row>
    <row r="159" spans="1:16" ht="12.75" customHeight="1">
      <c r="A159" s="31">
        <v>149</v>
      </c>
      <c r="B159" s="32" t="s">
        <v>39</v>
      </c>
      <c r="C159" s="33" t="s">
        <v>201</v>
      </c>
      <c r="D159" s="34">
        <v>45169</v>
      </c>
      <c r="E159" s="38">
        <v>3860.95</v>
      </c>
      <c r="F159" s="38">
        <v>3861.0333333333328</v>
      </c>
      <c r="G159" s="39">
        <v>3824.8666666666659</v>
      </c>
      <c r="H159" s="39">
        <v>3788.7833333333328</v>
      </c>
      <c r="I159" s="39">
        <v>3752.6166666666659</v>
      </c>
      <c r="J159" s="39">
        <v>3897.1166666666659</v>
      </c>
      <c r="K159" s="39">
        <v>3933.2833333333328</v>
      </c>
      <c r="L159" s="39">
        <v>3969.3666666666659</v>
      </c>
      <c r="M159" s="31">
        <v>3897.2</v>
      </c>
      <c r="N159" s="31">
        <v>3824.95</v>
      </c>
      <c r="O159" s="258">
        <v>2373000</v>
      </c>
      <c r="P159" s="259">
        <v>-7.5484562189539306E-2</v>
      </c>
    </row>
    <row r="160" spans="1:16" ht="12.75" customHeight="1">
      <c r="A160" s="31">
        <v>150</v>
      </c>
      <c r="B160" s="32" t="s">
        <v>63</v>
      </c>
      <c r="C160" s="33" t="s">
        <v>202</v>
      </c>
      <c r="D160" s="34">
        <v>45169</v>
      </c>
      <c r="E160" s="38">
        <v>62.85</v>
      </c>
      <c r="F160" s="38">
        <v>62.566666666666663</v>
      </c>
      <c r="G160" s="39">
        <v>61.583333333333329</v>
      </c>
      <c r="H160" s="39">
        <v>60.316666666666663</v>
      </c>
      <c r="I160" s="39">
        <v>59.333333333333329</v>
      </c>
      <c r="J160" s="39">
        <v>63.833333333333329</v>
      </c>
      <c r="K160" s="39">
        <v>64.816666666666663</v>
      </c>
      <c r="L160" s="39">
        <v>66.083333333333329</v>
      </c>
      <c r="M160" s="31">
        <v>63.55</v>
      </c>
      <c r="N160" s="31">
        <v>61.3</v>
      </c>
      <c r="O160" s="258">
        <v>286368000</v>
      </c>
      <c r="P160" s="259">
        <v>3.1948881789137379E-3</v>
      </c>
    </row>
    <row r="161" spans="1:16" ht="12.75" customHeight="1">
      <c r="A161" s="31">
        <v>151</v>
      </c>
      <c r="B161" s="32" t="s">
        <v>45</v>
      </c>
      <c r="C161" s="33" t="s">
        <v>203</v>
      </c>
      <c r="D161" s="34">
        <v>45169</v>
      </c>
      <c r="E161" s="38">
        <v>4678.45</v>
      </c>
      <c r="F161" s="38">
        <v>4631.9666666666662</v>
      </c>
      <c r="G161" s="39">
        <v>4509.1333333333323</v>
      </c>
      <c r="H161" s="39">
        <v>4339.8166666666657</v>
      </c>
      <c r="I161" s="39">
        <v>4216.9833333333318</v>
      </c>
      <c r="J161" s="39">
        <v>4801.2833333333328</v>
      </c>
      <c r="K161" s="39">
        <v>4924.1166666666668</v>
      </c>
      <c r="L161" s="39">
        <v>5093.4333333333334</v>
      </c>
      <c r="M161" s="31">
        <v>4754.8</v>
      </c>
      <c r="N161" s="31">
        <v>4462.6499999999996</v>
      </c>
      <c r="O161" s="258">
        <v>1896300</v>
      </c>
      <c r="P161" s="259">
        <v>-8.4443800695249135E-2</v>
      </c>
    </row>
    <row r="162" spans="1:16" ht="12.75" customHeight="1">
      <c r="A162" s="31">
        <v>152</v>
      </c>
      <c r="B162" s="32" t="s">
        <v>190</v>
      </c>
      <c r="C162" s="33" t="s">
        <v>204</v>
      </c>
      <c r="D162" s="34">
        <v>45169</v>
      </c>
      <c r="E162" s="38">
        <v>244.9</v>
      </c>
      <c r="F162" s="38">
        <v>245.06666666666669</v>
      </c>
      <c r="G162" s="39">
        <v>243.43333333333339</v>
      </c>
      <c r="H162" s="39">
        <v>241.9666666666667</v>
      </c>
      <c r="I162" s="39">
        <v>240.3333333333334</v>
      </c>
      <c r="J162" s="39">
        <v>246.53333333333339</v>
      </c>
      <c r="K162" s="39">
        <v>248.16666666666666</v>
      </c>
      <c r="L162" s="39">
        <v>249.63333333333338</v>
      </c>
      <c r="M162" s="31">
        <v>246.7</v>
      </c>
      <c r="N162" s="31">
        <v>243.6</v>
      </c>
      <c r="O162" s="258">
        <v>45249300</v>
      </c>
      <c r="P162" s="259">
        <v>-6.1856247201074785E-2</v>
      </c>
    </row>
    <row r="163" spans="1:16" ht="12.75" customHeight="1">
      <c r="A163" s="31">
        <v>153</v>
      </c>
      <c r="B163" s="32" t="s">
        <v>205</v>
      </c>
      <c r="C163" s="33" t="s">
        <v>206</v>
      </c>
      <c r="D163" s="34">
        <v>45169</v>
      </c>
      <c r="E163" s="38">
        <v>1647.3</v>
      </c>
      <c r="F163" s="38">
        <v>1648.1000000000001</v>
      </c>
      <c r="G163" s="39">
        <v>1634.2500000000002</v>
      </c>
      <c r="H163" s="39">
        <v>1621.2</v>
      </c>
      <c r="I163" s="39">
        <v>1607.3500000000001</v>
      </c>
      <c r="J163" s="39">
        <v>1661.1500000000003</v>
      </c>
      <c r="K163" s="39">
        <v>1675.0000000000002</v>
      </c>
      <c r="L163" s="39">
        <v>1688.0500000000004</v>
      </c>
      <c r="M163" s="31">
        <v>1661.95</v>
      </c>
      <c r="N163" s="31">
        <v>1635.05</v>
      </c>
      <c r="O163" s="258">
        <v>3602357</v>
      </c>
      <c r="P163" s="259">
        <v>1.7122500574580556E-2</v>
      </c>
    </row>
    <row r="164" spans="1:16" ht="12.75" customHeight="1">
      <c r="A164" s="31">
        <v>154</v>
      </c>
      <c r="B164" s="32" t="s">
        <v>49</v>
      </c>
      <c r="C164" s="33" t="s">
        <v>208</v>
      </c>
      <c r="D164" s="34">
        <v>45169</v>
      </c>
      <c r="E164" s="38">
        <v>854.65</v>
      </c>
      <c r="F164" s="38">
        <v>853.81666666666661</v>
      </c>
      <c r="G164" s="39">
        <v>846.63333333333321</v>
      </c>
      <c r="H164" s="39">
        <v>838.61666666666656</v>
      </c>
      <c r="I164" s="39">
        <v>831.43333333333317</v>
      </c>
      <c r="J164" s="39">
        <v>861.83333333333326</v>
      </c>
      <c r="K164" s="39">
        <v>869.01666666666665</v>
      </c>
      <c r="L164" s="39">
        <v>877.0333333333333</v>
      </c>
      <c r="M164" s="31">
        <v>861</v>
      </c>
      <c r="N164" s="31">
        <v>845.8</v>
      </c>
      <c r="O164" s="258">
        <v>3662650</v>
      </c>
      <c r="P164" s="259">
        <v>3.1848659003831416E-2</v>
      </c>
    </row>
    <row r="165" spans="1:16" ht="12.75" customHeight="1">
      <c r="A165" s="31">
        <v>155</v>
      </c>
      <c r="B165" s="32" t="s">
        <v>63</v>
      </c>
      <c r="C165" s="33" t="s">
        <v>209</v>
      </c>
      <c r="D165" s="34">
        <v>45169</v>
      </c>
      <c r="E165" s="38">
        <v>221.8</v>
      </c>
      <c r="F165" s="38">
        <v>222.86666666666667</v>
      </c>
      <c r="G165" s="39">
        <v>219.93333333333334</v>
      </c>
      <c r="H165" s="39">
        <v>218.06666666666666</v>
      </c>
      <c r="I165" s="39">
        <v>215.13333333333333</v>
      </c>
      <c r="J165" s="39">
        <v>224.73333333333335</v>
      </c>
      <c r="K165" s="39">
        <v>227.66666666666669</v>
      </c>
      <c r="L165" s="39">
        <v>229.53333333333336</v>
      </c>
      <c r="M165" s="31">
        <v>225.8</v>
      </c>
      <c r="N165" s="31">
        <v>221</v>
      </c>
      <c r="O165" s="258">
        <v>45185000</v>
      </c>
      <c r="P165" s="259">
        <v>-3.0888030888030888E-3</v>
      </c>
    </row>
    <row r="166" spans="1:16" ht="12.75" customHeight="1">
      <c r="A166" s="31">
        <v>156</v>
      </c>
      <c r="B166" s="32" t="s">
        <v>190</v>
      </c>
      <c r="C166" s="33" t="s">
        <v>210</v>
      </c>
      <c r="D166" s="34">
        <v>45169</v>
      </c>
      <c r="E166" s="38">
        <v>221.8</v>
      </c>
      <c r="F166" s="38">
        <v>222.75</v>
      </c>
      <c r="G166" s="39">
        <v>218</v>
      </c>
      <c r="H166" s="39">
        <v>214.2</v>
      </c>
      <c r="I166" s="39">
        <v>209.45</v>
      </c>
      <c r="J166" s="39">
        <v>226.55</v>
      </c>
      <c r="K166" s="39">
        <v>231.3</v>
      </c>
      <c r="L166" s="39">
        <v>235.10000000000002</v>
      </c>
      <c r="M166" s="31">
        <v>227.5</v>
      </c>
      <c r="N166" s="31">
        <v>218.95</v>
      </c>
      <c r="O166" s="258">
        <v>75360000</v>
      </c>
      <c r="P166" s="259">
        <v>-2.9635901778154107E-3</v>
      </c>
    </row>
    <row r="167" spans="1:16" ht="12.75" customHeight="1">
      <c r="A167" s="31">
        <v>157</v>
      </c>
      <c r="B167" s="32" t="s">
        <v>84</v>
      </c>
      <c r="C167" s="33" t="s">
        <v>211</v>
      </c>
      <c r="D167" s="34">
        <v>45169</v>
      </c>
      <c r="E167" s="38">
        <v>2551.4499999999998</v>
      </c>
      <c r="F167" s="38">
        <v>2544.2999999999997</v>
      </c>
      <c r="G167" s="39">
        <v>2525.1499999999996</v>
      </c>
      <c r="H167" s="39">
        <v>2498.85</v>
      </c>
      <c r="I167" s="39">
        <v>2479.6999999999998</v>
      </c>
      <c r="J167" s="39">
        <v>2570.5999999999995</v>
      </c>
      <c r="K167" s="39">
        <v>2589.75</v>
      </c>
      <c r="L167" s="39">
        <v>2616.0499999999993</v>
      </c>
      <c r="M167" s="31">
        <v>2563.4499999999998</v>
      </c>
      <c r="N167" s="31">
        <v>2518</v>
      </c>
      <c r="O167" s="258">
        <v>23514750</v>
      </c>
      <c r="P167" s="259">
        <v>0.10549698529671027</v>
      </c>
    </row>
    <row r="168" spans="1:16" ht="12.75" customHeight="1">
      <c r="A168" s="31">
        <v>158</v>
      </c>
      <c r="B168" s="32" t="s">
        <v>132</v>
      </c>
      <c r="C168" s="33" t="s">
        <v>212</v>
      </c>
      <c r="D168" s="34">
        <v>45169</v>
      </c>
      <c r="E168" s="38">
        <v>91.6</v>
      </c>
      <c r="F168" s="38">
        <v>91.683333333333323</v>
      </c>
      <c r="G168" s="39">
        <v>90.566666666666649</v>
      </c>
      <c r="H168" s="39">
        <v>89.533333333333331</v>
      </c>
      <c r="I168" s="39">
        <v>88.416666666666657</v>
      </c>
      <c r="J168" s="39">
        <v>92.71666666666664</v>
      </c>
      <c r="K168" s="39">
        <v>93.833333333333314</v>
      </c>
      <c r="L168" s="39">
        <v>94.866666666666632</v>
      </c>
      <c r="M168" s="31">
        <v>92.8</v>
      </c>
      <c r="N168" s="31">
        <v>90.65</v>
      </c>
      <c r="O168" s="258">
        <v>117568000</v>
      </c>
      <c r="P168" s="259">
        <v>1.5675049410481838E-3</v>
      </c>
    </row>
    <row r="169" spans="1:16" ht="12.75" customHeight="1">
      <c r="A169" s="31">
        <v>159</v>
      </c>
      <c r="B169" s="32" t="s">
        <v>63</v>
      </c>
      <c r="C169" s="33" t="s">
        <v>213</v>
      </c>
      <c r="D169" s="34">
        <v>45169</v>
      </c>
      <c r="E169" s="38">
        <v>868.75</v>
      </c>
      <c r="F169" s="38">
        <v>872.58333333333337</v>
      </c>
      <c r="G169" s="39">
        <v>862.16666666666674</v>
      </c>
      <c r="H169" s="39">
        <v>855.58333333333337</v>
      </c>
      <c r="I169" s="39">
        <v>845.16666666666674</v>
      </c>
      <c r="J169" s="39">
        <v>879.16666666666674</v>
      </c>
      <c r="K169" s="39">
        <v>889.58333333333348</v>
      </c>
      <c r="L169" s="39">
        <v>896.16666666666674</v>
      </c>
      <c r="M169" s="31">
        <v>883</v>
      </c>
      <c r="N169" s="31">
        <v>866</v>
      </c>
      <c r="O169" s="258">
        <v>9020800</v>
      </c>
      <c r="P169" s="259">
        <v>-1.2868773527094458E-2</v>
      </c>
    </row>
    <row r="170" spans="1:16" ht="12.75" customHeight="1">
      <c r="A170" s="31">
        <v>160</v>
      </c>
      <c r="B170" s="32" t="s">
        <v>68</v>
      </c>
      <c r="C170" s="33" t="s">
        <v>214</v>
      </c>
      <c r="D170" s="34">
        <v>45169</v>
      </c>
      <c r="E170" s="38">
        <v>1316.3</v>
      </c>
      <c r="F170" s="38">
        <v>1323.3333333333333</v>
      </c>
      <c r="G170" s="39">
        <v>1304.5166666666664</v>
      </c>
      <c r="H170" s="39">
        <v>1292.7333333333331</v>
      </c>
      <c r="I170" s="39">
        <v>1273.9166666666663</v>
      </c>
      <c r="J170" s="39">
        <v>1335.1166666666666</v>
      </c>
      <c r="K170" s="39">
        <v>1353.9333333333336</v>
      </c>
      <c r="L170" s="39">
        <v>1365.7166666666667</v>
      </c>
      <c r="M170" s="31">
        <v>1342.15</v>
      </c>
      <c r="N170" s="31">
        <v>1311.55</v>
      </c>
      <c r="O170" s="258">
        <v>8615250</v>
      </c>
      <c r="P170" s="259">
        <v>-2.1216768916155419E-2</v>
      </c>
    </row>
    <row r="171" spans="1:16" ht="12.75" customHeight="1">
      <c r="A171" s="31">
        <v>161</v>
      </c>
      <c r="B171" s="32" t="s">
        <v>63</v>
      </c>
      <c r="C171" s="33" t="s">
        <v>215</v>
      </c>
      <c r="D171" s="34">
        <v>45169</v>
      </c>
      <c r="E171" s="38">
        <v>576.75</v>
      </c>
      <c r="F171" s="38">
        <v>577.61666666666667</v>
      </c>
      <c r="G171" s="39">
        <v>573.23333333333335</v>
      </c>
      <c r="H171" s="39">
        <v>569.7166666666667</v>
      </c>
      <c r="I171" s="39">
        <v>565.33333333333337</v>
      </c>
      <c r="J171" s="39">
        <v>581.13333333333333</v>
      </c>
      <c r="K171" s="39">
        <v>585.51666666666677</v>
      </c>
      <c r="L171" s="39">
        <v>589.0333333333333</v>
      </c>
      <c r="M171" s="31">
        <v>582</v>
      </c>
      <c r="N171" s="31">
        <v>574.1</v>
      </c>
      <c r="O171" s="258">
        <v>105931500</v>
      </c>
      <c r="P171" s="259">
        <v>-1.9874259225847641E-2</v>
      </c>
    </row>
    <row r="172" spans="1:16" ht="12.75" customHeight="1">
      <c r="A172" s="31">
        <v>162</v>
      </c>
      <c r="B172" s="32" t="s">
        <v>49</v>
      </c>
      <c r="C172" s="33" t="s">
        <v>216</v>
      </c>
      <c r="D172" s="34">
        <v>45169</v>
      </c>
      <c r="E172" s="38">
        <v>24218.65</v>
      </c>
      <c r="F172" s="38">
        <v>24225.100000000002</v>
      </c>
      <c r="G172" s="39">
        <v>24099.200000000004</v>
      </c>
      <c r="H172" s="39">
        <v>23979.750000000004</v>
      </c>
      <c r="I172" s="39">
        <v>23853.850000000006</v>
      </c>
      <c r="J172" s="39">
        <v>24344.550000000003</v>
      </c>
      <c r="K172" s="39">
        <v>24470.450000000004</v>
      </c>
      <c r="L172" s="39">
        <v>24589.9</v>
      </c>
      <c r="M172" s="31">
        <v>24351</v>
      </c>
      <c r="N172" s="31">
        <v>24105.65</v>
      </c>
      <c r="O172" s="258">
        <v>198975</v>
      </c>
      <c r="P172" s="259">
        <v>-8.3478694243707945E-3</v>
      </c>
    </row>
    <row r="173" spans="1:16" ht="12.75" customHeight="1">
      <c r="A173" s="31">
        <v>163</v>
      </c>
      <c r="B173" s="32" t="s">
        <v>41</v>
      </c>
      <c r="C173" s="33" t="s">
        <v>217</v>
      </c>
      <c r="D173" s="34">
        <v>45169</v>
      </c>
      <c r="E173" s="38">
        <v>3671.05</v>
      </c>
      <c r="F173" s="38">
        <v>3681.6166666666668</v>
      </c>
      <c r="G173" s="39">
        <v>3646.5333333333338</v>
      </c>
      <c r="H173" s="39">
        <v>3622.0166666666669</v>
      </c>
      <c r="I173" s="39">
        <v>3586.9333333333338</v>
      </c>
      <c r="J173" s="39">
        <v>3706.1333333333337</v>
      </c>
      <c r="K173" s="39">
        <v>3741.2166666666667</v>
      </c>
      <c r="L173" s="39">
        <v>3765.7333333333336</v>
      </c>
      <c r="M173" s="31">
        <v>3716.7</v>
      </c>
      <c r="N173" s="31">
        <v>3657.1</v>
      </c>
      <c r="O173" s="258">
        <v>2089725</v>
      </c>
      <c r="P173" s="259">
        <v>-1.314233144959916E-3</v>
      </c>
    </row>
    <row r="174" spans="1:16" ht="12.75" customHeight="1">
      <c r="A174" s="31">
        <v>164</v>
      </c>
      <c r="B174" s="32" t="s">
        <v>47</v>
      </c>
      <c r="C174" s="33" t="s">
        <v>218</v>
      </c>
      <c r="D174" s="34">
        <v>45169</v>
      </c>
      <c r="E174" s="38">
        <v>2305.75</v>
      </c>
      <c r="F174" s="38">
        <v>2298.35</v>
      </c>
      <c r="G174" s="39">
        <v>2273.6999999999998</v>
      </c>
      <c r="H174" s="39">
        <v>2241.65</v>
      </c>
      <c r="I174" s="39">
        <v>2217</v>
      </c>
      <c r="J174" s="39">
        <v>2330.3999999999996</v>
      </c>
      <c r="K174" s="39">
        <v>2355.0500000000002</v>
      </c>
      <c r="L174" s="39">
        <v>2387.0999999999995</v>
      </c>
      <c r="M174" s="31">
        <v>2323</v>
      </c>
      <c r="N174" s="31">
        <v>2266.3000000000002</v>
      </c>
      <c r="O174" s="258">
        <v>4315125</v>
      </c>
      <c r="P174" s="259">
        <v>-1.4895984932796849E-2</v>
      </c>
    </row>
    <row r="175" spans="1:16" ht="12.75" customHeight="1">
      <c r="A175" s="31">
        <v>165</v>
      </c>
      <c r="B175" s="32" t="s">
        <v>68</v>
      </c>
      <c r="C175" s="33" t="s">
        <v>219</v>
      </c>
      <c r="D175" s="34">
        <v>45169</v>
      </c>
      <c r="E175" s="38">
        <v>1815.6</v>
      </c>
      <c r="F175" s="38">
        <v>1826.4833333333336</v>
      </c>
      <c r="G175" s="39">
        <v>1800.2666666666671</v>
      </c>
      <c r="H175" s="39">
        <v>1784.9333333333336</v>
      </c>
      <c r="I175" s="39">
        <v>1758.7166666666672</v>
      </c>
      <c r="J175" s="39">
        <v>1841.8166666666671</v>
      </c>
      <c r="K175" s="39">
        <v>1868.0333333333333</v>
      </c>
      <c r="L175" s="39">
        <v>1883.366666666667</v>
      </c>
      <c r="M175" s="31">
        <v>1852.7</v>
      </c>
      <c r="N175" s="31">
        <v>1811.15</v>
      </c>
      <c r="O175" s="258">
        <v>6643200</v>
      </c>
      <c r="P175" s="259">
        <v>-3.5100351003510034E-3</v>
      </c>
    </row>
    <row r="176" spans="1:16" ht="12.75" customHeight="1">
      <c r="A176" s="31">
        <v>166</v>
      </c>
      <c r="B176" s="32" t="s">
        <v>43</v>
      </c>
      <c r="C176" s="33" t="s">
        <v>220</v>
      </c>
      <c r="D176" s="34">
        <v>45169</v>
      </c>
      <c r="E176" s="38">
        <v>1137.55</v>
      </c>
      <c r="F176" s="38">
        <v>1143.2</v>
      </c>
      <c r="G176" s="39">
        <v>1130.2</v>
      </c>
      <c r="H176" s="39">
        <v>1122.8499999999999</v>
      </c>
      <c r="I176" s="39">
        <v>1109.8499999999999</v>
      </c>
      <c r="J176" s="39">
        <v>1150.5500000000002</v>
      </c>
      <c r="K176" s="39">
        <v>1163.5500000000002</v>
      </c>
      <c r="L176" s="39">
        <v>1170.9000000000003</v>
      </c>
      <c r="M176" s="31">
        <v>1156.2</v>
      </c>
      <c r="N176" s="31">
        <v>1135.8499999999999</v>
      </c>
      <c r="O176" s="258">
        <v>22745100</v>
      </c>
      <c r="P176" s="259">
        <v>1.0637305216011944E-2</v>
      </c>
    </row>
    <row r="177" spans="1:16" ht="12.75" customHeight="1">
      <c r="A177" s="31">
        <v>167</v>
      </c>
      <c r="B177" s="32" t="s">
        <v>205</v>
      </c>
      <c r="C177" s="33" t="s">
        <v>221</v>
      </c>
      <c r="D177" s="34">
        <v>45169</v>
      </c>
      <c r="E177" s="38">
        <v>542.6</v>
      </c>
      <c r="F177" s="38">
        <v>545.08333333333337</v>
      </c>
      <c r="G177" s="39">
        <v>536.51666666666677</v>
      </c>
      <c r="H177" s="39">
        <v>530.43333333333339</v>
      </c>
      <c r="I177" s="39">
        <v>521.86666666666679</v>
      </c>
      <c r="J177" s="39">
        <v>551.16666666666674</v>
      </c>
      <c r="K177" s="39">
        <v>559.73333333333335</v>
      </c>
      <c r="L177" s="39">
        <v>565.81666666666672</v>
      </c>
      <c r="M177" s="31">
        <v>553.65</v>
      </c>
      <c r="N177" s="31">
        <v>539</v>
      </c>
      <c r="O177" s="258">
        <v>8754000</v>
      </c>
      <c r="P177" s="259">
        <v>-9.6724927880536236E-3</v>
      </c>
    </row>
    <row r="178" spans="1:16" ht="12.75" customHeight="1">
      <c r="A178" s="31">
        <v>168</v>
      </c>
      <c r="B178" s="32" t="s">
        <v>43</v>
      </c>
      <c r="C178" s="33" t="s">
        <v>222</v>
      </c>
      <c r="D178" s="34">
        <v>45169</v>
      </c>
      <c r="E178" s="38">
        <v>798.35</v>
      </c>
      <c r="F178" s="38">
        <v>803.23333333333323</v>
      </c>
      <c r="G178" s="39">
        <v>786.66666666666652</v>
      </c>
      <c r="H178" s="39">
        <v>774.98333333333323</v>
      </c>
      <c r="I178" s="39">
        <v>758.41666666666652</v>
      </c>
      <c r="J178" s="39">
        <v>814.91666666666652</v>
      </c>
      <c r="K178" s="39">
        <v>831.48333333333335</v>
      </c>
      <c r="L178" s="39">
        <v>843.16666666666652</v>
      </c>
      <c r="M178" s="31">
        <v>819.8</v>
      </c>
      <c r="N178" s="31">
        <v>791.55</v>
      </c>
      <c r="O178" s="258">
        <v>3253000</v>
      </c>
      <c r="P178" s="259">
        <v>2.8128950695322376E-2</v>
      </c>
    </row>
    <row r="179" spans="1:16" ht="12.75" customHeight="1">
      <c r="A179" s="31">
        <v>169</v>
      </c>
      <c r="B179" s="32" t="s">
        <v>39</v>
      </c>
      <c r="C179" s="33" t="s">
        <v>223</v>
      </c>
      <c r="D179" s="34">
        <v>45169</v>
      </c>
      <c r="E179" s="38">
        <v>1006.2</v>
      </c>
      <c r="F179" s="38">
        <v>1008.9499999999999</v>
      </c>
      <c r="G179" s="39">
        <v>1000.4999999999999</v>
      </c>
      <c r="H179" s="39">
        <v>994.8</v>
      </c>
      <c r="I179" s="39">
        <v>986.34999999999991</v>
      </c>
      <c r="J179" s="39">
        <v>1014.6499999999999</v>
      </c>
      <c r="K179" s="39">
        <v>1023.0999999999999</v>
      </c>
      <c r="L179" s="39">
        <v>1028.7999999999997</v>
      </c>
      <c r="M179" s="31">
        <v>1017.4</v>
      </c>
      <c r="N179" s="31">
        <v>1003.25</v>
      </c>
      <c r="O179" s="258">
        <v>10364750</v>
      </c>
      <c r="P179" s="259">
        <v>-3.7636605045449904E-2</v>
      </c>
    </row>
    <row r="180" spans="1:16" ht="12.75" customHeight="1">
      <c r="A180" s="31">
        <v>170</v>
      </c>
      <c r="B180" s="32" t="s">
        <v>79</v>
      </c>
      <c r="C180" s="33" t="s">
        <v>224</v>
      </c>
      <c r="D180" s="34">
        <v>45169</v>
      </c>
      <c r="E180" s="38">
        <v>1690.15</v>
      </c>
      <c r="F180" s="38">
        <v>1701.0666666666668</v>
      </c>
      <c r="G180" s="39">
        <v>1669.9833333333336</v>
      </c>
      <c r="H180" s="39">
        <v>1649.8166666666668</v>
      </c>
      <c r="I180" s="39">
        <v>1618.7333333333336</v>
      </c>
      <c r="J180" s="39">
        <v>1721.2333333333336</v>
      </c>
      <c r="K180" s="39">
        <v>1752.3166666666671</v>
      </c>
      <c r="L180" s="39">
        <v>1772.4833333333336</v>
      </c>
      <c r="M180" s="31">
        <v>1732.15</v>
      </c>
      <c r="N180" s="31">
        <v>1680.9</v>
      </c>
      <c r="O180" s="258">
        <v>4620500</v>
      </c>
      <c r="P180" s="259">
        <v>6.7336567336567343E-2</v>
      </c>
    </row>
    <row r="181" spans="1:16" ht="12.75" customHeight="1">
      <c r="A181" s="31">
        <v>171</v>
      </c>
      <c r="B181" s="32" t="s">
        <v>59</v>
      </c>
      <c r="C181" s="33" t="s">
        <v>225</v>
      </c>
      <c r="D181" s="34">
        <v>45169</v>
      </c>
      <c r="E181" s="38">
        <v>839.3</v>
      </c>
      <c r="F181" s="38">
        <v>842.9666666666667</v>
      </c>
      <c r="G181" s="39">
        <v>834.43333333333339</v>
      </c>
      <c r="H181" s="39">
        <v>829.56666666666672</v>
      </c>
      <c r="I181" s="39">
        <v>821.03333333333342</v>
      </c>
      <c r="J181" s="39">
        <v>847.83333333333337</v>
      </c>
      <c r="K181" s="39">
        <v>856.36666666666667</v>
      </c>
      <c r="L181" s="39">
        <v>861.23333333333335</v>
      </c>
      <c r="M181" s="31">
        <v>851.5</v>
      </c>
      <c r="N181" s="31">
        <v>838.1</v>
      </c>
      <c r="O181" s="258">
        <v>11170800</v>
      </c>
      <c r="P181" s="259">
        <v>-4.5713369155505655E-3</v>
      </c>
    </row>
    <row r="182" spans="1:16" ht="12.75" customHeight="1">
      <c r="A182" s="31">
        <v>172</v>
      </c>
      <c r="B182" s="32" t="s">
        <v>56</v>
      </c>
      <c r="C182" s="33" t="s">
        <v>226</v>
      </c>
      <c r="D182" s="34">
        <v>45169</v>
      </c>
      <c r="E182" s="38">
        <v>614.5</v>
      </c>
      <c r="F182" s="38">
        <v>618.38333333333333</v>
      </c>
      <c r="G182" s="39">
        <v>609.66666666666663</v>
      </c>
      <c r="H182" s="39">
        <v>604.83333333333326</v>
      </c>
      <c r="I182" s="39">
        <v>596.11666666666656</v>
      </c>
      <c r="J182" s="39">
        <v>623.2166666666667</v>
      </c>
      <c r="K182" s="39">
        <v>631.93333333333339</v>
      </c>
      <c r="L182" s="39">
        <v>636.76666666666677</v>
      </c>
      <c r="M182" s="31">
        <v>627.1</v>
      </c>
      <c r="N182" s="31">
        <v>613.54999999999995</v>
      </c>
      <c r="O182" s="258">
        <v>69038400</v>
      </c>
      <c r="P182" s="259">
        <v>1.9249784360339132E-2</v>
      </c>
    </row>
    <row r="183" spans="1:16" ht="12.75" customHeight="1">
      <c r="A183" s="31">
        <v>173</v>
      </c>
      <c r="B183" s="32" t="s">
        <v>190</v>
      </c>
      <c r="C183" s="33" t="s">
        <v>227</v>
      </c>
      <c r="D183" s="34">
        <v>45169</v>
      </c>
      <c r="E183" s="38">
        <v>237.45</v>
      </c>
      <c r="F183" s="38">
        <v>237.73333333333335</v>
      </c>
      <c r="G183" s="39">
        <v>236.2166666666667</v>
      </c>
      <c r="H183" s="39">
        <v>234.98333333333335</v>
      </c>
      <c r="I183" s="39">
        <v>233.4666666666667</v>
      </c>
      <c r="J183" s="39">
        <v>238.9666666666667</v>
      </c>
      <c r="K183" s="39">
        <v>240.48333333333335</v>
      </c>
      <c r="L183" s="39">
        <v>241.7166666666667</v>
      </c>
      <c r="M183" s="31">
        <v>239.25</v>
      </c>
      <c r="N183" s="31">
        <v>236.5</v>
      </c>
      <c r="O183" s="258">
        <v>92626875</v>
      </c>
      <c r="P183" s="259">
        <v>5.7165891018359045E-3</v>
      </c>
    </row>
    <row r="184" spans="1:16" ht="12.75" customHeight="1">
      <c r="A184" s="31">
        <v>174</v>
      </c>
      <c r="B184" s="32" t="s">
        <v>132</v>
      </c>
      <c r="C184" s="33" t="s">
        <v>228</v>
      </c>
      <c r="D184" s="34">
        <v>45169</v>
      </c>
      <c r="E184" s="38">
        <v>120.95</v>
      </c>
      <c r="F184" s="38">
        <v>120.8</v>
      </c>
      <c r="G184" s="39">
        <v>119.55</v>
      </c>
      <c r="H184" s="39">
        <v>118.15</v>
      </c>
      <c r="I184" s="39">
        <v>116.9</v>
      </c>
      <c r="J184" s="39">
        <v>122.19999999999999</v>
      </c>
      <c r="K184" s="39">
        <v>123.44999999999999</v>
      </c>
      <c r="L184" s="39">
        <v>124.84999999999998</v>
      </c>
      <c r="M184" s="31">
        <v>122.05</v>
      </c>
      <c r="N184" s="31">
        <v>119.4</v>
      </c>
      <c r="O184" s="258">
        <v>229713000</v>
      </c>
      <c r="P184" s="259">
        <v>1.828554710356934E-2</v>
      </c>
    </row>
    <row r="185" spans="1:16" ht="12.75" customHeight="1">
      <c r="A185" s="31">
        <v>175</v>
      </c>
      <c r="B185" s="32" t="s">
        <v>87</v>
      </c>
      <c r="C185" s="33" t="s">
        <v>229</v>
      </c>
      <c r="D185" s="34">
        <v>45169</v>
      </c>
      <c r="E185" s="38">
        <v>3457.75</v>
      </c>
      <c r="F185" s="38">
        <v>3453.75</v>
      </c>
      <c r="G185" s="39">
        <v>3429</v>
      </c>
      <c r="H185" s="39">
        <v>3400.25</v>
      </c>
      <c r="I185" s="39">
        <v>3375.5</v>
      </c>
      <c r="J185" s="39">
        <v>3482.5</v>
      </c>
      <c r="K185" s="39">
        <v>3507.25</v>
      </c>
      <c r="L185" s="39">
        <v>3536</v>
      </c>
      <c r="M185" s="31">
        <v>3478.5</v>
      </c>
      <c r="N185" s="31">
        <v>3425</v>
      </c>
      <c r="O185" s="258">
        <v>10408650</v>
      </c>
      <c r="P185" s="259">
        <v>-2.344596591468821E-2</v>
      </c>
    </row>
    <row r="186" spans="1:16" ht="12.75" customHeight="1">
      <c r="A186" s="31">
        <v>176</v>
      </c>
      <c r="B186" s="32" t="s">
        <v>87</v>
      </c>
      <c r="C186" s="33" t="s">
        <v>230</v>
      </c>
      <c r="D186" s="34">
        <v>45169</v>
      </c>
      <c r="E186" s="38">
        <v>1223.6500000000001</v>
      </c>
      <c r="F186" s="38">
        <v>1232.4666666666667</v>
      </c>
      <c r="G186" s="39">
        <v>1211.2833333333333</v>
      </c>
      <c r="H186" s="39">
        <v>1198.9166666666665</v>
      </c>
      <c r="I186" s="39">
        <v>1177.7333333333331</v>
      </c>
      <c r="J186" s="39">
        <v>1244.8333333333335</v>
      </c>
      <c r="K186" s="39">
        <v>1266.0166666666669</v>
      </c>
      <c r="L186" s="39">
        <v>1278.3833333333337</v>
      </c>
      <c r="M186" s="31">
        <v>1253.6500000000001</v>
      </c>
      <c r="N186" s="31">
        <v>1220.0999999999999</v>
      </c>
      <c r="O186" s="258">
        <v>13910400</v>
      </c>
      <c r="P186" s="259">
        <v>-6.1984139828451204E-2</v>
      </c>
    </row>
    <row r="187" spans="1:16" ht="12.75" customHeight="1">
      <c r="A187" s="31">
        <v>177</v>
      </c>
      <c r="B187" s="32" t="s">
        <v>59</v>
      </c>
      <c r="C187" s="33" t="s">
        <v>231</v>
      </c>
      <c r="D187" s="34">
        <v>45169</v>
      </c>
      <c r="E187" s="38">
        <v>3026.9</v>
      </c>
      <c r="F187" s="38">
        <v>3029.8833333333332</v>
      </c>
      <c r="G187" s="39">
        <v>2986.7666666666664</v>
      </c>
      <c r="H187" s="39">
        <v>2946.6333333333332</v>
      </c>
      <c r="I187" s="39">
        <v>2903.5166666666664</v>
      </c>
      <c r="J187" s="39">
        <v>3070.0166666666664</v>
      </c>
      <c r="K187" s="39">
        <v>3113.1333333333332</v>
      </c>
      <c r="L187" s="39">
        <v>3153.2666666666664</v>
      </c>
      <c r="M187" s="31">
        <v>3073</v>
      </c>
      <c r="N187" s="31">
        <v>2989.75</v>
      </c>
      <c r="O187" s="258">
        <v>5599875</v>
      </c>
      <c r="P187" s="259">
        <v>-5.259484836949626E-2</v>
      </c>
    </row>
    <row r="188" spans="1:16" ht="12.75" customHeight="1">
      <c r="A188" s="31">
        <v>178</v>
      </c>
      <c r="B188" s="32" t="s">
        <v>43</v>
      </c>
      <c r="C188" s="33" t="s">
        <v>232</v>
      </c>
      <c r="D188" s="34">
        <v>45169</v>
      </c>
      <c r="E188" s="38">
        <v>2002.35</v>
      </c>
      <c r="F188" s="38">
        <v>2012.9333333333334</v>
      </c>
      <c r="G188" s="39">
        <v>1984.4666666666667</v>
      </c>
      <c r="H188" s="39">
        <v>1966.5833333333333</v>
      </c>
      <c r="I188" s="39">
        <v>1938.1166666666666</v>
      </c>
      <c r="J188" s="39">
        <v>2030.8166666666668</v>
      </c>
      <c r="K188" s="39">
        <v>2059.2833333333338</v>
      </c>
      <c r="L188" s="39">
        <v>2077.166666666667</v>
      </c>
      <c r="M188" s="31">
        <v>2041.4</v>
      </c>
      <c r="N188" s="31">
        <v>1995.05</v>
      </c>
      <c r="O188" s="258">
        <v>1840500</v>
      </c>
      <c r="P188" s="259">
        <v>5.5030094582975066E-2</v>
      </c>
    </row>
    <row r="189" spans="1:16" ht="12.75" customHeight="1">
      <c r="A189" s="31">
        <v>179</v>
      </c>
      <c r="B189" s="32" t="s">
        <v>45</v>
      </c>
      <c r="C189" s="33" t="s">
        <v>233</v>
      </c>
      <c r="D189" s="34">
        <v>45169</v>
      </c>
      <c r="E189" s="38">
        <v>1890.6</v>
      </c>
      <c r="F189" s="38">
        <v>1895.6333333333332</v>
      </c>
      <c r="G189" s="39">
        <v>1875.3666666666663</v>
      </c>
      <c r="H189" s="39">
        <v>1860.1333333333332</v>
      </c>
      <c r="I189" s="39">
        <v>1839.8666666666663</v>
      </c>
      <c r="J189" s="39">
        <v>1910.8666666666663</v>
      </c>
      <c r="K189" s="39">
        <v>1931.1333333333332</v>
      </c>
      <c r="L189" s="39">
        <v>1946.3666666666663</v>
      </c>
      <c r="M189" s="31">
        <v>1915.9</v>
      </c>
      <c r="N189" s="31">
        <v>1880.4</v>
      </c>
      <c r="O189" s="258">
        <v>4050800</v>
      </c>
      <c r="P189" s="259">
        <v>-4.4802867383512544E-2</v>
      </c>
    </row>
    <row r="190" spans="1:16" ht="12.75" customHeight="1">
      <c r="A190" s="31">
        <v>180</v>
      </c>
      <c r="B190" s="32" t="s">
        <v>56</v>
      </c>
      <c r="C190" s="33" t="s">
        <v>234</v>
      </c>
      <c r="D190" s="34">
        <v>45169</v>
      </c>
      <c r="E190" s="38">
        <v>1356.25</v>
      </c>
      <c r="F190" s="38">
        <v>1358.3500000000001</v>
      </c>
      <c r="G190" s="39">
        <v>1347.8000000000002</v>
      </c>
      <c r="H190" s="39">
        <v>1339.3500000000001</v>
      </c>
      <c r="I190" s="39">
        <v>1328.8000000000002</v>
      </c>
      <c r="J190" s="39">
        <v>1366.8000000000002</v>
      </c>
      <c r="K190" s="39">
        <v>1377.35</v>
      </c>
      <c r="L190" s="39">
        <v>1385.8000000000002</v>
      </c>
      <c r="M190" s="31">
        <v>1368.9</v>
      </c>
      <c r="N190" s="31">
        <v>1349.9</v>
      </c>
      <c r="O190" s="258">
        <v>6670300</v>
      </c>
      <c r="P190" s="259">
        <v>2.220553529285561E-2</v>
      </c>
    </row>
    <row r="191" spans="1:16" ht="12.75" customHeight="1">
      <c r="A191" s="31">
        <v>181</v>
      </c>
      <c r="B191" s="32" t="s">
        <v>59</v>
      </c>
      <c r="C191" s="33" t="s">
        <v>235</v>
      </c>
      <c r="D191" s="34">
        <v>45169</v>
      </c>
      <c r="E191" s="38">
        <v>1536.8</v>
      </c>
      <c r="F191" s="38">
        <v>1540.6666666666667</v>
      </c>
      <c r="G191" s="39">
        <v>1529.0333333333335</v>
      </c>
      <c r="H191" s="39">
        <v>1521.2666666666669</v>
      </c>
      <c r="I191" s="39">
        <v>1509.6333333333337</v>
      </c>
      <c r="J191" s="39">
        <v>1548.4333333333334</v>
      </c>
      <c r="K191" s="39">
        <v>1560.0666666666666</v>
      </c>
      <c r="L191" s="39">
        <v>1567.8333333333333</v>
      </c>
      <c r="M191" s="31">
        <v>1552.3</v>
      </c>
      <c r="N191" s="31">
        <v>1532.9</v>
      </c>
      <c r="O191" s="258">
        <v>2234800</v>
      </c>
      <c r="P191" s="259">
        <v>-1.0274579273693534E-2</v>
      </c>
    </row>
    <row r="192" spans="1:16" ht="12.75" customHeight="1">
      <c r="A192" s="31">
        <v>182</v>
      </c>
      <c r="B192" s="32" t="s">
        <v>49</v>
      </c>
      <c r="C192" s="33" t="s">
        <v>236</v>
      </c>
      <c r="D192" s="34">
        <v>45169</v>
      </c>
      <c r="E192" s="38">
        <v>8150.7</v>
      </c>
      <c r="F192" s="38">
        <v>8133.7833333333328</v>
      </c>
      <c r="G192" s="39">
        <v>8096.9166666666661</v>
      </c>
      <c r="H192" s="39">
        <v>8043.1333333333332</v>
      </c>
      <c r="I192" s="39">
        <v>8006.2666666666664</v>
      </c>
      <c r="J192" s="39">
        <v>8187.5666666666657</v>
      </c>
      <c r="K192" s="39">
        <v>8224.4333333333325</v>
      </c>
      <c r="L192" s="39">
        <v>8278.2166666666653</v>
      </c>
      <c r="M192" s="31">
        <v>8170.65</v>
      </c>
      <c r="N192" s="31">
        <v>8080</v>
      </c>
      <c r="O192" s="258">
        <v>1621200</v>
      </c>
      <c r="P192" s="259">
        <v>-1.1644211424739377E-2</v>
      </c>
    </row>
    <row r="193" spans="1:16" ht="12.75" customHeight="1">
      <c r="A193" s="31">
        <v>183</v>
      </c>
      <c r="B193" s="32" t="s">
        <v>39</v>
      </c>
      <c r="C193" s="33" t="s">
        <v>237</v>
      </c>
      <c r="D193" s="34">
        <v>45169</v>
      </c>
      <c r="E193" s="38">
        <v>601.15</v>
      </c>
      <c r="F193" s="38">
        <v>604.44999999999993</v>
      </c>
      <c r="G193" s="39">
        <v>596.34999999999991</v>
      </c>
      <c r="H193" s="39">
        <v>591.54999999999995</v>
      </c>
      <c r="I193" s="39">
        <v>583.44999999999993</v>
      </c>
      <c r="J193" s="39">
        <v>609.24999999999989</v>
      </c>
      <c r="K193" s="39">
        <v>617.35</v>
      </c>
      <c r="L193" s="39">
        <v>622.14999999999986</v>
      </c>
      <c r="M193" s="31">
        <v>612.54999999999995</v>
      </c>
      <c r="N193" s="31">
        <v>599.65</v>
      </c>
      <c r="O193" s="258">
        <v>36110100</v>
      </c>
      <c r="P193" s="259">
        <v>3.4294012511170688E-2</v>
      </c>
    </row>
    <row r="194" spans="1:16" ht="12.75" customHeight="1">
      <c r="A194" s="31">
        <v>184</v>
      </c>
      <c r="B194" s="32" t="s">
        <v>132</v>
      </c>
      <c r="C194" s="33" t="s">
        <v>238</v>
      </c>
      <c r="D194" s="34">
        <v>45169</v>
      </c>
      <c r="E194" s="38">
        <v>237.4</v>
      </c>
      <c r="F194" s="38">
        <v>239.16666666666666</v>
      </c>
      <c r="G194" s="39">
        <v>235.0333333333333</v>
      </c>
      <c r="H194" s="39">
        <v>232.66666666666666</v>
      </c>
      <c r="I194" s="39">
        <v>228.5333333333333</v>
      </c>
      <c r="J194" s="39">
        <v>241.5333333333333</v>
      </c>
      <c r="K194" s="39">
        <v>245.66666666666669</v>
      </c>
      <c r="L194" s="39">
        <v>248.0333333333333</v>
      </c>
      <c r="M194" s="31">
        <v>243.3</v>
      </c>
      <c r="N194" s="31">
        <v>236.8</v>
      </c>
      <c r="O194" s="258">
        <v>89192000</v>
      </c>
      <c r="P194" s="259">
        <v>2.5525456468748563E-2</v>
      </c>
    </row>
    <row r="195" spans="1:16" ht="12.75" customHeight="1">
      <c r="A195" s="31">
        <v>185</v>
      </c>
      <c r="B195" s="32" t="s">
        <v>41</v>
      </c>
      <c r="C195" s="33" t="s">
        <v>239</v>
      </c>
      <c r="D195" s="34">
        <v>45169</v>
      </c>
      <c r="E195" s="38">
        <v>832.05</v>
      </c>
      <c r="F195" s="38">
        <v>833.0333333333333</v>
      </c>
      <c r="G195" s="39">
        <v>818.31666666666661</v>
      </c>
      <c r="H195" s="39">
        <v>804.58333333333326</v>
      </c>
      <c r="I195" s="39">
        <v>789.86666666666656</v>
      </c>
      <c r="J195" s="39">
        <v>846.76666666666665</v>
      </c>
      <c r="K195" s="39">
        <v>861.48333333333335</v>
      </c>
      <c r="L195" s="39">
        <v>875.2166666666667</v>
      </c>
      <c r="M195" s="31">
        <v>847.75</v>
      </c>
      <c r="N195" s="31">
        <v>819.3</v>
      </c>
      <c r="O195" s="258">
        <v>8767800</v>
      </c>
      <c r="P195" s="259">
        <v>6.8210004133939647E-3</v>
      </c>
    </row>
    <row r="196" spans="1:16" ht="12.75" customHeight="1">
      <c r="A196" s="31">
        <v>186</v>
      </c>
      <c r="B196" s="32" t="s">
        <v>87</v>
      </c>
      <c r="C196" s="33" t="s">
        <v>240</v>
      </c>
      <c r="D196" s="34">
        <v>45169</v>
      </c>
      <c r="E196" s="38">
        <v>413.6</v>
      </c>
      <c r="F196" s="38">
        <v>416.33333333333331</v>
      </c>
      <c r="G196" s="39">
        <v>410.06666666666661</v>
      </c>
      <c r="H196" s="39">
        <v>406.5333333333333</v>
      </c>
      <c r="I196" s="39">
        <v>400.26666666666659</v>
      </c>
      <c r="J196" s="39">
        <v>419.86666666666662</v>
      </c>
      <c r="K196" s="39">
        <v>426.13333333333338</v>
      </c>
      <c r="L196" s="39">
        <v>429.66666666666663</v>
      </c>
      <c r="M196" s="31">
        <v>422.6</v>
      </c>
      <c r="N196" s="31">
        <v>412.8</v>
      </c>
      <c r="O196" s="258">
        <v>36553500</v>
      </c>
      <c r="P196" s="259">
        <v>9.8209845847836898E-3</v>
      </c>
    </row>
    <row r="197" spans="1:16" ht="12.75" customHeight="1">
      <c r="A197" s="31">
        <v>187</v>
      </c>
      <c r="B197" s="32" t="s">
        <v>205</v>
      </c>
      <c r="C197" s="33" t="s">
        <v>241</v>
      </c>
      <c r="D197" s="34">
        <v>45169</v>
      </c>
      <c r="E197" s="38">
        <v>272.25</v>
      </c>
      <c r="F197" s="38">
        <v>276.40000000000003</v>
      </c>
      <c r="G197" s="39">
        <v>264.80000000000007</v>
      </c>
      <c r="H197" s="39">
        <v>257.35000000000002</v>
      </c>
      <c r="I197" s="39">
        <v>245.75000000000006</v>
      </c>
      <c r="J197" s="39">
        <v>283.85000000000008</v>
      </c>
      <c r="K197" s="39">
        <v>295.4500000000001</v>
      </c>
      <c r="L197" s="39">
        <v>302.90000000000009</v>
      </c>
      <c r="M197" s="31">
        <v>288</v>
      </c>
      <c r="N197" s="31">
        <v>268.95</v>
      </c>
      <c r="O197" s="258">
        <v>99180000</v>
      </c>
      <c r="P197" s="259">
        <v>-0.1487499034425934</v>
      </c>
    </row>
    <row r="198" spans="1:16" ht="12.75" customHeight="1">
      <c r="A198" s="31">
        <v>188</v>
      </c>
      <c r="B198" s="32" t="s">
        <v>43</v>
      </c>
      <c r="C198" s="33" t="s">
        <v>242</v>
      </c>
      <c r="D198" s="34">
        <v>45169</v>
      </c>
      <c r="E198" s="38">
        <v>653.4</v>
      </c>
      <c r="F198" s="38">
        <v>656.75</v>
      </c>
      <c r="G198" s="39">
        <v>643.65</v>
      </c>
      <c r="H198" s="39">
        <v>633.9</v>
      </c>
      <c r="I198" s="39">
        <v>620.79999999999995</v>
      </c>
      <c r="J198" s="39">
        <v>666.5</v>
      </c>
      <c r="K198" s="39">
        <v>679.59999999999991</v>
      </c>
      <c r="L198" s="39">
        <v>689.35</v>
      </c>
      <c r="M198" s="31">
        <v>669.85</v>
      </c>
      <c r="N198" s="31">
        <v>647</v>
      </c>
      <c r="O198" s="258">
        <v>7851600</v>
      </c>
      <c r="P198" s="259">
        <v>3.2914989344068196E-2</v>
      </c>
    </row>
    <row r="199" spans="1:16" ht="12.75" customHeight="1">
      <c r="A199" s="31">
        <v>189</v>
      </c>
      <c r="B199" s="32"/>
      <c r="C199" s="41"/>
      <c r="D199" s="43"/>
      <c r="E199" s="44"/>
      <c r="F199" s="44"/>
      <c r="G199" s="45"/>
      <c r="H199" s="45"/>
      <c r="I199" s="45"/>
      <c r="J199" s="45"/>
      <c r="K199" s="45"/>
      <c r="L199" s="45"/>
      <c r="M199" s="41"/>
      <c r="N199" s="41"/>
      <c r="O199" s="46"/>
      <c r="P199" s="47"/>
    </row>
    <row r="200" spans="1:16" ht="12.75" customHeight="1">
      <c r="A200" s="31">
        <v>190</v>
      </c>
      <c r="B200" s="32"/>
      <c r="C200" s="41"/>
      <c r="D200" s="43"/>
      <c r="E200" s="44"/>
      <c r="F200" s="44"/>
      <c r="G200" s="45"/>
      <c r="H200" s="45"/>
      <c r="I200" s="45"/>
      <c r="J200" s="45"/>
      <c r="K200" s="45"/>
      <c r="L200" s="45"/>
      <c r="M200" s="41"/>
      <c r="N200" s="41"/>
      <c r="O200" s="46"/>
      <c r="P200" s="47"/>
    </row>
    <row r="201" spans="1:16" ht="12.75" customHeight="1">
      <c r="A201" s="31">
        <v>191</v>
      </c>
      <c r="B201" s="48"/>
      <c r="C201" s="41"/>
      <c r="D201" s="43"/>
      <c r="E201" s="44"/>
      <c r="F201" s="44"/>
      <c r="G201" s="45"/>
      <c r="H201" s="45"/>
      <c r="I201" s="45"/>
      <c r="J201" s="45"/>
      <c r="K201" s="45"/>
      <c r="L201" s="1"/>
      <c r="M201" s="1"/>
      <c r="N201" s="1"/>
      <c r="O201" s="1"/>
      <c r="P201" s="1"/>
    </row>
    <row r="202" spans="1:16" ht="12.75" customHeight="1">
      <c r="A202" s="31">
        <v>192</v>
      </c>
      <c r="B202" s="48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31">
        <v>193</v>
      </c>
      <c r="B203" s="48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31">
        <v>194</v>
      </c>
      <c r="B204" s="48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31"/>
      <c r="B205" s="48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31"/>
      <c r="B206" s="48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31"/>
      <c r="B207" s="48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3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3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3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3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9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9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9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9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9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50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50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50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50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50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50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50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50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50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6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45152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343" t="s">
        <v>16</v>
      </c>
      <c r="B8" s="345"/>
      <c r="C8" s="349" t="s">
        <v>20</v>
      </c>
      <c r="D8" s="349" t="s">
        <v>21</v>
      </c>
      <c r="E8" s="340" t="s">
        <v>22</v>
      </c>
      <c r="F8" s="341"/>
      <c r="G8" s="342"/>
      <c r="H8" s="340" t="s">
        <v>23</v>
      </c>
      <c r="I8" s="341"/>
      <c r="J8" s="342"/>
      <c r="K8" s="26"/>
      <c r="L8" s="53"/>
      <c r="M8" s="53"/>
      <c r="N8" s="1"/>
      <c r="O8" s="1"/>
    </row>
    <row r="9" spans="1:15" ht="36" customHeight="1">
      <c r="A9" s="347"/>
      <c r="B9" s="348"/>
      <c r="C9" s="348"/>
      <c r="D9" s="348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258</v>
      </c>
      <c r="N9" s="1"/>
      <c r="O9" s="1"/>
    </row>
    <row r="10" spans="1:15" ht="12.75" customHeight="1">
      <c r="A10" s="56">
        <v>1</v>
      </c>
      <c r="B10" s="35" t="s">
        <v>259</v>
      </c>
      <c r="C10" s="35">
        <v>19428.3</v>
      </c>
      <c r="D10" s="35">
        <v>19466.266666666666</v>
      </c>
      <c r="E10" s="35">
        <v>19374.783333333333</v>
      </c>
      <c r="F10" s="35">
        <v>19321.266666666666</v>
      </c>
      <c r="G10" s="35">
        <v>19229.783333333333</v>
      </c>
      <c r="H10" s="35">
        <v>19519.783333333333</v>
      </c>
      <c r="I10" s="35">
        <v>19611.266666666663</v>
      </c>
      <c r="J10" s="35">
        <v>19664.783333333333</v>
      </c>
      <c r="K10" s="35">
        <v>19557.75</v>
      </c>
      <c r="L10" s="35">
        <v>19412.75</v>
      </c>
      <c r="M10" s="57"/>
      <c r="N10" s="1"/>
      <c r="O10" s="1"/>
    </row>
    <row r="11" spans="1:15" ht="12.75" customHeight="1">
      <c r="A11" s="56">
        <v>2</v>
      </c>
      <c r="B11" s="37" t="s">
        <v>260</v>
      </c>
      <c r="C11" s="35">
        <v>44199.1</v>
      </c>
      <c r="D11" s="35">
        <v>44297.083333333336</v>
      </c>
      <c r="E11" s="35">
        <v>44022.916666666672</v>
      </c>
      <c r="F11" s="35">
        <v>43846.733333333337</v>
      </c>
      <c r="G11" s="35">
        <v>43572.566666666673</v>
      </c>
      <c r="H11" s="35">
        <v>44473.26666666667</v>
      </c>
      <c r="I11" s="35">
        <v>44747.433333333342</v>
      </c>
      <c r="J11" s="35">
        <v>44923.616666666669</v>
      </c>
      <c r="K11" s="35">
        <v>44571.25</v>
      </c>
      <c r="L11" s="35">
        <v>44120.9</v>
      </c>
      <c r="M11" s="57"/>
      <c r="N11" s="1"/>
      <c r="O11" s="1"/>
    </row>
    <row r="12" spans="1:15" ht="12.75" customHeight="1">
      <c r="A12" s="56">
        <v>3</v>
      </c>
      <c r="B12" s="31" t="s">
        <v>261</v>
      </c>
      <c r="C12" s="38">
        <v>3470.9</v>
      </c>
      <c r="D12" s="38">
        <v>3475.9</v>
      </c>
      <c r="E12" s="38">
        <v>3460.75</v>
      </c>
      <c r="F12" s="38">
        <v>3450.6</v>
      </c>
      <c r="G12" s="38">
        <v>3435.45</v>
      </c>
      <c r="H12" s="38">
        <v>3486.05</v>
      </c>
      <c r="I12" s="38">
        <v>3501.2000000000007</v>
      </c>
      <c r="J12" s="38">
        <v>3511.3500000000004</v>
      </c>
      <c r="K12" s="38">
        <v>3491.05</v>
      </c>
      <c r="L12" s="38">
        <v>3465.75</v>
      </c>
      <c r="M12" s="57"/>
      <c r="N12" s="1"/>
      <c r="O12" s="1"/>
    </row>
    <row r="13" spans="1:15" ht="12.75" customHeight="1">
      <c r="A13" s="56">
        <v>4</v>
      </c>
      <c r="B13" s="31" t="s">
        <v>262</v>
      </c>
      <c r="C13" s="38">
        <v>6002.7</v>
      </c>
      <c r="D13" s="38">
        <v>6005.2</v>
      </c>
      <c r="E13" s="38">
        <v>5989.3499999999995</v>
      </c>
      <c r="F13" s="38">
        <v>5976</v>
      </c>
      <c r="G13" s="38">
        <v>5960.15</v>
      </c>
      <c r="H13" s="38">
        <v>6018.5499999999993</v>
      </c>
      <c r="I13" s="38">
        <v>6034.4</v>
      </c>
      <c r="J13" s="38">
        <v>6047.7499999999991</v>
      </c>
      <c r="K13" s="38">
        <v>6021.05</v>
      </c>
      <c r="L13" s="38">
        <v>5991.85</v>
      </c>
      <c r="M13" s="57"/>
      <c r="N13" s="1"/>
      <c r="O13" s="1"/>
    </row>
    <row r="14" spans="1:15" ht="12.75" customHeight="1">
      <c r="A14" s="56">
        <v>5</v>
      </c>
      <c r="B14" s="31" t="s">
        <v>263</v>
      </c>
      <c r="C14" s="38">
        <v>30819.15</v>
      </c>
      <c r="D14" s="38">
        <v>30915.983333333334</v>
      </c>
      <c r="E14" s="38">
        <v>30667.666666666668</v>
      </c>
      <c r="F14" s="38">
        <v>30516.183333333334</v>
      </c>
      <c r="G14" s="38">
        <v>30267.866666666669</v>
      </c>
      <c r="H14" s="38">
        <v>31067.466666666667</v>
      </c>
      <c r="I14" s="38">
        <v>31315.783333333333</v>
      </c>
      <c r="J14" s="38">
        <v>31467.266666666666</v>
      </c>
      <c r="K14" s="38">
        <v>31164.3</v>
      </c>
      <c r="L14" s="38">
        <v>30764.5</v>
      </c>
      <c r="M14" s="57"/>
      <c r="N14" s="1"/>
      <c r="O14" s="1"/>
    </row>
    <row r="15" spans="1:15" ht="12.75" customHeight="1">
      <c r="A15" s="56">
        <v>6</v>
      </c>
      <c r="B15" s="31" t="s">
        <v>264</v>
      </c>
      <c r="C15" s="38">
        <v>5432.85</v>
      </c>
      <c r="D15" s="38">
        <v>5443.7666666666664</v>
      </c>
      <c r="E15" s="38">
        <v>5413.583333333333</v>
      </c>
      <c r="F15" s="38">
        <v>5394.3166666666666</v>
      </c>
      <c r="G15" s="38">
        <v>5364.1333333333332</v>
      </c>
      <c r="H15" s="38">
        <v>5463.0333333333328</v>
      </c>
      <c r="I15" s="38">
        <v>5493.2166666666672</v>
      </c>
      <c r="J15" s="38">
        <v>5512.4833333333327</v>
      </c>
      <c r="K15" s="38">
        <v>5473.95</v>
      </c>
      <c r="L15" s="38">
        <v>5424.5</v>
      </c>
      <c r="M15" s="57"/>
      <c r="N15" s="1"/>
      <c r="O15" s="1"/>
    </row>
    <row r="16" spans="1:15" ht="12.75" customHeight="1">
      <c r="A16" s="56">
        <v>7</v>
      </c>
      <c r="B16" s="31" t="s">
        <v>265</v>
      </c>
      <c r="C16" s="38">
        <v>10821.85</v>
      </c>
      <c r="D16" s="38">
        <v>10847.483333333334</v>
      </c>
      <c r="E16" s="38">
        <v>10781.566666666668</v>
      </c>
      <c r="F16" s="38">
        <v>10741.283333333335</v>
      </c>
      <c r="G16" s="38">
        <v>10675.366666666669</v>
      </c>
      <c r="H16" s="38">
        <v>10887.766666666666</v>
      </c>
      <c r="I16" s="38">
        <v>10953.683333333331</v>
      </c>
      <c r="J16" s="38">
        <v>10993.966666666665</v>
      </c>
      <c r="K16" s="38">
        <v>10913.4</v>
      </c>
      <c r="L16" s="38">
        <v>10807.2</v>
      </c>
      <c r="M16" s="57"/>
      <c r="N16" s="1"/>
      <c r="O16" s="1"/>
    </row>
    <row r="17" spans="1:15" ht="12.75" customHeight="1">
      <c r="A17" s="56">
        <v>8</v>
      </c>
      <c r="B17" s="58" t="s">
        <v>42</v>
      </c>
      <c r="C17" s="31">
        <v>4526.6499999999996</v>
      </c>
      <c r="D17" s="38">
        <v>4524.2166666666662</v>
      </c>
      <c r="E17" s="38">
        <v>4489.4333333333325</v>
      </c>
      <c r="F17" s="38">
        <v>4452.2166666666662</v>
      </c>
      <c r="G17" s="38">
        <v>4417.4333333333325</v>
      </c>
      <c r="H17" s="38">
        <v>4561.4333333333325</v>
      </c>
      <c r="I17" s="38">
        <v>4596.2166666666672</v>
      </c>
      <c r="J17" s="38">
        <v>4633.4333333333325</v>
      </c>
      <c r="K17" s="31">
        <v>4559</v>
      </c>
      <c r="L17" s="31">
        <v>4487</v>
      </c>
      <c r="M17" s="31">
        <v>2.1215099999999998</v>
      </c>
      <c r="N17" s="1"/>
      <c r="O17" s="1"/>
    </row>
    <row r="18" spans="1:15" ht="12.75" customHeight="1">
      <c r="A18" s="56">
        <v>9</v>
      </c>
      <c r="B18" s="58" t="s">
        <v>44</v>
      </c>
      <c r="C18" s="31">
        <v>23732.799999999999</v>
      </c>
      <c r="D18" s="38">
        <v>23893.933333333334</v>
      </c>
      <c r="E18" s="38">
        <v>23539.866666666669</v>
      </c>
      <c r="F18" s="38">
        <v>23346.933333333334</v>
      </c>
      <c r="G18" s="38">
        <v>22992.866666666669</v>
      </c>
      <c r="H18" s="38">
        <v>24086.866666666669</v>
      </c>
      <c r="I18" s="38">
        <v>24440.933333333334</v>
      </c>
      <c r="J18" s="38">
        <v>24633.866666666669</v>
      </c>
      <c r="K18" s="31">
        <v>24248</v>
      </c>
      <c r="L18" s="31">
        <v>23701</v>
      </c>
      <c r="M18" s="31">
        <v>0.12075</v>
      </c>
      <c r="N18" s="1"/>
      <c r="O18" s="1"/>
    </row>
    <row r="19" spans="1:15" ht="12.75" customHeight="1">
      <c r="A19" s="56">
        <v>10</v>
      </c>
      <c r="B19" s="58" t="s">
        <v>46</v>
      </c>
      <c r="C19" s="31">
        <v>183.55</v>
      </c>
      <c r="D19" s="38">
        <v>185.15</v>
      </c>
      <c r="E19" s="38">
        <v>181.4</v>
      </c>
      <c r="F19" s="38">
        <v>179.25</v>
      </c>
      <c r="G19" s="38">
        <v>175.5</v>
      </c>
      <c r="H19" s="38">
        <v>187.3</v>
      </c>
      <c r="I19" s="38">
        <v>191.05</v>
      </c>
      <c r="J19" s="38">
        <v>193.20000000000002</v>
      </c>
      <c r="K19" s="31">
        <v>188.9</v>
      </c>
      <c r="L19" s="31">
        <v>183</v>
      </c>
      <c r="M19" s="31">
        <v>31.82826</v>
      </c>
      <c r="N19" s="1"/>
      <c r="O19" s="1"/>
    </row>
    <row r="20" spans="1:15" ht="12.75" customHeight="1">
      <c r="A20" s="56">
        <v>11</v>
      </c>
      <c r="B20" s="58" t="s">
        <v>48</v>
      </c>
      <c r="C20" s="31">
        <v>211.3</v>
      </c>
      <c r="D20" s="38">
        <v>212.18333333333331</v>
      </c>
      <c r="E20" s="38">
        <v>209.91666666666663</v>
      </c>
      <c r="F20" s="38">
        <v>208.53333333333333</v>
      </c>
      <c r="G20" s="38">
        <v>206.26666666666665</v>
      </c>
      <c r="H20" s="38">
        <v>213.56666666666661</v>
      </c>
      <c r="I20" s="38">
        <v>215.83333333333331</v>
      </c>
      <c r="J20" s="38">
        <v>217.21666666666658</v>
      </c>
      <c r="K20" s="31">
        <v>214.45</v>
      </c>
      <c r="L20" s="31">
        <v>210.8</v>
      </c>
      <c r="M20" s="31">
        <v>16.096250000000001</v>
      </c>
      <c r="N20" s="1"/>
      <c r="O20" s="1"/>
    </row>
    <row r="21" spans="1:15" ht="12.75" customHeight="1">
      <c r="A21" s="56">
        <v>12</v>
      </c>
      <c r="B21" s="58" t="s">
        <v>50</v>
      </c>
      <c r="C21" s="31">
        <v>1953.65</v>
      </c>
      <c r="D21" s="38">
        <v>1951.3999999999999</v>
      </c>
      <c r="E21" s="38">
        <v>1929.4999999999998</v>
      </c>
      <c r="F21" s="38">
        <v>1905.35</v>
      </c>
      <c r="G21" s="38">
        <v>1883.4499999999998</v>
      </c>
      <c r="H21" s="38">
        <v>1975.5499999999997</v>
      </c>
      <c r="I21" s="38">
        <v>1997.4499999999998</v>
      </c>
      <c r="J21" s="38">
        <v>2021.5999999999997</v>
      </c>
      <c r="K21" s="31">
        <v>1973.3</v>
      </c>
      <c r="L21" s="31">
        <v>1927.25</v>
      </c>
      <c r="M21" s="31">
        <v>6.5169699999999997</v>
      </c>
      <c r="N21" s="1"/>
      <c r="O21" s="1"/>
    </row>
    <row r="22" spans="1:15" ht="12.75" customHeight="1">
      <c r="A22" s="56">
        <v>13</v>
      </c>
      <c r="B22" s="58" t="s">
        <v>51</v>
      </c>
      <c r="C22" s="31">
        <v>2539.5</v>
      </c>
      <c r="D22" s="38">
        <v>2541.9499999999998</v>
      </c>
      <c r="E22" s="38">
        <v>2515.7499999999995</v>
      </c>
      <c r="F22" s="38">
        <v>2491.9999999999995</v>
      </c>
      <c r="G22" s="38">
        <v>2465.7999999999993</v>
      </c>
      <c r="H22" s="38">
        <v>2565.6999999999998</v>
      </c>
      <c r="I22" s="38">
        <v>2591.9000000000005</v>
      </c>
      <c r="J22" s="38">
        <v>2615.65</v>
      </c>
      <c r="K22" s="31">
        <v>2568.15</v>
      </c>
      <c r="L22" s="31">
        <v>2518.1999999999998</v>
      </c>
      <c r="M22" s="31">
        <v>71.573719999999994</v>
      </c>
      <c r="N22" s="1"/>
      <c r="O22" s="1"/>
    </row>
    <row r="23" spans="1:15" ht="12.75" customHeight="1">
      <c r="A23" s="56">
        <v>14</v>
      </c>
      <c r="B23" s="58" t="s">
        <v>266</v>
      </c>
      <c r="C23" s="31">
        <v>971.35</v>
      </c>
      <c r="D23" s="38">
        <v>975.46666666666658</v>
      </c>
      <c r="E23" s="38">
        <v>962.93333333333317</v>
      </c>
      <c r="F23" s="38">
        <v>954.51666666666654</v>
      </c>
      <c r="G23" s="38">
        <v>941.98333333333312</v>
      </c>
      <c r="H23" s="38">
        <v>983.88333333333321</v>
      </c>
      <c r="I23" s="38">
        <v>996.41666666666674</v>
      </c>
      <c r="J23" s="38">
        <v>1004.8333333333333</v>
      </c>
      <c r="K23" s="31">
        <v>988</v>
      </c>
      <c r="L23" s="31">
        <v>967.05</v>
      </c>
      <c r="M23" s="31">
        <v>8.1624400000000001</v>
      </c>
      <c r="N23" s="1"/>
      <c r="O23" s="1"/>
    </row>
    <row r="24" spans="1:15" ht="12.75" customHeight="1">
      <c r="A24" s="56">
        <v>15</v>
      </c>
      <c r="B24" s="58" t="s">
        <v>52</v>
      </c>
      <c r="C24" s="31">
        <v>801.05</v>
      </c>
      <c r="D24" s="38">
        <v>801.91666666666663</v>
      </c>
      <c r="E24" s="38">
        <v>793.38333333333321</v>
      </c>
      <c r="F24" s="38">
        <v>785.71666666666658</v>
      </c>
      <c r="G24" s="38">
        <v>777.18333333333317</v>
      </c>
      <c r="H24" s="38">
        <v>809.58333333333326</v>
      </c>
      <c r="I24" s="38">
        <v>818.11666666666679</v>
      </c>
      <c r="J24" s="38">
        <v>825.7833333333333</v>
      </c>
      <c r="K24" s="31">
        <v>810.45</v>
      </c>
      <c r="L24" s="31">
        <v>794.25</v>
      </c>
      <c r="M24" s="31">
        <v>90.402360000000002</v>
      </c>
      <c r="N24" s="1"/>
      <c r="O24" s="1"/>
    </row>
    <row r="25" spans="1:15" ht="12.75" customHeight="1">
      <c r="A25" s="56">
        <v>16</v>
      </c>
      <c r="B25" s="58" t="s">
        <v>859</v>
      </c>
      <c r="C25" s="31">
        <v>288.10000000000002</v>
      </c>
      <c r="D25" s="38">
        <v>286.08333333333331</v>
      </c>
      <c r="E25" s="38">
        <v>282.76666666666665</v>
      </c>
      <c r="F25" s="38">
        <v>277.43333333333334</v>
      </c>
      <c r="G25" s="38">
        <v>274.11666666666667</v>
      </c>
      <c r="H25" s="38">
        <v>291.41666666666663</v>
      </c>
      <c r="I25" s="38">
        <v>294.73333333333335</v>
      </c>
      <c r="J25" s="38">
        <v>300.06666666666661</v>
      </c>
      <c r="K25" s="31">
        <v>289.39999999999998</v>
      </c>
      <c r="L25" s="31">
        <v>280.75</v>
      </c>
      <c r="M25" s="31">
        <v>100.08732999999999</v>
      </c>
      <c r="N25" s="1"/>
      <c r="O25" s="1"/>
    </row>
    <row r="26" spans="1:15" ht="12.75" customHeight="1">
      <c r="A26" s="56">
        <v>17</v>
      </c>
      <c r="B26" s="58" t="s">
        <v>268</v>
      </c>
      <c r="C26" s="31">
        <v>831.7</v>
      </c>
      <c r="D26" s="38">
        <v>828.6</v>
      </c>
      <c r="E26" s="38">
        <v>821.2</v>
      </c>
      <c r="F26" s="38">
        <v>810.7</v>
      </c>
      <c r="G26" s="38">
        <v>803.30000000000007</v>
      </c>
      <c r="H26" s="38">
        <v>839.1</v>
      </c>
      <c r="I26" s="38">
        <v>846.49999999999989</v>
      </c>
      <c r="J26" s="38">
        <v>857</v>
      </c>
      <c r="K26" s="31">
        <v>836</v>
      </c>
      <c r="L26" s="31">
        <v>818.1</v>
      </c>
      <c r="M26" s="31">
        <v>90.78389</v>
      </c>
      <c r="N26" s="1"/>
      <c r="O26" s="1"/>
    </row>
    <row r="27" spans="1:15" ht="12.75" customHeight="1">
      <c r="A27" s="56">
        <v>18</v>
      </c>
      <c r="B27" s="58" t="s">
        <v>53</v>
      </c>
      <c r="C27" s="31">
        <v>3822.1</v>
      </c>
      <c r="D27" s="38">
        <v>3915.0500000000006</v>
      </c>
      <c r="E27" s="38">
        <v>3707.1000000000013</v>
      </c>
      <c r="F27" s="38">
        <v>3592.1000000000008</v>
      </c>
      <c r="G27" s="38">
        <v>3384.1500000000015</v>
      </c>
      <c r="H27" s="38">
        <v>4030.0500000000011</v>
      </c>
      <c r="I27" s="38">
        <v>4238.0000000000009</v>
      </c>
      <c r="J27" s="38">
        <v>4353.0000000000009</v>
      </c>
      <c r="K27" s="31">
        <v>4123</v>
      </c>
      <c r="L27" s="31">
        <v>3800.05</v>
      </c>
      <c r="M27" s="31">
        <v>9.4104899999999994</v>
      </c>
      <c r="N27" s="1"/>
      <c r="O27" s="1"/>
    </row>
    <row r="28" spans="1:15" ht="12.75" customHeight="1">
      <c r="A28" s="56">
        <v>19</v>
      </c>
      <c r="B28" s="58" t="s">
        <v>54</v>
      </c>
      <c r="C28" s="31">
        <v>456.4</v>
      </c>
      <c r="D28" s="38">
        <v>457.93333333333334</v>
      </c>
      <c r="E28" s="38">
        <v>452.4666666666667</v>
      </c>
      <c r="F28" s="38">
        <v>448.53333333333336</v>
      </c>
      <c r="G28" s="38">
        <v>443.06666666666672</v>
      </c>
      <c r="H28" s="38">
        <v>461.86666666666667</v>
      </c>
      <c r="I28" s="38">
        <v>467.33333333333326</v>
      </c>
      <c r="J28" s="38">
        <v>471.26666666666665</v>
      </c>
      <c r="K28" s="31">
        <v>463.4</v>
      </c>
      <c r="L28" s="31">
        <v>454</v>
      </c>
      <c r="M28" s="31">
        <v>25.72588</v>
      </c>
      <c r="N28" s="1"/>
      <c r="O28" s="1"/>
    </row>
    <row r="29" spans="1:15" ht="12.75" customHeight="1">
      <c r="A29" s="56">
        <v>20</v>
      </c>
      <c r="B29" s="58" t="s">
        <v>55</v>
      </c>
      <c r="C29" s="31">
        <v>4906.1499999999996</v>
      </c>
      <c r="D29" s="38">
        <v>4909.7666666666664</v>
      </c>
      <c r="E29" s="38">
        <v>4807.5333333333328</v>
      </c>
      <c r="F29" s="38">
        <v>4708.9166666666661</v>
      </c>
      <c r="G29" s="38">
        <v>4606.6833333333325</v>
      </c>
      <c r="H29" s="38">
        <v>5008.3833333333332</v>
      </c>
      <c r="I29" s="38">
        <v>5110.6166666666668</v>
      </c>
      <c r="J29" s="38">
        <v>5209.2333333333336</v>
      </c>
      <c r="K29" s="31">
        <v>5012</v>
      </c>
      <c r="L29" s="31">
        <v>4811.1499999999996</v>
      </c>
      <c r="M29" s="31">
        <v>10.66479</v>
      </c>
      <c r="N29" s="1"/>
      <c r="O29" s="1"/>
    </row>
    <row r="30" spans="1:15" ht="12.75" customHeight="1">
      <c r="A30" s="56">
        <v>21</v>
      </c>
      <c r="B30" s="58" t="s">
        <v>57</v>
      </c>
      <c r="C30" s="31">
        <v>395.85</v>
      </c>
      <c r="D30" s="38">
        <v>405.8</v>
      </c>
      <c r="E30" s="38">
        <v>382.6</v>
      </c>
      <c r="F30" s="38">
        <v>369.35</v>
      </c>
      <c r="G30" s="38">
        <v>346.15000000000003</v>
      </c>
      <c r="H30" s="38">
        <v>419.05</v>
      </c>
      <c r="I30" s="38">
        <v>442.24999999999994</v>
      </c>
      <c r="J30" s="38">
        <v>455.5</v>
      </c>
      <c r="K30" s="31">
        <v>429</v>
      </c>
      <c r="L30" s="31">
        <v>392.55</v>
      </c>
      <c r="M30" s="31">
        <v>94.772940000000006</v>
      </c>
      <c r="N30" s="1"/>
      <c r="O30" s="1"/>
    </row>
    <row r="31" spans="1:15" ht="12.75" customHeight="1">
      <c r="A31" s="56">
        <v>22</v>
      </c>
      <c r="B31" s="58" t="s">
        <v>58</v>
      </c>
      <c r="C31" s="31">
        <v>187.1</v>
      </c>
      <c r="D31" s="38">
        <v>188.13333333333333</v>
      </c>
      <c r="E31" s="38">
        <v>185.21666666666664</v>
      </c>
      <c r="F31" s="38">
        <v>183.33333333333331</v>
      </c>
      <c r="G31" s="38">
        <v>180.41666666666663</v>
      </c>
      <c r="H31" s="38">
        <v>190.01666666666665</v>
      </c>
      <c r="I31" s="38">
        <v>192.93333333333334</v>
      </c>
      <c r="J31" s="38">
        <v>194.81666666666666</v>
      </c>
      <c r="K31" s="31">
        <v>191.05</v>
      </c>
      <c r="L31" s="31">
        <v>186.25</v>
      </c>
      <c r="M31" s="31">
        <v>211.49224000000001</v>
      </c>
      <c r="N31" s="1"/>
      <c r="O31" s="1"/>
    </row>
    <row r="32" spans="1:15" ht="12.75" customHeight="1">
      <c r="A32" s="56">
        <v>23</v>
      </c>
      <c r="B32" s="58" t="s">
        <v>60</v>
      </c>
      <c r="C32" s="31">
        <v>3185.35</v>
      </c>
      <c r="D32" s="38">
        <v>3204.7666666666664</v>
      </c>
      <c r="E32" s="38">
        <v>3160.583333333333</v>
      </c>
      <c r="F32" s="38">
        <v>3135.8166666666666</v>
      </c>
      <c r="G32" s="38">
        <v>3091.6333333333332</v>
      </c>
      <c r="H32" s="38">
        <v>3229.5333333333328</v>
      </c>
      <c r="I32" s="38">
        <v>3273.7166666666662</v>
      </c>
      <c r="J32" s="38">
        <v>3298.4833333333327</v>
      </c>
      <c r="K32" s="31">
        <v>3248.95</v>
      </c>
      <c r="L32" s="31">
        <v>3180</v>
      </c>
      <c r="M32" s="31">
        <v>9.1902299999999997</v>
      </c>
      <c r="N32" s="1"/>
      <c r="O32" s="1"/>
    </row>
    <row r="33" spans="1:15" ht="12.75" customHeight="1">
      <c r="A33" s="56">
        <v>24</v>
      </c>
      <c r="B33" s="58" t="s">
        <v>61</v>
      </c>
      <c r="C33" s="31">
        <v>1974.3</v>
      </c>
      <c r="D33" s="38">
        <v>1969.8666666666668</v>
      </c>
      <c r="E33" s="38">
        <v>1940.7333333333336</v>
      </c>
      <c r="F33" s="38">
        <v>1907.1666666666667</v>
      </c>
      <c r="G33" s="38">
        <v>1878.0333333333335</v>
      </c>
      <c r="H33" s="38">
        <v>2003.4333333333336</v>
      </c>
      <c r="I33" s="38">
        <v>2032.5666666666668</v>
      </c>
      <c r="J33" s="38">
        <v>2066.1333333333337</v>
      </c>
      <c r="K33" s="31">
        <v>1999</v>
      </c>
      <c r="L33" s="31">
        <v>1936.3</v>
      </c>
      <c r="M33" s="31">
        <v>11.51206</v>
      </c>
      <c r="N33" s="1"/>
      <c r="O33" s="1"/>
    </row>
    <row r="34" spans="1:15" ht="12.75" customHeight="1">
      <c r="A34" s="56">
        <v>25</v>
      </c>
      <c r="B34" s="58" t="s">
        <v>267</v>
      </c>
      <c r="C34" s="31">
        <v>649.04999999999995</v>
      </c>
      <c r="D34" s="38">
        <v>650.35</v>
      </c>
      <c r="E34" s="38">
        <v>645.70000000000005</v>
      </c>
      <c r="F34" s="38">
        <v>642.35</v>
      </c>
      <c r="G34" s="38">
        <v>637.70000000000005</v>
      </c>
      <c r="H34" s="38">
        <v>653.70000000000005</v>
      </c>
      <c r="I34" s="38">
        <v>658.34999999999991</v>
      </c>
      <c r="J34" s="38">
        <v>661.7</v>
      </c>
      <c r="K34" s="31">
        <v>655</v>
      </c>
      <c r="L34" s="31">
        <v>647</v>
      </c>
      <c r="M34" s="31">
        <v>3.3106399999999998</v>
      </c>
      <c r="N34" s="1"/>
      <c r="O34" s="1"/>
    </row>
    <row r="35" spans="1:15" ht="12.75" customHeight="1">
      <c r="A35" s="56">
        <v>26</v>
      </c>
      <c r="B35" s="58" t="s">
        <v>64</v>
      </c>
      <c r="C35" s="31">
        <v>704.95</v>
      </c>
      <c r="D35" s="38">
        <v>703.4666666666667</v>
      </c>
      <c r="E35" s="38">
        <v>698.58333333333337</v>
      </c>
      <c r="F35" s="38">
        <v>692.2166666666667</v>
      </c>
      <c r="G35" s="38">
        <v>687.33333333333337</v>
      </c>
      <c r="H35" s="38">
        <v>709.83333333333337</v>
      </c>
      <c r="I35" s="38">
        <v>714.71666666666658</v>
      </c>
      <c r="J35" s="38">
        <v>721.08333333333337</v>
      </c>
      <c r="K35" s="31">
        <v>708.35</v>
      </c>
      <c r="L35" s="31">
        <v>697.1</v>
      </c>
      <c r="M35" s="31">
        <v>6.4933699999999996</v>
      </c>
      <c r="N35" s="1"/>
      <c r="O35" s="1"/>
    </row>
    <row r="36" spans="1:15" ht="12.75" customHeight="1">
      <c r="A36" s="56">
        <v>27</v>
      </c>
      <c r="B36" s="58" t="s">
        <v>65</v>
      </c>
      <c r="C36" s="31">
        <v>863.15</v>
      </c>
      <c r="D36" s="38">
        <v>867.69999999999993</v>
      </c>
      <c r="E36" s="38">
        <v>853.74999999999989</v>
      </c>
      <c r="F36" s="38">
        <v>844.34999999999991</v>
      </c>
      <c r="G36" s="38">
        <v>830.39999999999986</v>
      </c>
      <c r="H36" s="38">
        <v>877.09999999999991</v>
      </c>
      <c r="I36" s="38">
        <v>891.05</v>
      </c>
      <c r="J36" s="38">
        <v>900.44999999999993</v>
      </c>
      <c r="K36" s="31">
        <v>881.65</v>
      </c>
      <c r="L36" s="31">
        <v>858.3</v>
      </c>
      <c r="M36" s="31">
        <v>17.81776</v>
      </c>
      <c r="N36" s="1"/>
      <c r="O36" s="1"/>
    </row>
    <row r="37" spans="1:15" ht="12.75" customHeight="1">
      <c r="A37" s="56">
        <v>28</v>
      </c>
      <c r="B37" s="58" t="s">
        <v>269</v>
      </c>
      <c r="C37" s="31">
        <v>383.1</v>
      </c>
      <c r="D37" s="38">
        <v>384.83333333333331</v>
      </c>
      <c r="E37" s="38">
        <v>379.66666666666663</v>
      </c>
      <c r="F37" s="38">
        <v>376.23333333333329</v>
      </c>
      <c r="G37" s="38">
        <v>371.06666666666661</v>
      </c>
      <c r="H37" s="38">
        <v>388.26666666666665</v>
      </c>
      <c r="I37" s="38">
        <v>393.43333333333328</v>
      </c>
      <c r="J37" s="38">
        <v>396.86666666666667</v>
      </c>
      <c r="K37" s="31">
        <v>390</v>
      </c>
      <c r="L37" s="31">
        <v>381.4</v>
      </c>
      <c r="M37" s="31">
        <v>23.03623</v>
      </c>
      <c r="N37" s="1"/>
      <c r="O37" s="1"/>
    </row>
    <row r="38" spans="1:15" ht="12.75" customHeight="1">
      <c r="A38" s="56">
        <v>29</v>
      </c>
      <c r="B38" s="58" t="s">
        <v>66</v>
      </c>
      <c r="C38" s="31">
        <v>937.2</v>
      </c>
      <c r="D38" s="38">
        <v>938.63333333333333</v>
      </c>
      <c r="E38" s="38">
        <v>931.56666666666661</v>
      </c>
      <c r="F38" s="38">
        <v>925.93333333333328</v>
      </c>
      <c r="G38" s="38">
        <v>918.86666666666656</v>
      </c>
      <c r="H38" s="38">
        <v>944.26666666666665</v>
      </c>
      <c r="I38" s="38">
        <v>951.33333333333348</v>
      </c>
      <c r="J38" s="38">
        <v>956.9666666666667</v>
      </c>
      <c r="K38" s="31">
        <v>945.7</v>
      </c>
      <c r="L38" s="31">
        <v>933</v>
      </c>
      <c r="M38" s="31">
        <v>95.582369999999997</v>
      </c>
      <c r="N38" s="1"/>
      <c r="O38" s="1"/>
    </row>
    <row r="39" spans="1:15" ht="12.75" customHeight="1">
      <c r="A39" s="56">
        <v>30</v>
      </c>
      <c r="B39" s="58" t="s">
        <v>67</v>
      </c>
      <c r="C39" s="31">
        <v>4599.05</v>
      </c>
      <c r="D39" s="38">
        <v>4610.2166666666662</v>
      </c>
      <c r="E39" s="38">
        <v>4570.4333333333325</v>
      </c>
      <c r="F39" s="38">
        <v>4541.8166666666666</v>
      </c>
      <c r="G39" s="38">
        <v>4502.0333333333328</v>
      </c>
      <c r="H39" s="38">
        <v>4638.8333333333321</v>
      </c>
      <c r="I39" s="38">
        <v>4678.6166666666668</v>
      </c>
      <c r="J39" s="38">
        <v>4707.2333333333318</v>
      </c>
      <c r="K39" s="31">
        <v>4650</v>
      </c>
      <c r="L39" s="31">
        <v>4581.6000000000004</v>
      </c>
      <c r="M39" s="31">
        <v>2.7419699999999998</v>
      </c>
      <c r="N39" s="1"/>
      <c r="O39" s="1"/>
    </row>
    <row r="40" spans="1:15" ht="12.75" customHeight="1">
      <c r="A40" s="56">
        <v>31</v>
      </c>
      <c r="B40" s="58" t="s">
        <v>69</v>
      </c>
      <c r="C40" s="31">
        <v>1504</v>
      </c>
      <c r="D40" s="38">
        <v>1507.8166666666668</v>
      </c>
      <c r="E40" s="38">
        <v>1493.8333333333337</v>
      </c>
      <c r="F40" s="38">
        <v>1483.666666666667</v>
      </c>
      <c r="G40" s="38">
        <v>1469.6833333333338</v>
      </c>
      <c r="H40" s="38">
        <v>1517.9833333333336</v>
      </c>
      <c r="I40" s="38">
        <v>1531.9666666666667</v>
      </c>
      <c r="J40" s="38">
        <v>1542.1333333333334</v>
      </c>
      <c r="K40" s="31">
        <v>1521.8</v>
      </c>
      <c r="L40" s="31">
        <v>1497.65</v>
      </c>
      <c r="M40" s="31">
        <v>7.9220100000000002</v>
      </c>
      <c r="N40" s="1"/>
      <c r="O40" s="1"/>
    </row>
    <row r="41" spans="1:15" ht="12.75" customHeight="1">
      <c r="A41" s="56">
        <v>32</v>
      </c>
      <c r="B41" s="58" t="s">
        <v>271</v>
      </c>
      <c r="C41" s="31">
        <v>7259.65</v>
      </c>
      <c r="D41" s="38">
        <v>7313.3666666666659</v>
      </c>
      <c r="E41" s="38">
        <v>7167.5333333333319</v>
      </c>
      <c r="F41" s="38">
        <v>7075.4166666666661</v>
      </c>
      <c r="G41" s="38">
        <v>6929.5833333333321</v>
      </c>
      <c r="H41" s="38">
        <v>7405.4833333333318</v>
      </c>
      <c r="I41" s="38">
        <v>7551.3166666666657</v>
      </c>
      <c r="J41" s="38">
        <v>7643.4333333333316</v>
      </c>
      <c r="K41" s="31">
        <v>7459.2</v>
      </c>
      <c r="L41" s="31">
        <v>7221.25</v>
      </c>
      <c r="M41" s="31">
        <v>0.14144000000000001</v>
      </c>
      <c r="N41" s="1"/>
      <c r="O41" s="1"/>
    </row>
    <row r="42" spans="1:15" ht="12.75" customHeight="1">
      <c r="A42" s="56">
        <v>33</v>
      </c>
      <c r="B42" s="58" t="s">
        <v>70</v>
      </c>
      <c r="C42" s="31">
        <v>7060.6</v>
      </c>
      <c r="D42" s="38">
        <v>7083.55</v>
      </c>
      <c r="E42" s="38">
        <v>7008.1</v>
      </c>
      <c r="F42" s="38">
        <v>6955.6</v>
      </c>
      <c r="G42" s="38">
        <v>6880.1500000000005</v>
      </c>
      <c r="H42" s="38">
        <v>7136.05</v>
      </c>
      <c r="I42" s="38">
        <v>7211.4999999999991</v>
      </c>
      <c r="J42" s="38">
        <v>7264</v>
      </c>
      <c r="K42" s="31">
        <v>7159</v>
      </c>
      <c r="L42" s="31">
        <v>7031.05</v>
      </c>
      <c r="M42" s="31">
        <v>6.30396</v>
      </c>
      <c r="N42" s="1"/>
      <c r="O42" s="1"/>
    </row>
    <row r="43" spans="1:15" ht="12.75" customHeight="1">
      <c r="A43" s="56">
        <v>34</v>
      </c>
      <c r="B43" s="58" t="s">
        <v>71</v>
      </c>
      <c r="C43" s="31">
        <v>2351.3000000000002</v>
      </c>
      <c r="D43" s="38">
        <v>2352.2000000000003</v>
      </c>
      <c r="E43" s="38">
        <v>2329.1000000000004</v>
      </c>
      <c r="F43" s="38">
        <v>2306.9</v>
      </c>
      <c r="G43" s="38">
        <v>2283.8000000000002</v>
      </c>
      <c r="H43" s="38">
        <v>2374.4000000000005</v>
      </c>
      <c r="I43" s="38">
        <v>2397.5</v>
      </c>
      <c r="J43" s="38">
        <v>2419.7000000000007</v>
      </c>
      <c r="K43" s="31">
        <v>2375.3000000000002</v>
      </c>
      <c r="L43" s="31">
        <v>2330</v>
      </c>
      <c r="M43" s="31">
        <v>2.6379600000000001</v>
      </c>
      <c r="N43" s="1"/>
      <c r="O43" s="1"/>
    </row>
    <row r="44" spans="1:15" ht="12.75" customHeight="1">
      <c r="A44" s="56">
        <v>35</v>
      </c>
      <c r="B44" s="58" t="s">
        <v>73</v>
      </c>
      <c r="C44" s="31">
        <v>226.85</v>
      </c>
      <c r="D44" s="38">
        <v>227.36666666666665</v>
      </c>
      <c r="E44" s="38">
        <v>225.2833333333333</v>
      </c>
      <c r="F44" s="38">
        <v>223.71666666666667</v>
      </c>
      <c r="G44" s="38">
        <v>221.63333333333333</v>
      </c>
      <c r="H44" s="38">
        <v>228.93333333333328</v>
      </c>
      <c r="I44" s="38">
        <v>231.01666666666659</v>
      </c>
      <c r="J44" s="38">
        <v>232.58333333333326</v>
      </c>
      <c r="K44" s="31">
        <v>229.45</v>
      </c>
      <c r="L44" s="31">
        <v>225.8</v>
      </c>
      <c r="M44" s="31">
        <v>56.130279999999999</v>
      </c>
      <c r="N44" s="1"/>
      <c r="O44" s="1"/>
    </row>
    <row r="45" spans="1:15" ht="12.75" customHeight="1">
      <c r="A45" s="56">
        <v>36</v>
      </c>
      <c r="B45" s="58" t="s">
        <v>74</v>
      </c>
      <c r="C45" s="31">
        <v>192.65</v>
      </c>
      <c r="D45" s="38">
        <v>192.9</v>
      </c>
      <c r="E45" s="38">
        <v>191.25</v>
      </c>
      <c r="F45" s="38">
        <v>189.85</v>
      </c>
      <c r="G45" s="38">
        <v>188.2</v>
      </c>
      <c r="H45" s="38">
        <v>194.3</v>
      </c>
      <c r="I45" s="38">
        <v>195.95000000000005</v>
      </c>
      <c r="J45" s="38">
        <v>197.35000000000002</v>
      </c>
      <c r="K45" s="31">
        <v>194.55</v>
      </c>
      <c r="L45" s="31">
        <v>191.5</v>
      </c>
      <c r="M45" s="31">
        <v>163.29445000000001</v>
      </c>
      <c r="N45" s="1"/>
      <c r="O45" s="1"/>
    </row>
    <row r="46" spans="1:15" ht="12.75" customHeight="1">
      <c r="A46" s="56">
        <v>37</v>
      </c>
      <c r="B46" s="58" t="s">
        <v>272</v>
      </c>
      <c r="C46" s="31">
        <v>87.25</v>
      </c>
      <c r="D46" s="38">
        <v>87.95</v>
      </c>
      <c r="E46" s="38">
        <v>85.550000000000011</v>
      </c>
      <c r="F46" s="38">
        <v>83.850000000000009</v>
      </c>
      <c r="G46" s="38">
        <v>81.450000000000017</v>
      </c>
      <c r="H46" s="38">
        <v>89.65</v>
      </c>
      <c r="I46" s="38">
        <v>92.050000000000011</v>
      </c>
      <c r="J46" s="38">
        <v>93.75</v>
      </c>
      <c r="K46" s="31">
        <v>90.35</v>
      </c>
      <c r="L46" s="31">
        <v>86.25</v>
      </c>
      <c r="M46" s="31">
        <v>297.15786000000003</v>
      </c>
      <c r="N46" s="1"/>
      <c r="O46" s="1"/>
    </row>
    <row r="47" spans="1:15" ht="12.75" customHeight="1">
      <c r="A47" s="56">
        <v>38</v>
      </c>
      <c r="B47" s="58" t="s">
        <v>75</v>
      </c>
      <c r="C47" s="31">
        <v>1649.65</v>
      </c>
      <c r="D47" s="38">
        <v>1650.55</v>
      </c>
      <c r="E47" s="38">
        <v>1637.1</v>
      </c>
      <c r="F47" s="38">
        <v>1624.55</v>
      </c>
      <c r="G47" s="38">
        <v>1611.1</v>
      </c>
      <c r="H47" s="38">
        <v>1663.1</v>
      </c>
      <c r="I47" s="38">
        <v>1676.5500000000002</v>
      </c>
      <c r="J47" s="38">
        <v>1689.1</v>
      </c>
      <c r="K47" s="31">
        <v>1664</v>
      </c>
      <c r="L47" s="31">
        <v>1638</v>
      </c>
      <c r="M47" s="31">
        <v>4.8756000000000004</v>
      </c>
      <c r="N47" s="1"/>
      <c r="O47" s="1"/>
    </row>
    <row r="48" spans="1:15" ht="12.75" customHeight="1">
      <c r="A48" s="56">
        <v>39</v>
      </c>
      <c r="B48" s="58" t="s">
        <v>76</v>
      </c>
      <c r="C48" s="31">
        <v>132.05000000000001</v>
      </c>
      <c r="D48" s="38">
        <v>131.61666666666667</v>
      </c>
      <c r="E48" s="38">
        <v>129.98333333333335</v>
      </c>
      <c r="F48" s="38">
        <v>127.91666666666669</v>
      </c>
      <c r="G48" s="38">
        <v>126.28333333333336</v>
      </c>
      <c r="H48" s="38">
        <v>133.68333333333334</v>
      </c>
      <c r="I48" s="38">
        <v>135.31666666666666</v>
      </c>
      <c r="J48" s="38">
        <v>137.38333333333333</v>
      </c>
      <c r="K48" s="31">
        <v>133.25</v>
      </c>
      <c r="L48" s="31">
        <v>129.55000000000001</v>
      </c>
      <c r="M48" s="31">
        <v>109.67883</v>
      </c>
      <c r="N48" s="1"/>
      <c r="O48" s="1"/>
    </row>
    <row r="49" spans="1:15" ht="12.75" customHeight="1">
      <c r="A49" s="56">
        <v>40</v>
      </c>
      <c r="B49" s="58" t="s">
        <v>77</v>
      </c>
      <c r="C49" s="31">
        <v>700.7</v>
      </c>
      <c r="D49" s="38">
        <v>698.91666666666663</v>
      </c>
      <c r="E49" s="38">
        <v>694.83333333333326</v>
      </c>
      <c r="F49" s="38">
        <v>688.96666666666658</v>
      </c>
      <c r="G49" s="38">
        <v>684.88333333333321</v>
      </c>
      <c r="H49" s="38">
        <v>704.7833333333333</v>
      </c>
      <c r="I49" s="38">
        <v>708.86666666666656</v>
      </c>
      <c r="J49" s="38">
        <v>714.73333333333335</v>
      </c>
      <c r="K49" s="31">
        <v>703</v>
      </c>
      <c r="L49" s="31">
        <v>693.05</v>
      </c>
      <c r="M49" s="31">
        <v>11.207979999999999</v>
      </c>
      <c r="N49" s="1"/>
      <c r="O49" s="1"/>
    </row>
    <row r="50" spans="1:15" ht="12.75" customHeight="1">
      <c r="A50" s="56">
        <v>41</v>
      </c>
      <c r="B50" s="58" t="s">
        <v>78</v>
      </c>
      <c r="C50" s="31">
        <v>971.4</v>
      </c>
      <c r="D50" s="38">
        <v>967.35</v>
      </c>
      <c r="E50" s="38">
        <v>951.2</v>
      </c>
      <c r="F50" s="38">
        <v>931</v>
      </c>
      <c r="G50" s="38">
        <v>914.85</v>
      </c>
      <c r="H50" s="38">
        <v>987.55000000000007</v>
      </c>
      <c r="I50" s="38">
        <v>1003.6999999999999</v>
      </c>
      <c r="J50" s="38">
        <v>1023.9000000000001</v>
      </c>
      <c r="K50" s="31">
        <v>983.5</v>
      </c>
      <c r="L50" s="31">
        <v>947.15</v>
      </c>
      <c r="M50" s="31">
        <v>19.795670000000001</v>
      </c>
      <c r="N50" s="1"/>
      <c r="O50" s="1"/>
    </row>
    <row r="51" spans="1:15" ht="12.75" customHeight="1">
      <c r="A51" s="56">
        <v>42</v>
      </c>
      <c r="B51" s="58" t="s">
        <v>80</v>
      </c>
      <c r="C51" s="31">
        <v>870.55</v>
      </c>
      <c r="D51" s="38">
        <v>869.75</v>
      </c>
      <c r="E51" s="38">
        <v>865.8</v>
      </c>
      <c r="F51" s="38">
        <v>861.05</v>
      </c>
      <c r="G51" s="38">
        <v>857.09999999999991</v>
      </c>
      <c r="H51" s="38">
        <v>874.5</v>
      </c>
      <c r="I51" s="38">
        <v>878.45</v>
      </c>
      <c r="J51" s="38">
        <v>883.2</v>
      </c>
      <c r="K51" s="31">
        <v>873.7</v>
      </c>
      <c r="L51" s="31">
        <v>865</v>
      </c>
      <c r="M51" s="31">
        <v>28.126899999999999</v>
      </c>
      <c r="N51" s="1"/>
      <c r="O51" s="1"/>
    </row>
    <row r="52" spans="1:15" ht="12.75" customHeight="1">
      <c r="A52" s="56">
        <v>43</v>
      </c>
      <c r="B52" s="58" t="s">
        <v>81</v>
      </c>
      <c r="C52" s="31">
        <v>103.05</v>
      </c>
      <c r="D52" s="38">
        <v>102.28333333333335</v>
      </c>
      <c r="E52" s="38">
        <v>100.61666666666669</v>
      </c>
      <c r="F52" s="38">
        <v>98.183333333333337</v>
      </c>
      <c r="G52" s="38">
        <v>96.51666666666668</v>
      </c>
      <c r="H52" s="38">
        <v>104.7166666666667</v>
      </c>
      <c r="I52" s="38">
        <v>106.38333333333335</v>
      </c>
      <c r="J52" s="38">
        <v>108.81666666666671</v>
      </c>
      <c r="K52" s="31">
        <v>103.95</v>
      </c>
      <c r="L52" s="31">
        <v>99.85</v>
      </c>
      <c r="M52" s="31">
        <v>309.45987000000002</v>
      </c>
      <c r="N52" s="1"/>
      <c r="O52" s="1"/>
    </row>
    <row r="53" spans="1:15" ht="12.75" customHeight="1">
      <c r="A53" s="56">
        <v>44</v>
      </c>
      <c r="B53" s="58" t="s">
        <v>82</v>
      </c>
      <c r="C53" s="31">
        <v>256.2</v>
      </c>
      <c r="D53" s="38">
        <v>257.05</v>
      </c>
      <c r="E53" s="38">
        <v>248.85000000000002</v>
      </c>
      <c r="F53" s="38">
        <v>241.5</v>
      </c>
      <c r="G53" s="38">
        <v>233.3</v>
      </c>
      <c r="H53" s="38">
        <v>264.40000000000003</v>
      </c>
      <c r="I53" s="38">
        <v>272.59999999999997</v>
      </c>
      <c r="J53" s="38">
        <v>279.95000000000005</v>
      </c>
      <c r="K53" s="31">
        <v>265.25</v>
      </c>
      <c r="L53" s="31">
        <v>249.7</v>
      </c>
      <c r="M53" s="31">
        <v>205.90950000000001</v>
      </c>
      <c r="N53" s="1"/>
      <c r="O53" s="1"/>
    </row>
    <row r="54" spans="1:15" ht="12.75" customHeight="1">
      <c r="A54" s="56">
        <v>45</v>
      </c>
      <c r="B54" s="58" t="s">
        <v>83</v>
      </c>
      <c r="C54" s="31">
        <v>18153.8</v>
      </c>
      <c r="D54" s="38">
        <v>18192.933333333334</v>
      </c>
      <c r="E54" s="38">
        <v>18060.866666666669</v>
      </c>
      <c r="F54" s="38">
        <v>17967.933333333334</v>
      </c>
      <c r="G54" s="38">
        <v>17835.866666666669</v>
      </c>
      <c r="H54" s="38">
        <v>18285.866666666669</v>
      </c>
      <c r="I54" s="38">
        <v>18417.933333333334</v>
      </c>
      <c r="J54" s="38">
        <v>18510.866666666669</v>
      </c>
      <c r="K54" s="31">
        <v>18325</v>
      </c>
      <c r="L54" s="31">
        <v>18100</v>
      </c>
      <c r="M54" s="31">
        <v>0.15586</v>
      </c>
      <c r="N54" s="1"/>
      <c r="O54" s="1"/>
    </row>
    <row r="55" spans="1:15" ht="12.75" customHeight="1">
      <c r="A55" s="56">
        <v>46</v>
      </c>
      <c r="B55" s="58" t="s">
        <v>85</v>
      </c>
      <c r="C55" s="31">
        <v>357.55</v>
      </c>
      <c r="D55" s="38">
        <v>358.64999999999992</v>
      </c>
      <c r="E55" s="38">
        <v>355.79999999999984</v>
      </c>
      <c r="F55" s="38">
        <v>354.0499999999999</v>
      </c>
      <c r="G55" s="38">
        <v>351.19999999999982</v>
      </c>
      <c r="H55" s="38">
        <v>360.39999999999986</v>
      </c>
      <c r="I55" s="38">
        <v>363.24999999999989</v>
      </c>
      <c r="J55" s="38">
        <v>364.99999999999989</v>
      </c>
      <c r="K55" s="31">
        <v>361.5</v>
      </c>
      <c r="L55" s="31">
        <v>356.9</v>
      </c>
      <c r="M55" s="31">
        <v>27.894010000000002</v>
      </c>
      <c r="N55" s="1"/>
      <c r="O55" s="1"/>
    </row>
    <row r="56" spans="1:15" ht="12.75" customHeight="1">
      <c r="A56" s="56">
        <v>47</v>
      </c>
      <c r="B56" s="58" t="s">
        <v>86</v>
      </c>
      <c r="C56" s="31">
        <v>4510.3</v>
      </c>
      <c r="D56" s="38">
        <v>4520.3166666666666</v>
      </c>
      <c r="E56" s="38">
        <v>4479.6333333333332</v>
      </c>
      <c r="F56" s="38">
        <v>4448.9666666666662</v>
      </c>
      <c r="G56" s="38">
        <v>4408.2833333333328</v>
      </c>
      <c r="H56" s="38">
        <v>4550.9833333333336</v>
      </c>
      <c r="I56" s="38">
        <v>4591.6666666666661</v>
      </c>
      <c r="J56" s="38">
        <v>4622.3333333333339</v>
      </c>
      <c r="K56" s="31">
        <v>4561</v>
      </c>
      <c r="L56" s="31">
        <v>4489.6499999999996</v>
      </c>
      <c r="M56" s="31">
        <v>11.12908</v>
      </c>
      <c r="N56" s="1"/>
      <c r="O56" s="1"/>
    </row>
    <row r="57" spans="1:15" ht="12.75" customHeight="1">
      <c r="A57" s="56">
        <v>48</v>
      </c>
      <c r="B57" s="58" t="s">
        <v>89</v>
      </c>
      <c r="C57" s="31">
        <v>332.1</v>
      </c>
      <c r="D57" s="38">
        <v>333.51666666666665</v>
      </c>
      <c r="E57" s="38">
        <v>328.2833333333333</v>
      </c>
      <c r="F57" s="38">
        <v>324.46666666666664</v>
      </c>
      <c r="G57" s="38">
        <v>319.23333333333329</v>
      </c>
      <c r="H57" s="38">
        <v>337.33333333333331</v>
      </c>
      <c r="I57" s="38">
        <v>342.56666666666666</v>
      </c>
      <c r="J57" s="38">
        <v>346.38333333333333</v>
      </c>
      <c r="K57" s="31">
        <v>338.75</v>
      </c>
      <c r="L57" s="31">
        <v>329.7</v>
      </c>
      <c r="M57" s="31">
        <v>89.168239999999997</v>
      </c>
      <c r="N57" s="1"/>
      <c r="O57" s="1"/>
    </row>
    <row r="58" spans="1:15" ht="12.75" customHeight="1">
      <c r="A58" s="56">
        <v>49</v>
      </c>
      <c r="B58" s="58" t="s">
        <v>350</v>
      </c>
      <c r="C58" s="31">
        <v>403.95</v>
      </c>
      <c r="D58" s="38">
        <v>403.2833333333333</v>
      </c>
      <c r="E58" s="38">
        <v>401.66666666666663</v>
      </c>
      <c r="F58" s="38">
        <v>399.38333333333333</v>
      </c>
      <c r="G58" s="38">
        <v>397.76666666666665</v>
      </c>
      <c r="H58" s="38">
        <v>405.56666666666661</v>
      </c>
      <c r="I58" s="38">
        <v>407.18333333333328</v>
      </c>
      <c r="J58" s="38">
        <v>409.46666666666658</v>
      </c>
      <c r="K58" s="31">
        <v>404.9</v>
      </c>
      <c r="L58" s="31">
        <v>401</v>
      </c>
      <c r="M58" s="31">
        <v>14.38246</v>
      </c>
      <c r="N58" s="1"/>
      <c r="O58" s="1"/>
    </row>
    <row r="59" spans="1:15" ht="12.75" customHeight="1">
      <c r="A59" s="56">
        <v>50</v>
      </c>
      <c r="B59" s="58" t="s">
        <v>92</v>
      </c>
      <c r="C59" s="31">
        <v>1043.25</v>
      </c>
      <c r="D59" s="38">
        <v>1050</v>
      </c>
      <c r="E59" s="38">
        <v>1033.25</v>
      </c>
      <c r="F59" s="38">
        <v>1023.25</v>
      </c>
      <c r="G59" s="38">
        <v>1006.5</v>
      </c>
      <c r="H59" s="38">
        <v>1060</v>
      </c>
      <c r="I59" s="38">
        <v>1076.75</v>
      </c>
      <c r="J59" s="38">
        <v>1086.75</v>
      </c>
      <c r="K59" s="31">
        <v>1066.75</v>
      </c>
      <c r="L59" s="31">
        <v>1040</v>
      </c>
      <c r="M59" s="31">
        <v>13.197430000000001</v>
      </c>
      <c r="N59" s="1"/>
      <c r="O59" s="1"/>
    </row>
    <row r="60" spans="1:15" ht="12.75" customHeight="1">
      <c r="A60" s="56">
        <v>51</v>
      </c>
      <c r="B60" s="58" t="s">
        <v>93</v>
      </c>
      <c r="C60" s="31">
        <v>1250.2</v>
      </c>
      <c r="D60" s="38">
        <v>1251.3333333333333</v>
      </c>
      <c r="E60" s="38">
        <v>1243.8666666666666</v>
      </c>
      <c r="F60" s="38">
        <v>1237.5333333333333</v>
      </c>
      <c r="G60" s="38">
        <v>1230.0666666666666</v>
      </c>
      <c r="H60" s="38">
        <v>1257.6666666666665</v>
      </c>
      <c r="I60" s="38">
        <v>1265.1333333333332</v>
      </c>
      <c r="J60" s="38">
        <v>1271.4666666666665</v>
      </c>
      <c r="K60" s="31">
        <v>1258.8</v>
      </c>
      <c r="L60" s="31">
        <v>1245</v>
      </c>
      <c r="M60" s="31">
        <v>12.863009999999999</v>
      </c>
      <c r="N60" s="1"/>
      <c r="O60" s="1"/>
    </row>
    <row r="61" spans="1:15" ht="12.75" customHeight="1">
      <c r="A61" s="56">
        <v>52</v>
      </c>
      <c r="B61" s="58" t="s">
        <v>94</v>
      </c>
      <c r="C61" s="31">
        <v>234.9</v>
      </c>
      <c r="D61" s="38">
        <v>234.75</v>
      </c>
      <c r="E61" s="38">
        <v>233.9</v>
      </c>
      <c r="F61" s="38">
        <v>232.9</v>
      </c>
      <c r="G61" s="38">
        <v>232.05</v>
      </c>
      <c r="H61" s="38">
        <v>235.75</v>
      </c>
      <c r="I61" s="38">
        <v>236.60000000000002</v>
      </c>
      <c r="J61" s="38">
        <v>237.6</v>
      </c>
      <c r="K61" s="31">
        <v>235.6</v>
      </c>
      <c r="L61" s="31">
        <v>233.75</v>
      </c>
      <c r="M61" s="31">
        <v>61.324539999999999</v>
      </c>
      <c r="N61" s="1"/>
      <c r="O61" s="1"/>
    </row>
    <row r="62" spans="1:15" ht="12.75" customHeight="1">
      <c r="A62" s="56">
        <v>53</v>
      </c>
      <c r="B62" s="58" t="s">
        <v>95</v>
      </c>
      <c r="C62" s="31">
        <v>5267.9</v>
      </c>
      <c r="D62" s="38">
        <v>5238.9666666666662</v>
      </c>
      <c r="E62" s="38">
        <v>5192.9333333333325</v>
      </c>
      <c r="F62" s="38">
        <v>5117.9666666666662</v>
      </c>
      <c r="G62" s="38">
        <v>5071.9333333333325</v>
      </c>
      <c r="H62" s="38">
        <v>5313.9333333333325</v>
      </c>
      <c r="I62" s="38">
        <v>5359.9666666666672</v>
      </c>
      <c r="J62" s="38">
        <v>5434.9333333333325</v>
      </c>
      <c r="K62" s="31">
        <v>5285</v>
      </c>
      <c r="L62" s="31">
        <v>5164</v>
      </c>
      <c r="M62" s="31">
        <v>6.0476299999999998</v>
      </c>
      <c r="N62" s="1"/>
      <c r="O62" s="1"/>
    </row>
    <row r="63" spans="1:15" ht="12.75" customHeight="1">
      <c r="A63" s="56">
        <v>54</v>
      </c>
      <c r="B63" s="58" t="s">
        <v>96</v>
      </c>
      <c r="C63" s="31">
        <v>1962.7</v>
      </c>
      <c r="D63" s="38">
        <v>1968.5</v>
      </c>
      <c r="E63" s="38">
        <v>1948.2</v>
      </c>
      <c r="F63" s="38">
        <v>1933.7</v>
      </c>
      <c r="G63" s="38">
        <v>1913.4</v>
      </c>
      <c r="H63" s="38">
        <v>1983</v>
      </c>
      <c r="I63" s="38">
        <v>2003.3000000000002</v>
      </c>
      <c r="J63" s="38">
        <v>2017.8</v>
      </c>
      <c r="K63" s="31">
        <v>1988.8</v>
      </c>
      <c r="L63" s="31">
        <v>1954</v>
      </c>
      <c r="M63" s="31">
        <v>2.6669200000000002</v>
      </c>
      <c r="N63" s="1"/>
      <c r="O63" s="1"/>
    </row>
    <row r="64" spans="1:15" ht="12.75" customHeight="1">
      <c r="A64" s="56">
        <v>55</v>
      </c>
      <c r="B64" s="58" t="s">
        <v>97</v>
      </c>
      <c r="C64" s="31">
        <v>677.95</v>
      </c>
      <c r="D64" s="38">
        <v>678.1</v>
      </c>
      <c r="E64" s="38">
        <v>668.85</v>
      </c>
      <c r="F64" s="38">
        <v>659.75</v>
      </c>
      <c r="G64" s="38">
        <v>650.5</v>
      </c>
      <c r="H64" s="38">
        <v>687.2</v>
      </c>
      <c r="I64" s="38">
        <v>696.45</v>
      </c>
      <c r="J64" s="38">
        <v>705.55000000000007</v>
      </c>
      <c r="K64" s="31">
        <v>687.35</v>
      </c>
      <c r="L64" s="31">
        <v>669</v>
      </c>
      <c r="M64" s="31">
        <v>19.824670000000001</v>
      </c>
      <c r="N64" s="1"/>
      <c r="O64" s="1"/>
    </row>
    <row r="65" spans="1:15" ht="12.75" customHeight="1">
      <c r="A65" s="56">
        <v>56</v>
      </c>
      <c r="B65" s="58" t="s">
        <v>98</v>
      </c>
      <c r="C65" s="31">
        <v>1065.0999999999999</v>
      </c>
      <c r="D65" s="38">
        <v>1069.4666666666667</v>
      </c>
      <c r="E65" s="38">
        <v>1057.2833333333333</v>
      </c>
      <c r="F65" s="38">
        <v>1049.4666666666667</v>
      </c>
      <c r="G65" s="38">
        <v>1037.2833333333333</v>
      </c>
      <c r="H65" s="38">
        <v>1077.2833333333333</v>
      </c>
      <c r="I65" s="38">
        <v>1089.4666666666667</v>
      </c>
      <c r="J65" s="38">
        <v>1097.2833333333333</v>
      </c>
      <c r="K65" s="31">
        <v>1081.6500000000001</v>
      </c>
      <c r="L65" s="31">
        <v>1061.6500000000001</v>
      </c>
      <c r="M65" s="31">
        <v>2.6496499999999998</v>
      </c>
      <c r="N65" s="1"/>
      <c r="O65" s="1"/>
    </row>
    <row r="66" spans="1:15" ht="12.75" customHeight="1">
      <c r="A66" s="56">
        <v>57</v>
      </c>
      <c r="B66" s="58" t="s">
        <v>99</v>
      </c>
      <c r="C66" s="31">
        <v>295.55</v>
      </c>
      <c r="D66" s="38">
        <v>298</v>
      </c>
      <c r="E66" s="38">
        <v>290.8</v>
      </c>
      <c r="F66" s="38">
        <v>286.05</v>
      </c>
      <c r="G66" s="38">
        <v>278.85000000000002</v>
      </c>
      <c r="H66" s="38">
        <v>302.75</v>
      </c>
      <c r="I66" s="38">
        <v>309.95000000000005</v>
      </c>
      <c r="J66" s="38">
        <v>314.7</v>
      </c>
      <c r="K66" s="31">
        <v>305.2</v>
      </c>
      <c r="L66" s="31">
        <v>293.25</v>
      </c>
      <c r="M66" s="31">
        <v>29.590589999999999</v>
      </c>
      <c r="N66" s="1"/>
      <c r="O66" s="1"/>
    </row>
    <row r="67" spans="1:15" ht="12.75" customHeight="1">
      <c r="A67" s="56">
        <v>58</v>
      </c>
      <c r="B67" s="58" t="s">
        <v>101</v>
      </c>
      <c r="C67" s="31">
        <v>1738.6</v>
      </c>
      <c r="D67" s="38">
        <v>1758.1833333333334</v>
      </c>
      <c r="E67" s="38">
        <v>1711.9666666666667</v>
      </c>
      <c r="F67" s="38">
        <v>1685.3333333333333</v>
      </c>
      <c r="G67" s="38">
        <v>1639.1166666666666</v>
      </c>
      <c r="H67" s="38">
        <v>1784.8166666666668</v>
      </c>
      <c r="I67" s="38">
        <v>1831.0333333333335</v>
      </c>
      <c r="J67" s="38">
        <v>1857.666666666667</v>
      </c>
      <c r="K67" s="31">
        <v>1804.4</v>
      </c>
      <c r="L67" s="31">
        <v>1731.55</v>
      </c>
      <c r="M67" s="31">
        <v>21.69143</v>
      </c>
      <c r="N67" s="1"/>
      <c r="O67" s="1"/>
    </row>
    <row r="68" spans="1:15" ht="12.75" customHeight="1">
      <c r="A68" s="56">
        <v>59</v>
      </c>
      <c r="B68" s="58" t="s">
        <v>102</v>
      </c>
      <c r="C68" s="31">
        <v>563.15</v>
      </c>
      <c r="D68" s="38">
        <v>565.63333333333333</v>
      </c>
      <c r="E68" s="38">
        <v>559.51666666666665</v>
      </c>
      <c r="F68" s="38">
        <v>555.88333333333333</v>
      </c>
      <c r="G68" s="38">
        <v>549.76666666666665</v>
      </c>
      <c r="H68" s="38">
        <v>569.26666666666665</v>
      </c>
      <c r="I68" s="38">
        <v>575.38333333333321</v>
      </c>
      <c r="J68" s="38">
        <v>579.01666666666665</v>
      </c>
      <c r="K68" s="31">
        <v>571.75</v>
      </c>
      <c r="L68" s="31">
        <v>562</v>
      </c>
      <c r="M68" s="31">
        <v>11.985569999999999</v>
      </c>
      <c r="N68" s="1"/>
      <c r="O68" s="1"/>
    </row>
    <row r="69" spans="1:15" ht="12.75" customHeight="1">
      <c r="A69" s="56">
        <v>60</v>
      </c>
      <c r="B69" s="58" t="s">
        <v>103</v>
      </c>
      <c r="C69" s="31">
        <v>1993.35</v>
      </c>
      <c r="D69" s="38">
        <v>1990.4833333333333</v>
      </c>
      <c r="E69" s="38">
        <v>1971.9666666666667</v>
      </c>
      <c r="F69" s="38">
        <v>1950.5833333333333</v>
      </c>
      <c r="G69" s="38">
        <v>1932.0666666666666</v>
      </c>
      <c r="H69" s="38">
        <v>2011.8666666666668</v>
      </c>
      <c r="I69" s="38">
        <v>2030.3833333333337</v>
      </c>
      <c r="J69" s="38">
        <v>2051.7666666666669</v>
      </c>
      <c r="K69" s="31">
        <v>2009</v>
      </c>
      <c r="L69" s="31">
        <v>1969.1</v>
      </c>
      <c r="M69" s="31">
        <v>1.1176900000000001</v>
      </c>
      <c r="N69" s="1"/>
      <c r="O69" s="1"/>
    </row>
    <row r="70" spans="1:15" ht="12.75" customHeight="1">
      <c r="A70" s="56">
        <v>61</v>
      </c>
      <c r="B70" s="58" t="s">
        <v>104</v>
      </c>
      <c r="C70" s="31">
        <v>2083.65</v>
      </c>
      <c r="D70" s="38">
        <v>2081.0666666666666</v>
      </c>
      <c r="E70" s="38">
        <v>2062.6333333333332</v>
      </c>
      <c r="F70" s="38">
        <v>2041.6166666666668</v>
      </c>
      <c r="G70" s="38">
        <v>2023.1833333333334</v>
      </c>
      <c r="H70" s="38">
        <v>2102.083333333333</v>
      </c>
      <c r="I70" s="38">
        <v>2120.5166666666664</v>
      </c>
      <c r="J70" s="38">
        <v>2141.5333333333328</v>
      </c>
      <c r="K70" s="31">
        <v>2099.5</v>
      </c>
      <c r="L70" s="31">
        <v>2060.0500000000002</v>
      </c>
      <c r="M70" s="31">
        <v>2.5842000000000001</v>
      </c>
      <c r="N70" s="1"/>
      <c r="O70" s="1"/>
    </row>
    <row r="71" spans="1:15" ht="12.75" customHeight="1">
      <c r="A71" s="56">
        <v>62</v>
      </c>
      <c r="B71" s="58" t="s">
        <v>274</v>
      </c>
      <c r="C71" s="31">
        <v>421.05</v>
      </c>
      <c r="D71" s="38">
        <v>423.36666666666662</v>
      </c>
      <c r="E71" s="38">
        <v>416.73333333333323</v>
      </c>
      <c r="F71" s="38">
        <v>412.41666666666663</v>
      </c>
      <c r="G71" s="38">
        <v>405.78333333333325</v>
      </c>
      <c r="H71" s="38">
        <v>427.68333333333322</v>
      </c>
      <c r="I71" s="38">
        <v>434.31666666666655</v>
      </c>
      <c r="J71" s="38">
        <v>438.63333333333321</v>
      </c>
      <c r="K71" s="31">
        <v>430</v>
      </c>
      <c r="L71" s="31">
        <v>419.05</v>
      </c>
      <c r="M71" s="31">
        <v>13.455500000000001</v>
      </c>
      <c r="N71" s="1"/>
      <c r="O71" s="1"/>
    </row>
    <row r="72" spans="1:15" ht="12.75" customHeight="1">
      <c r="A72" s="56">
        <v>63</v>
      </c>
      <c r="B72" s="58" t="s">
        <v>372</v>
      </c>
      <c r="C72" s="31">
        <v>198.35</v>
      </c>
      <c r="D72" s="38">
        <v>198.81666666666669</v>
      </c>
      <c r="E72" s="38">
        <v>195.13333333333338</v>
      </c>
      <c r="F72" s="38">
        <v>191.91666666666669</v>
      </c>
      <c r="G72" s="38">
        <v>188.23333333333338</v>
      </c>
      <c r="H72" s="38">
        <v>202.03333333333339</v>
      </c>
      <c r="I72" s="38">
        <v>205.71666666666673</v>
      </c>
      <c r="J72" s="38">
        <v>208.93333333333339</v>
      </c>
      <c r="K72" s="31">
        <v>202.5</v>
      </c>
      <c r="L72" s="31">
        <v>195.6</v>
      </c>
      <c r="M72" s="31">
        <v>32.592590000000001</v>
      </c>
      <c r="N72" s="1"/>
      <c r="O72" s="1"/>
    </row>
    <row r="73" spans="1:15" ht="12.75" customHeight="1">
      <c r="A73" s="56">
        <v>64</v>
      </c>
      <c r="B73" s="58" t="s">
        <v>106</v>
      </c>
      <c r="C73" s="31">
        <v>3679.15</v>
      </c>
      <c r="D73" s="38">
        <v>3697.6666666666665</v>
      </c>
      <c r="E73" s="38">
        <v>3652.5333333333328</v>
      </c>
      <c r="F73" s="38">
        <v>3625.9166666666665</v>
      </c>
      <c r="G73" s="38">
        <v>3580.7833333333328</v>
      </c>
      <c r="H73" s="38">
        <v>3724.2833333333328</v>
      </c>
      <c r="I73" s="38">
        <v>3769.416666666667</v>
      </c>
      <c r="J73" s="38">
        <v>3796.0333333333328</v>
      </c>
      <c r="K73" s="31">
        <v>3742.8</v>
      </c>
      <c r="L73" s="31">
        <v>3671.05</v>
      </c>
      <c r="M73" s="31">
        <v>3.3961899999999998</v>
      </c>
      <c r="N73" s="1"/>
      <c r="O73" s="1"/>
    </row>
    <row r="74" spans="1:15" ht="12.75" customHeight="1">
      <c r="A74" s="56">
        <v>65</v>
      </c>
      <c r="B74" s="58" t="s">
        <v>107</v>
      </c>
      <c r="C74" s="31">
        <v>4780.55</v>
      </c>
      <c r="D74" s="38">
        <v>4802.5166666666664</v>
      </c>
      <c r="E74" s="38">
        <v>4748.0333333333328</v>
      </c>
      <c r="F74" s="38">
        <v>4715.5166666666664</v>
      </c>
      <c r="G74" s="38">
        <v>4661.0333333333328</v>
      </c>
      <c r="H74" s="38">
        <v>4835.0333333333328</v>
      </c>
      <c r="I74" s="38">
        <v>4889.5166666666664</v>
      </c>
      <c r="J74" s="38">
        <v>4922.0333333333328</v>
      </c>
      <c r="K74" s="31">
        <v>4857</v>
      </c>
      <c r="L74" s="31">
        <v>4770</v>
      </c>
      <c r="M74" s="31">
        <v>4.2819399999999996</v>
      </c>
      <c r="N74" s="1"/>
      <c r="O74" s="1"/>
    </row>
    <row r="75" spans="1:15" ht="12.75" customHeight="1">
      <c r="A75" s="56">
        <v>66</v>
      </c>
      <c r="B75" s="58" t="s">
        <v>109</v>
      </c>
      <c r="C75" s="31">
        <v>482</v>
      </c>
      <c r="D75" s="38">
        <v>485.38333333333338</v>
      </c>
      <c r="E75" s="38">
        <v>476.61666666666679</v>
      </c>
      <c r="F75" s="38">
        <v>471.23333333333341</v>
      </c>
      <c r="G75" s="38">
        <v>462.46666666666681</v>
      </c>
      <c r="H75" s="38">
        <v>490.76666666666677</v>
      </c>
      <c r="I75" s="38">
        <v>499.5333333333333</v>
      </c>
      <c r="J75" s="38">
        <v>504.91666666666674</v>
      </c>
      <c r="K75" s="31">
        <v>494.15</v>
      </c>
      <c r="L75" s="31">
        <v>480</v>
      </c>
      <c r="M75" s="31">
        <v>28.44914</v>
      </c>
      <c r="N75" s="1"/>
      <c r="O75" s="1"/>
    </row>
    <row r="76" spans="1:15" ht="12.75" customHeight="1">
      <c r="A76" s="56">
        <v>67</v>
      </c>
      <c r="B76" s="58" t="s">
        <v>270</v>
      </c>
      <c r="C76" s="31">
        <v>3550.05</v>
      </c>
      <c r="D76" s="38">
        <v>3567.6333333333332</v>
      </c>
      <c r="E76" s="38">
        <v>3527.4166666666665</v>
      </c>
      <c r="F76" s="38">
        <v>3504.7833333333333</v>
      </c>
      <c r="G76" s="38">
        <v>3464.5666666666666</v>
      </c>
      <c r="H76" s="38">
        <v>3590.2666666666664</v>
      </c>
      <c r="I76" s="38">
        <v>3630.4833333333336</v>
      </c>
      <c r="J76" s="38">
        <v>3653.1166666666663</v>
      </c>
      <c r="K76" s="31">
        <v>3607.85</v>
      </c>
      <c r="L76" s="31">
        <v>3545</v>
      </c>
      <c r="M76" s="31">
        <v>7.4036499999999998</v>
      </c>
      <c r="N76" s="1"/>
      <c r="O76" s="1"/>
    </row>
    <row r="77" spans="1:15" ht="12.75" customHeight="1">
      <c r="A77" s="56">
        <v>68</v>
      </c>
      <c r="B77" s="58" t="s">
        <v>110</v>
      </c>
      <c r="C77" s="31">
        <v>5823</v>
      </c>
      <c r="D77" s="38">
        <v>5838.7333333333327</v>
      </c>
      <c r="E77" s="38">
        <v>5792.4166666666652</v>
      </c>
      <c r="F77" s="38">
        <v>5761.8333333333321</v>
      </c>
      <c r="G77" s="38">
        <v>5715.5166666666646</v>
      </c>
      <c r="H77" s="38">
        <v>5869.3166666666657</v>
      </c>
      <c r="I77" s="38">
        <v>5915.6333333333332</v>
      </c>
      <c r="J77" s="38">
        <v>5946.2166666666662</v>
      </c>
      <c r="K77" s="31">
        <v>5885.05</v>
      </c>
      <c r="L77" s="31">
        <v>5808.15</v>
      </c>
      <c r="M77" s="31">
        <v>4.5139199999999997</v>
      </c>
      <c r="N77" s="1"/>
      <c r="O77" s="1"/>
    </row>
    <row r="78" spans="1:15" ht="12.75" customHeight="1">
      <c r="A78" s="56">
        <v>69</v>
      </c>
      <c r="B78" s="58" t="s">
        <v>111</v>
      </c>
      <c r="C78" s="31">
        <v>3389.2</v>
      </c>
      <c r="D78" s="38">
        <v>3395.2166666666667</v>
      </c>
      <c r="E78" s="38">
        <v>3370.4333333333334</v>
      </c>
      <c r="F78" s="38">
        <v>3351.6666666666665</v>
      </c>
      <c r="G78" s="38">
        <v>3326.8833333333332</v>
      </c>
      <c r="H78" s="38">
        <v>3413.9833333333336</v>
      </c>
      <c r="I78" s="38">
        <v>3438.7666666666673</v>
      </c>
      <c r="J78" s="38">
        <v>3457.5333333333338</v>
      </c>
      <c r="K78" s="31">
        <v>3420</v>
      </c>
      <c r="L78" s="31">
        <v>3376.45</v>
      </c>
      <c r="M78" s="31">
        <v>3.66412</v>
      </c>
      <c r="N78" s="1"/>
      <c r="O78" s="1"/>
    </row>
    <row r="79" spans="1:15" ht="12.75" customHeight="1">
      <c r="A79" s="56">
        <v>70</v>
      </c>
      <c r="B79" s="58" t="s">
        <v>112</v>
      </c>
      <c r="C79" s="31">
        <v>2578.25</v>
      </c>
      <c r="D79" s="38">
        <v>2586.6</v>
      </c>
      <c r="E79" s="38">
        <v>2563.25</v>
      </c>
      <c r="F79" s="38">
        <v>2548.25</v>
      </c>
      <c r="G79" s="38">
        <v>2524.9</v>
      </c>
      <c r="H79" s="38">
        <v>2601.6</v>
      </c>
      <c r="I79" s="38">
        <v>2624.9499999999994</v>
      </c>
      <c r="J79" s="38">
        <v>2639.95</v>
      </c>
      <c r="K79" s="31">
        <v>2609.9499999999998</v>
      </c>
      <c r="L79" s="31">
        <v>2571.6</v>
      </c>
      <c r="M79" s="31">
        <v>1.0339799999999999</v>
      </c>
      <c r="N79" s="1"/>
      <c r="O79" s="1"/>
    </row>
    <row r="80" spans="1:15" ht="12.75" customHeight="1">
      <c r="A80" s="56">
        <v>71</v>
      </c>
      <c r="B80" s="58" t="s">
        <v>114</v>
      </c>
      <c r="C80" s="31">
        <v>133.19999999999999</v>
      </c>
      <c r="D80" s="38">
        <v>133.44999999999999</v>
      </c>
      <c r="E80" s="38">
        <v>132.54999999999998</v>
      </c>
      <c r="F80" s="38">
        <v>131.9</v>
      </c>
      <c r="G80" s="38">
        <v>131</v>
      </c>
      <c r="H80" s="38">
        <v>134.09999999999997</v>
      </c>
      <c r="I80" s="38">
        <v>134.99999999999994</v>
      </c>
      <c r="J80" s="38">
        <v>135.64999999999995</v>
      </c>
      <c r="K80" s="31">
        <v>134.35</v>
      </c>
      <c r="L80" s="31">
        <v>132.80000000000001</v>
      </c>
      <c r="M80" s="31">
        <v>104.27685</v>
      </c>
      <c r="N80" s="1"/>
      <c r="O80" s="1"/>
    </row>
    <row r="81" spans="1:15" ht="12.75" customHeight="1">
      <c r="A81" s="56">
        <v>72</v>
      </c>
      <c r="B81" s="58" t="s">
        <v>403</v>
      </c>
      <c r="C81" s="31">
        <v>2916.1</v>
      </c>
      <c r="D81" s="38">
        <v>2865.1666666666665</v>
      </c>
      <c r="E81" s="38">
        <v>2795.333333333333</v>
      </c>
      <c r="F81" s="38">
        <v>2674.5666666666666</v>
      </c>
      <c r="G81" s="38">
        <v>2604.7333333333331</v>
      </c>
      <c r="H81" s="38">
        <v>2985.9333333333329</v>
      </c>
      <c r="I81" s="38">
        <v>3055.766666666666</v>
      </c>
      <c r="J81" s="38">
        <v>3176.5333333333328</v>
      </c>
      <c r="K81" s="31">
        <v>2935</v>
      </c>
      <c r="L81" s="31">
        <v>2744.4</v>
      </c>
      <c r="M81" s="31">
        <v>3.74884</v>
      </c>
      <c r="N81" s="1"/>
      <c r="O81" s="1"/>
    </row>
    <row r="82" spans="1:15" ht="12.75" customHeight="1">
      <c r="A82" s="56">
        <v>73</v>
      </c>
      <c r="B82" s="58" t="s">
        <v>277</v>
      </c>
      <c r="C82" s="31">
        <v>317.95</v>
      </c>
      <c r="D82" s="38">
        <v>319.93333333333334</v>
      </c>
      <c r="E82" s="38">
        <v>312.41666666666669</v>
      </c>
      <c r="F82" s="38">
        <v>306.88333333333333</v>
      </c>
      <c r="G82" s="38">
        <v>299.36666666666667</v>
      </c>
      <c r="H82" s="38">
        <v>325.4666666666667</v>
      </c>
      <c r="I82" s="38">
        <v>332.98333333333335</v>
      </c>
      <c r="J82" s="38">
        <v>338.51666666666671</v>
      </c>
      <c r="K82" s="31">
        <v>327.45</v>
      </c>
      <c r="L82" s="31">
        <v>314.39999999999998</v>
      </c>
      <c r="M82" s="31">
        <v>10.518660000000001</v>
      </c>
      <c r="N82" s="1"/>
      <c r="O82" s="1"/>
    </row>
    <row r="83" spans="1:15" ht="12.75" customHeight="1">
      <c r="A83" s="56">
        <v>74</v>
      </c>
      <c r="B83" s="58" t="s">
        <v>115</v>
      </c>
      <c r="C83" s="31">
        <v>115.7</v>
      </c>
      <c r="D83" s="38">
        <v>116.46666666666665</v>
      </c>
      <c r="E83" s="38">
        <v>114.63333333333331</v>
      </c>
      <c r="F83" s="38">
        <v>113.56666666666666</v>
      </c>
      <c r="G83" s="38">
        <v>111.73333333333332</v>
      </c>
      <c r="H83" s="38">
        <v>117.5333333333333</v>
      </c>
      <c r="I83" s="38">
        <v>119.36666666666665</v>
      </c>
      <c r="J83" s="38">
        <v>120.43333333333329</v>
      </c>
      <c r="K83" s="31">
        <v>118.3</v>
      </c>
      <c r="L83" s="31">
        <v>115.4</v>
      </c>
      <c r="M83" s="31">
        <v>108.18125999999999</v>
      </c>
      <c r="N83" s="1"/>
      <c r="O83" s="1"/>
    </row>
    <row r="84" spans="1:15" ht="12.75" customHeight="1">
      <c r="A84" s="56">
        <v>75</v>
      </c>
      <c r="B84" s="58" t="s">
        <v>278</v>
      </c>
      <c r="C84" s="31">
        <v>1648</v>
      </c>
      <c r="D84" s="38">
        <v>1648.3333333333333</v>
      </c>
      <c r="E84" s="38">
        <v>1604.6666666666665</v>
      </c>
      <c r="F84" s="38">
        <v>1561.3333333333333</v>
      </c>
      <c r="G84" s="38">
        <v>1517.6666666666665</v>
      </c>
      <c r="H84" s="38">
        <v>1691.6666666666665</v>
      </c>
      <c r="I84" s="38">
        <v>1735.333333333333</v>
      </c>
      <c r="J84" s="38">
        <v>1778.6666666666665</v>
      </c>
      <c r="K84" s="31">
        <v>1692</v>
      </c>
      <c r="L84" s="31">
        <v>1605</v>
      </c>
      <c r="M84" s="31">
        <v>8.5641499999999997</v>
      </c>
      <c r="N84" s="1"/>
      <c r="O84" s="1"/>
    </row>
    <row r="85" spans="1:15" ht="12.75" customHeight="1">
      <c r="A85" s="56">
        <v>76</v>
      </c>
      <c r="B85" s="58" t="s">
        <v>120</v>
      </c>
      <c r="C85" s="31">
        <v>1020.15</v>
      </c>
      <c r="D85" s="38">
        <v>1021</v>
      </c>
      <c r="E85" s="38">
        <v>1013.0999999999999</v>
      </c>
      <c r="F85" s="38">
        <v>1006.05</v>
      </c>
      <c r="G85" s="38">
        <v>998.14999999999986</v>
      </c>
      <c r="H85" s="38">
        <v>1028.05</v>
      </c>
      <c r="I85" s="38">
        <v>1035.95</v>
      </c>
      <c r="J85" s="38">
        <v>1043</v>
      </c>
      <c r="K85" s="31">
        <v>1028.9000000000001</v>
      </c>
      <c r="L85" s="31">
        <v>1013.95</v>
      </c>
      <c r="M85" s="31">
        <v>6.6041100000000004</v>
      </c>
      <c r="N85" s="1"/>
      <c r="O85" s="1"/>
    </row>
    <row r="86" spans="1:15" ht="12.75" customHeight="1">
      <c r="A86" s="56">
        <v>77</v>
      </c>
      <c r="B86" s="58" t="s">
        <v>121</v>
      </c>
      <c r="C86" s="31">
        <v>1519.95</v>
      </c>
      <c r="D86" s="38">
        <v>1525.1333333333332</v>
      </c>
      <c r="E86" s="38">
        <v>1509.8166666666664</v>
      </c>
      <c r="F86" s="38">
        <v>1499.6833333333332</v>
      </c>
      <c r="G86" s="38">
        <v>1484.3666666666663</v>
      </c>
      <c r="H86" s="38">
        <v>1535.2666666666664</v>
      </c>
      <c r="I86" s="38">
        <v>1550.583333333333</v>
      </c>
      <c r="J86" s="38">
        <v>1560.7166666666665</v>
      </c>
      <c r="K86" s="31">
        <v>1540.45</v>
      </c>
      <c r="L86" s="31">
        <v>1515</v>
      </c>
      <c r="M86" s="31">
        <v>2.3470300000000002</v>
      </c>
      <c r="N86" s="1"/>
      <c r="O86" s="1"/>
    </row>
    <row r="87" spans="1:15" ht="12.75" customHeight="1">
      <c r="A87" s="56">
        <v>78</v>
      </c>
      <c r="B87" s="58" t="s">
        <v>123</v>
      </c>
      <c r="C87" s="31">
        <v>1827.55</v>
      </c>
      <c r="D87" s="38">
        <v>1825.3500000000001</v>
      </c>
      <c r="E87" s="38">
        <v>1810.7000000000003</v>
      </c>
      <c r="F87" s="38">
        <v>1793.8500000000001</v>
      </c>
      <c r="G87" s="38">
        <v>1779.2000000000003</v>
      </c>
      <c r="H87" s="38">
        <v>1842.2000000000003</v>
      </c>
      <c r="I87" s="38">
        <v>1856.8500000000004</v>
      </c>
      <c r="J87" s="38">
        <v>1873.7000000000003</v>
      </c>
      <c r="K87" s="31">
        <v>1840</v>
      </c>
      <c r="L87" s="31">
        <v>1808.5</v>
      </c>
      <c r="M87" s="31">
        <v>7.4617800000000001</v>
      </c>
      <c r="N87" s="1"/>
      <c r="O87" s="1"/>
    </row>
    <row r="88" spans="1:15" ht="12.75" customHeight="1">
      <c r="A88" s="56">
        <v>79</v>
      </c>
      <c r="B88" s="58" t="s">
        <v>124</v>
      </c>
      <c r="C88" s="31">
        <v>460.05</v>
      </c>
      <c r="D88" s="38">
        <v>460.91666666666669</v>
      </c>
      <c r="E88" s="38">
        <v>457.13333333333338</v>
      </c>
      <c r="F88" s="38">
        <v>454.2166666666667</v>
      </c>
      <c r="G88" s="38">
        <v>450.43333333333339</v>
      </c>
      <c r="H88" s="38">
        <v>463.83333333333337</v>
      </c>
      <c r="I88" s="38">
        <v>467.61666666666667</v>
      </c>
      <c r="J88" s="38">
        <v>470.53333333333336</v>
      </c>
      <c r="K88" s="31">
        <v>464.7</v>
      </c>
      <c r="L88" s="31">
        <v>458</v>
      </c>
      <c r="M88" s="31">
        <v>15.331519999999999</v>
      </c>
      <c r="N88" s="1"/>
      <c r="O88" s="1"/>
    </row>
    <row r="89" spans="1:15" ht="12.75" customHeight="1">
      <c r="A89" s="56">
        <v>80</v>
      </c>
      <c r="B89" s="58" t="s">
        <v>125</v>
      </c>
      <c r="C89" s="31">
        <v>3791</v>
      </c>
      <c r="D89" s="38">
        <v>3807.6333333333337</v>
      </c>
      <c r="E89" s="38">
        <v>3746.4166666666674</v>
      </c>
      <c r="F89" s="38">
        <v>3701.8333333333339</v>
      </c>
      <c r="G89" s="38">
        <v>3640.6166666666677</v>
      </c>
      <c r="H89" s="38">
        <v>3852.2166666666672</v>
      </c>
      <c r="I89" s="38">
        <v>3913.4333333333334</v>
      </c>
      <c r="J89" s="38">
        <v>3958.0166666666669</v>
      </c>
      <c r="K89" s="31">
        <v>3868.85</v>
      </c>
      <c r="L89" s="31">
        <v>3763.05</v>
      </c>
      <c r="M89" s="31">
        <v>11.004239999999999</v>
      </c>
      <c r="N89" s="1"/>
      <c r="O89" s="1"/>
    </row>
    <row r="90" spans="1:15" ht="12.75" customHeight="1">
      <c r="A90" s="56">
        <v>81</v>
      </c>
      <c r="B90" s="58" t="s">
        <v>126</v>
      </c>
      <c r="C90" s="31">
        <v>1300.8499999999999</v>
      </c>
      <c r="D90" s="38">
        <v>1301.3166666666668</v>
      </c>
      <c r="E90" s="38">
        <v>1291.1833333333336</v>
      </c>
      <c r="F90" s="38">
        <v>1281.5166666666669</v>
      </c>
      <c r="G90" s="38">
        <v>1271.3833333333337</v>
      </c>
      <c r="H90" s="38">
        <v>1310.9833333333336</v>
      </c>
      <c r="I90" s="38">
        <v>1321.1166666666668</v>
      </c>
      <c r="J90" s="38">
        <v>1330.7833333333335</v>
      </c>
      <c r="K90" s="31">
        <v>1311.45</v>
      </c>
      <c r="L90" s="31">
        <v>1291.6500000000001</v>
      </c>
      <c r="M90" s="31">
        <v>4.8418599999999996</v>
      </c>
      <c r="N90" s="1"/>
      <c r="O90" s="1"/>
    </row>
    <row r="91" spans="1:15" ht="12.75" customHeight="1">
      <c r="A91" s="56">
        <v>82</v>
      </c>
      <c r="B91" s="58" t="s">
        <v>127</v>
      </c>
      <c r="C91" s="31">
        <v>1171.45</v>
      </c>
      <c r="D91" s="38">
        <v>1170.8999999999999</v>
      </c>
      <c r="E91" s="38">
        <v>1154.8499999999997</v>
      </c>
      <c r="F91" s="38">
        <v>1138.2499999999998</v>
      </c>
      <c r="G91" s="38">
        <v>1122.1999999999996</v>
      </c>
      <c r="H91" s="38">
        <v>1187.4999999999998</v>
      </c>
      <c r="I91" s="38">
        <v>1203.55</v>
      </c>
      <c r="J91" s="38">
        <v>1220.1499999999999</v>
      </c>
      <c r="K91" s="31">
        <v>1186.95</v>
      </c>
      <c r="L91" s="31">
        <v>1154.3</v>
      </c>
      <c r="M91" s="31">
        <v>73.918059999999997</v>
      </c>
      <c r="N91" s="1"/>
      <c r="O91" s="1"/>
    </row>
    <row r="92" spans="1:15" ht="12.75" customHeight="1">
      <c r="A92" s="56">
        <v>83</v>
      </c>
      <c r="B92" s="58" t="s">
        <v>128</v>
      </c>
      <c r="C92" s="31">
        <v>2560.85</v>
      </c>
      <c r="D92" s="38">
        <v>2584.25</v>
      </c>
      <c r="E92" s="38">
        <v>2528.6</v>
      </c>
      <c r="F92" s="38">
        <v>2496.35</v>
      </c>
      <c r="G92" s="38">
        <v>2440.6999999999998</v>
      </c>
      <c r="H92" s="38">
        <v>2616.5</v>
      </c>
      <c r="I92" s="38">
        <v>2672.1499999999996</v>
      </c>
      <c r="J92" s="38">
        <v>2704.4</v>
      </c>
      <c r="K92" s="31">
        <v>2639.9</v>
      </c>
      <c r="L92" s="31">
        <v>2552</v>
      </c>
      <c r="M92" s="31">
        <v>11.73767</v>
      </c>
      <c r="N92" s="1"/>
      <c r="O92" s="1"/>
    </row>
    <row r="93" spans="1:15" ht="12.75" customHeight="1">
      <c r="A93" s="56">
        <v>84</v>
      </c>
      <c r="B93" s="58" t="s">
        <v>129</v>
      </c>
      <c r="C93" s="31">
        <v>1618.8</v>
      </c>
      <c r="D93" s="38">
        <v>1624.4666666666665</v>
      </c>
      <c r="E93" s="38">
        <v>1610.5333333333328</v>
      </c>
      <c r="F93" s="38">
        <v>1602.2666666666664</v>
      </c>
      <c r="G93" s="38">
        <v>1588.3333333333328</v>
      </c>
      <c r="H93" s="38">
        <v>1632.7333333333329</v>
      </c>
      <c r="I93" s="38">
        <v>1646.6666666666667</v>
      </c>
      <c r="J93" s="38">
        <v>1654.9333333333329</v>
      </c>
      <c r="K93" s="31">
        <v>1638.4</v>
      </c>
      <c r="L93" s="31">
        <v>1616.2</v>
      </c>
      <c r="M93" s="31">
        <v>141.12911</v>
      </c>
      <c r="N93" s="1"/>
      <c r="O93" s="1"/>
    </row>
    <row r="94" spans="1:15" ht="12.75" customHeight="1">
      <c r="A94" s="56">
        <v>85</v>
      </c>
      <c r="B94" s="58" t="s">
        <v>130</v>
      </c>
      <c r="C94" s="31">
        <v>633.6</v>
      </c>
      <c r="D94" s="38">
        <v>635.83333333333337</v>
      </c>
      <c r="E94" s="38">
        <v>629.76666666666677</v>
      </c>
      <c r="F94" s="38">
        <v>625.93333333333339</v>
      </c>
      <c r="G94" s="38">
        <v>619.86666666666679</v>
      </c>
      <c r="H94" s="38">
        <v>639.66666666666674</v>
      </c>
      <c r="I94" s="38">
        <v>645.73333333333335</v>
      </c>
      <c r="J94" s="38">
        <v>649.56666666666672</v>
      </c>
      <c r="K94" s="31">
        <v>641.9</v>
      </c>
      <c r="L94" s="31">
        <v>632</v>
      </c>
      <c r="M94" s="31">
        <v>12.88176</v>
      </c>
      <c r="N94" s="1"/>
      <c r="O94" s="1"/>
    </row>
    <row r="95" spans="1:15" ht="12.75" customHeight="1">
      <c r="A95" s="56">
        <v>86</v>
      </c>
      <c r="B95" s="58" t="s">
        <v>131</v>
      </c>
      <c r="C95" s="31">
        <v>2998.2</v>
      </c>
      <c r="D95" s="38">
        <v>3017.1833333333329</v>
      </c>
      <c r="E95" s="38">
        <v>2961.016666666666</v>
      </c>
      <c r="F95" s="38">
        <v>2923.833333333333</v>
      </c>
      <c r="G95" s="38">
        <v>2867.6666666666661</v>
      </c>
      <c r="H95" s="38">
        <v>3054.3666666666659</v>
      </c>
      <c r="I95" s="38">
        <v>3110.5333333333328</v>
      </c>
      <c r="J95" s="38">
        <v>3147.7166666666658</v>
      </c>
      <c r="K95" s="31">
        <v>3073.35</v>
      </c>
      <c r="L95" s="31">
        <v>2980</v>
      </c>
      <c r="M95" s="31">
        <v>8.1608199999999993</v>
      </c>
      <c r="N95" s="1"/>
      <c r="O95" s="1"/>
    </row>
    <row r="96" spans="1:15" ht="12.75" customHeight="1">
      <c r="A96" s="56">
        <v>87</v>
      </c>
      <c r="B96" s="58" t="s">
        <v>133</v>
      </c>
      <c r="C96" s="31">
        <v>462.45</v>
      </c>
      <c r="D96" s="38">
        <v>464.15000000000003</v>
      </c>
      <c r="E96" s="38">
        <v>458.30000000000007</v>
      </c>
      <c r="F96" s="38">
        <v>454.15000000000003</v>
      </c>
      <c r="G96" s="38">
        <v>448.30000000000007</v>
      </c>
      <c r="H96" s="38">
        <v>468.30000000000007</v>
      </c>
      <c r="I96" s="38">
        <v>474.15000000000009</v>
      </c>
      <c r="J96" s="38">
        <v>478.30000000000007</v>
      </c>
      <c r="K96" s="31">
        <v>470</v>
      </c>
      <c r="L96" s="31">
        <v>460</v>
      </c>
      <c r="M96" s="31">
        <v>44.228879999999997</v>
      </c>
      <c r="N96" s="1"/>
      <c r="O96" s="1"/>
    </row>
    <row r="97" spans="1:15" ht="12.75" customHeight="1">
      <c r="A97" s="56">
        <v>88</v>
      </c>
      <c r="B97" s="58" t="s">
        <v>135</v>
      </c>
      <c r="C97" s="31">
        <v>266.64999999999998</v>
      </c>
      <c r="D97" s="38">
        <v>267.13333333333333</v>
      </c>
      <c r="E97" s="38">
        <v>264.66666666666663</v>
      </c>
      <c r="F97" s="38">
        <v>262.68333333333328</v>
      </c>
      <c r="G97" s="38">
        <v>260.21666666666658</v>
      </c>
      <c r="H97" s="38">
        <v>269.11666666666667</v>
      </c>
      <c r="I97" s="38">
        <v>271.58333333333337</v>
      </c>
      <c r="J97" s="38">
        <v>273.56666666666672</v>
      </c>
      <c r="K97" s="31">
        <v>269.60000000000002</v>
      </c>
      <c r="L97" s="31">
        <v>265.14999999999998</v>
      </c>
      <c r="M97" s="31">
        <v>23.336649999999999</v>
      </c>
      <c r="N97" s="1"/>
      <c r="O97" s="1"/>
    </row>
    <row r="98" spans="1:15" ht="12.75" customHeight="1">
      <c r="A98" s="56">
        <v>89</v>
      </c>
      <c r="B98" s="58" t="s">
        <v>136</v>
      </c>
      <c r="C98" s="31">
        <v>2501.8000000000002</v>
      </c>
      <c r="D98" s="38">
        <v>2512.4833333333336</v>
      </c>
      <c r="E98" s="38">
        <v>2488.3166666666671</v>
      </c>
      <c r="F98" s="38">
        <v>2474.8333333333335</v>
      </c>
      <c r="G98" s="38">
        <v>2450.666666666667</v>
      </c>
      <c r="H98" s="38">
        <v>2525.9666666666672</v>
      </c>
      <c r="I98" s="38">
        <v>2550.1333333333332</v>
      </c>
      <c r="J98" s="38">
        <v>2563.6166666666672</v>
      </c>
      <c r="K98" s="31">
        <v>2536.65</v>
      </c>
      <c r="L98" s="31">
        <v>2499</v>
      </c>
      <c r="M98" s="31">
        <v>14.72199</v>
      </c>
      <c r="N98" s="1"/>
      <c r="O98" s="1"/>
    </row>
    <row r="99" spans="1:15" ht="12.75" customHeight="1">
      <c r="A99" s="56">
        <v>90</v>
      </c>
      <c r="B99" s="58" t="s">
        <v>280</v>
      </c>
      <c r="C99" s="31">
        <v>316.55</v>
      </c>
      <c r="D99" s="38">
        <v>317.51666666666665</v>
      </c>
      <c r="E99" s="38">
        <v>315.0333333333333</v>
      </c>
      <c r="F99" s="38">
        <v>313.51666666666665</v>
      </c>
      <c r="G99" s="38">
        <v>311.0333333333333</v>
      </c>
      <c r="H99" s="38">
        <v>319.0333333333333</v>
      </c>
      <c r="I99" s="38">
        <v>321.51666666666665</v>
      </c>
      <c r="J99" s="38">
        <v>323.0333333333333</v>
      </c>
      <c r="K99" s="31">
        <v>320</v>
      </c>
      <c r="L99" s="31">
        <v>316</v>
      </c>
      <c r="M99" s="31">
        <v>2.79237</v>
      </c>
      <c r="N99" s="1"/>
      <c r="O99" s="1"/>
    </row>
    <row r="100" spans="1:15" ht="12.75" customHeight="1">
      <c r="A100" s="56">
        <v>91</v>
      </c>
      <c r="B100" s="58" t="s">
        <v>281</v>
      </c>
      <c r="C100" s="31">
        <v>42030.9</v>
      </c>
      <c r="D100" s="38">
        <v>42025.216666666667</v>
      </c>
      <c r="E100" s="38">
        <v>41587.633333333331</v>
      </c>
      <c r="F100" s="38">
        <v>41144.366666666661</v>
      </c>
      <c r="G100" s="38">
        <v>40706.783333333326</v>
      </c>
      <c r="H100" s="38">
        <v>42468.483333333337</v>
      </c>
      <c r="I100" s="38">
        <v>42906.066666666666</v>
      </c>
      <c r="J100" s="38">
        <v>43349.333333333343</v>
      </c>
      <c r="K100" s="31">
        <v>42462.8</v>
      </c>
      <c r="L100" s="31">
        <v>41581.949999999997</v>
      </c>
      <c r="M100" s="31">
        <v>2.4629999999999999E-2</v>
      </c>
      <c r="N100" s="1"/>
      <c r="O100" s="1"/>
    </row>
    <row r="101" spans="1:15" ht="12.75" customHeight="1">
      <c r="A101" s="56">
        <v>92</v>
      </c>
      <c r="B101" s="58" t="s">
        <v>138</v>
      </c>
      <c r="C101" s="31">
        <v>952.85</v>
      </c>
      <c r="D101" s="38">
        <v>955.44999999999993</v>
      </c>
      <c r="E101" s="38">
        <v>947.39999999999986</v>
      </c>
      <c r="F101" s="38">
        <v>941.94999999999993</v>
      </c>
      <c r="G101" s="38">
        <v>933.89999999999986</v>
      </c>
      <c r="H101" s="38">
        <v>960.89999999999986</v>
      </c>
      <c r="I101" s="38">
        <v>968.94999999999982</v>
      </c>
      <c r="J101" s="38">
        <v>974.39999999999986</v>
      </c>
      <c r="K101" s="31">
        <v>963.5</v>
      </c>
      <c r="L101" s="31">
        <v>950</v>
      </c>
      <c r="M101" s="31">
        <v>171.62177</v>
      </c>
      <c r="N101" s="1"/>
      <c r="O101" s="1"/>
    </row>
    <row r="102" spans="1:15" ht="12.75" customHeight="1">
      <c r="A102" s="56">
        <v>93</v>
      </c>
      <c r="B102" s="58" t="s">
        <v>139</v>
      </c>
      <c r="C102" s="31">
        <v>1370.55</v>
      </c>
      <c r="D102" s="38">
        <v>1368.2166666666665</v>
      </c>
      <c r="E102" s="38">
        <v>1347.883333333333</v>
      </c>
      <c r="F102" s="38">
        <v>1325.2166666666665</v>
      </c>
      <c r="G102" s="38">
        <v>1304.883333333333</v>
      </c>
      <c r="H102" s="38">
        <v>1390.883333333333</v>
      </c>
      <c r="I102" s="38">
        <v>1411.2166666666665</v>
      </c>
      <c r="J102" s="38">
        <v>1433.883333333333</v>
      </c>
      <c r="K102" s="31">
        <v>1388.55</v>
      </c>
      <c r="L102" s="31">
        <v>1345.55</v>
      </c>
      <c r="M102" s="31">
        <v>7.4017299999999997</v>
      </c>
      <c r="N102" s="1"/>
      <c r="O102" s="1"/>
    </row>
    <row r="103" spans="1:15" ht="12.75" customHeight="1">
      <c r="A103" s="56">
        <v>94</v>
      </c>
      <c r="B103" s="58" t="s">
        <v>140</v>
      </c>
      <c r="C103" s="31">
        <v>560</v>
      </c>
      <c r="D103" s="38">
        <v>563.80000000000007</v>
      </c>
      <c r="E103" s="38">
        <v>551.95000000000016</v>
      </c>
      <c r="F103" s="38">
        <v>543.90000000000009</v>
      </c>
      <c r="G103" s="38">
        <v>532.05000000000018</v>
      </c>
      <c r="H103" s="38">
        <v>571.85000000000014</v>
      </c>
      <c r="I103" s="38">
        <v>583.70000000000005</v>
      </c>
      <c r="J103" s="38">
        <v>591.75000000000011</v>
      </c>
      <c r="K103" s="31">
        <v>575.65</v>
      </c>
      <c r="L103" s="31">
        <v>555.75</v>
      </c>
      <c r="M103" s="31">
        <v>13.940530000000001</v>
      </c>
      <c r="N103" s="1"/>
      <c r="O103" s="1"/>
    </row>
    <row r="104" spans="1:15" ht="12.75" customHeight="1">
      <c r="A104" s="56">
        <v>95</v>
      </c>
      <c r="B104" s="58" t="s">
        <v>141</v>
      </c>
      <c r="C104" s="31">
        <v>8.1</v>
      </c>
      <c r="D104" s="38">
        <v>8.1166666666666654</v>
      </c>
      <c r="E104" s="38">
        <v>8.0333333333333314</v>
      </c>
      <c r="F104" s="38">
        <v>7.9666666666666668</v>
      </c>
      <c r="G104" s="38">
        <v>7.8833333333333329</v>
      </c>
      <c r="H104" s="38">
        <v>8.18333333333333</v>
      </c>
      <c r="I104" s="38">
        <v>8.2666666666666622</v>
      </c>
      <c r="J104" s="38">
        <v>8.3333333333333286</v>
      </c>
      <c r="K104" s="31">
        <v>8.1999999999999993</v>
      </c>
      <c r="L104" s="31">
        <v>8.0500000000000007</v>
      </c>
      <c r="M104" s="31">
        <v>532.05798000000004</v>
      </c>
      <c r="N104" s="1"/>
      <c r="O104" s="1"/>
    </row>
    <row r="105" spans="1:15" ht="12.75" customHeight="1">
      <c r="A105" s="56">
        <v>96</v>
      </c>
      <c r="B105" s="58" t="s">
        <v>143</v>
      </c>
      <c r="C105" s="31">
        <v>88.15</v>
      </c>
      <c r="D105" s="38">
        <v>88.266666666666666</v>
      </c>
      <c r="E105" s="38">
        <v>87.533333333333331</v>
      </c>
      <c r="F105" s="38">
        <v>86.916666666666671</v>
      </c>
      <c r="G105" s="38">
        <v>86.183333333333337</v>
      </c>
      <c r="H105" s="38">
        <v>88.883333333333326</v>
      </c>
      <c r="I105" s="38">
        <v>89.616666666666646</v>
      </c>
      <c r="J105" s="38">
        <v>90.23333333333332</v>
      </c>
      <c r="K105" s="31">
        <v>89</v>
      </c>
      <c r="L105" s="31">
        <v>87.65</v>
      </c>
      <c r="M105" s="31">
        <v>336.82850000000002</v>
      </c>
      <c r="N105" s="1"/>
      <c r="O105" s="1"/>
    </row>
    <row r="106" spans="1:15" ht="12.75" customHeight="1">
      <c r="A106" s="56">
        <v>97</v>
      </c>
      <c r="B106" s="58" t="s">
        <v>145</v>
      </c>
      <c r="C106" s="31">
        <v>443.75</v>
      </c>
      <c r="D106" s="38">
        <v>445.66666666666669</v>
      </c>
      <c r="E106" s="38">
        <v>441.03333333333336</v>
      </c>
      <c r="F106" s="38">
        <v>438.31666666666666</v>
      </c>
      <c r="G106" s="38">
        <v>433.68333333333334</v>
      </c>
      <c r="H106" s="38">
        <v>448.38333333333338</v>
      </c>
      <c r="I106" s="38">
        <v>453.01666666666671</v>
      </c>
      <c r="J106" s="38">
        <v>455.73333333333341</v>
      </c>
      <c r="K106" s="31">
        <v>450.3</v>
      </c>
      <c r="L106" s="31">
        <v>442.95</v>
      </c>
      <c r="M106" s="31">
        <v>6.6212400000000002</v>
      </c>
      <c r="N106" s="1"/>
      <c r="O106" s="1"/>
    </row>
    <row r="107" spans="1:15" ht="12.75" customHeight="1">
      <c r="A107" s="56">
        <v>98</v>
      </c>
      <c r="B107" s="58" t="s">
        <v>146</v>
      </c>
      <c r="C107" s="31">
        <v>387.05</v>
      </c>
      <c r="D107" s="38">
        <v>385.98333333333329</v>
      </c>
      <c r="E107" s="38">
        <v>382.71666666666658</v>
      </c>
      <c r="F107" s="38">
        <v>378.38333333333327</v>
      </c>
      <c r="G107" s="38">
        <v>375.11666666666656</v>
      </c>
      <c r="H107" s="38">
        <v>390.31666666666661</v>
      </c>
      <c r="I107" s="38">
        <v>393.58333333333337</v>
      </c>
      <c r="J107" s="38">
        <v>397.91666666666663</v>
      </c>
      <c r="K107" s="31">
        <v>389.25</v>
      </c>
      <c r="L107" s="31">
        <v>381.65</v>
      </c>
      <c r="M107" s="31">
        <v>17.076039999999999</v>
      </c>
      <c r="N107" s="1"/>
      <c r="O107" s="1"/>
    </row>
    <row r="108" spans="1:15" ht="12.75" customHeight="1">
      <c r="A108" s="56">
        <v>99</v>
      </c>
      <c r="B108" s="58" t="s">
        <v>283</v>
      </c>
      <c r="C108" s="31">
        <v>387.9</v>
      </c>
      <c r="D108" s="38">
        <v>391.01666666666665</v>
      </c>
      <c r="E108" s="38">
        <v>375.88333333333333</v>
      </c>
      <c r="F108" s="38">
        <v>363.86666666666667</v>
      </c>
      <c r="G108" s="38">
        <v>348.73333333333335</v>
      </c>
      <c r="H108" s="38">
        <v>403.0333333333333</v>
      </c>
      <c r="I108" s="38">
        <v>418.16666666666663</v>
      </c>
      <c r="J108" s="38">
        <v>430.18333333333328</v>
      </c>
      <c r="K108" s="31">
        <v>406.15</v>
      </c>
      <c r="L108" s="31">
        <v>379</v>
      </c>
      <c r="M108" s="31">
        <v>44.693179999999998</v>
      </c>
      <c r="N108" s="1"/>
      <c r="O108" s="1"/>
    </row>
    <row r="109" spans="1:15" ht="12.75" customHeight="1">
      <c r="A109" s="56">
        <v>100</v>
      </c>
      <c r="B109" s="58" t="s">
        <v>149</v>
      </c>
      <c r="C109" s="31">
        <v>2515.9</v>
      </c>
      <c r="D109" s="38">
        <v>2530.0166666666669</v>
      </c>
      <c r="E109" s="38">
        <v>2495.8833333333337</v>
      </c>
      <c r="F109" s="38">
        <v>2475.8666666666668</v>
      </c>
      <c r="G109" s="38">
        <v>2441.7333333333336</v>
      </c>
      <c r="H109" s="38">
        <v>2550.0333333333338</v>
      </c>
      <c r="I109" s="38">
        <v>2584.166666666667</v>
      </c>
      <c r="J109" s="38">
        <v>2604.1833333333338</v>
      </c>
      <c r="K109" s="31">
        <v>2564.15</v>
      </c>
      <c r="L109" s="31">
        <v>2510</v>
      </c>
      <c r="M109" s="31">
        <v>4.5327799999999998</v>
      </c>
      <c r="N109" s="1"/>
      <c r="O109" s="1"/>
    </row>
    <row r="110" spans="1:15" ht="12.75" customHeight="1">
      <c r="A110" s="56">
        <v>101</v>
      </c>
      <c r="B110" s="58" t="s">
        <v>150</v>
      </c>
      <c r="C110" s="31">
        <v>1397.25</v>
      </c>
      <c r="D110" s="38">
        <v>1407.25</v>
      </c>
      <c r="E110" s="38">
        <v>1382.75</v>
      </c>
      <c r="F110" s="38">
        <v>1368.25</v>
      </c>
      <c r="G110" s="38">
        <v>1343.75</v>
      </c>
      <c r="H110" s="38">
        <v>1421.75</v>
      </c>
      <c r="I110" s="38">
        <v>1446.25</v>
      </c>
      <c r="J110" s="38">
        <v>1460.75</v>
      </c>
      <c r="K110" s="31">
        <v>1431.75</v>
      </c>
      <c r="L110" s="31">
        <v>1392.75</v>
      </c>
      <c r="M110" s="31">
        <v>30.7469</v>
      </c>
      <c r="N110" s="1"/>
      <c r="O110" s="1"/>
    </row>
    <row r="111" spans="1:15" ht="12.75" customHeight="1">
      <c r="A111" s="56">
        <v>102</v>
      </c>
      <c r="B111" s="58" t="s">
        <v>151</v>
      </c>
      <c r="C111" s="31">
        <v>171.55</v>
      </c>
      <c r="D111" s="38">
        <v>171.01666666666668</v>
      </c>
      <c r="E111" s="38">
        <v>169.13333333333335</v>
      </c>
      <c r="F111" s="38">
        <v>166.71666666666667</v>
      </c>
      <c r="G111" s="38">
        <v>164.83333333333334</v>
      </c>
      <c r="H111" s="38">
        <v>173.43333333333337</v>
      </c>
      <c r="I111" s="38">
        <v>175.31666666666669</v>
      </c>
      <c r="J111" s="38">
        <v>177.73333333333338</v>
      </c>
      <c r="K111" s="31">
        <v>172.9</v>
      </c>
      <c r="L111" s="31">
        <v>168.6</v>
      </c>
      <c r="M111" s="31">
        <v>45.13129</v>
      </c>
      <c r="N111" s="1"/>
      <c r="O111" s="1"/>
    </row>
    <row r="112" spans="1:15" ht="12.75" customHeight="1">
      <c r="A112" s="56">
        <v>103</v>
      </c>
      <c r="B112" s="58" t="s">
        <v>152</v>
      </c>
      <c r="C112" s="31">
        <v>1371.85</v>
      </c>
      <c r="D112" s="38">
        <v>1378.5833333333333</v>
      </c>
      <c r="E112" s="38">
        <v>1360.3166666666666</v>
      </c>
      <c r="F112" s="38">
        <v>1348.7833333333333</v>
      </c>
      <c r="G112" s="38">
        <v>1330.5166666666667</v>
      </c>
      <c r="H112" s="38">
        <v>1390.1166666666666</v>
      </c>
      <c r="I112" s="38">
        <v>1408.3833333333334</v>
      </c>
      <c r="J112" s="38">
        <v>1419.9166666666665</v>
      </c>
      <c r="K112" s="31">
        <v>1396.85</v>
      </c>
      <c r="L112" s="31">
        <v>1367.05</v>
      </c>
      <c r="M112" s="31">
        <v>57.835169999999998</v>
      </c>
      <c r="N112" s="1"/>
      <c r="O112" s="1"/>
    </row>
    <row r="113" spans="1:15" ht="12.75" customHeight="1">
      <c r="A113" s="56">
        <v>104</v>
      </c>
      <c r="B113" s="58" t="s">
        <v>154</v>
      </c>
      <c r="C113" s="31">
        <v>93.5</v>
      </c>
      <c r="D113" s="38">
        <v>93.716666666666654</v>
      </c>
      <c r="E113" s="38">
        <v>93.133333333333312</v>
      </c>
      <c r="F113" s="38">
        <v>92.766666666666652</v>
      </c>
      <c r="G113" s="38">
        <v>92.183333333333309</v>
      </c>
      <c r="H113" s="38">
        <v>94.083333333333314</v>
      </c>
      <c r="I113" s="38">
        <v>94.666666666666657</v>
      </c>
      <c r="J113" s="38">
        <v>95.033333333333317</v>
      </c>
      <c r="K113" s="31">
        <v>94.3</v>
      </c>
      <c r="L113" s="31">
        <v>93.35</v>
      </c>
      <c r="M113" s="31">
        <v>92.948679999999996</v>
      </c>
      <c r="N113" s="1"/>
      <c r="O113" s="1"/>
    </row>
    <row r="114" spans="1:15" ht="12.75" customHeight="1">
      <c r="A114" s="56">
        <v>105</v>
      </c>
      <c r="B114" s="58" t="s">
        <v>155</v>
      </c>
      <c r="C114" s="31">
        <v>907.05</v>
      </c>
      <c r="D114" s="38">
        <v>908.69999999999993</v>
      </c>
      <c r="E114" s="38">
        <v>898.44999999999982</v>
      </c>
      <c r="F114" s="38">
        <v>889.84999999999991</v>
      </c>
      <c r="G114" s="38">
        <v>879.5999999999998</v>
      </c>
      <c r="H114" s="38">
        <v>917.29999999999984</v>
      </c>
      <c r="I114" s="38">
        <v>927.55000000000007</v>
      </c>
      <c r="J114" s="38">
        <v>936.14999999999986</v>
      </c>
      <c r="K114" s="31">
        <v>918.95</v>
      </c>
      <c r="L114" s="31">
        <v>900.1</v>
      </c>
      <c r="M114" s="31">
        <v>14.58498</v>
      </c>
      <c r="N114" s="1"/>
      <c r="O114" s="1"/>
    </row>
    <row r="115" spans="1:15" ht="12.75" customHeight="1">
      <c r="A115" s="56">
        <v>106</v>
      </c>
      <c r="B115" s="58" t="s">
        <v>156</v>
      </c>
      <c r="C115" s="31">
        <v>662.5</v>
      </c>
      <c r="D115" s="38">
        <v>662.55000000000007</v>
      </c>
      <c r="E115" s="38">
        <v>645.40000000000009</v>
      </c>
      <c r="F115" s="38">
        <v>628.30000000000007</v>
      </c>
      <c r="G115" s="38">
        <v>611.15000000000009</v>
      </c>
      <c r="H115" s="38">
        <v>679.65000000000009</v>
      </c>
      <c r="I115" s="38">
        <v>696.8</v>
      </c>
      <c r="J115" s="38">
        <v>713.90000000000009</v>
      </c>
      <c r="K115" s="31">
        <v>679.7</v>
      </c>
      <c r="L115" s="31">
        <v>645.45000000000005</v>
      </c>
      <c r="M115" s="31">
        <v>83.250280000000004</v>
      </c>
      <c r="N115" s="1"/>
      <c r="O115" s="1"/>
    </row>
    <row r="116" spans="1:15" ht="12.75" customHeight="1">
      <c r="A116" s="56">
        <v>107</v>
      </c>
      <c r="B116" s="58" t="s">
        <v>423</v>
      </c>
      <c r="C116" s="31">
        <v>48.9</v>
      </c>
      <c r="D116" s="38">
        <v>49.183333333333337</v>
      </c>
      <c r="E116" s="38">
        <v>48.216666666666676</v>
      </c>
      <c r="F116" s="38">
        <v>47.533333333333339</v>
      </c>
      <c r="G116" s="38">
        <v>46.566666666666677</v>
      </c>
      <c r="H116" s="38">
        <v>49.866666666666674</v>
      </c>
      <c r="I116" s="38">
        <v>50.833333333333343</v>
      </c>
      <c r="J116" s="38">
        <v>51.516666666666673</v>
      </c>
      <c r="K116" s="31">
        <v>50.15</v>
      </c>
      <c r="L116" s="31">
        <v>48.5</v>
      </c>
      <c r="M116" s="31">
        <v>690.84614999999997</v>
      </c>
      <c r="N116" s="1"/>
      <c r="O116" s="1"/>
    </row>
    <row r="117" spans="1:15" ht="12.75" customHeight="1">
      <c r="A117" s="56">
        <v>108</v>
      </c>
      <c r="B117" s="58" t="s">
        <v>157</v>
      </c>
      <c r="C117" s="31">
        <v>448.75</v>
      </c>
      <c r="D117" s="38">
        <v>449.13333333333338</v>
      </c>
      <c r="E117" s="38">
        <v>444.36666666666679</v>
      </c>
      <c r="F117" s="38">
        <v>439.98333333333341</v>
      </c>
      <c r="G117" s="38">
        <v>435.21666666666681</v>
      </c>
      <c r="H117" s="38">
        <v>453.51666666666677</v>
      </c>
      <c r="I117" s="38">
        <v>458.2833333333333</v>
      </c>
      <c r="J117" s="38">
        <v>462.66666666666674</v>
      </c>
      <c r="K117" s="31">
        <v>453.9</v>
      </c>
      <c r="L117" s="31">
        <v>444.75</v>
      </c>
      <c r="M117" s="31">
        <v>115.82326</v>
      </c>
      <c r="N117" s="1"/>
      <c r="O117" s="1"/>
    </row>
    <row r="118" spans="1:15" ht="12.75" customHeight="1">
      <c r="A118" s="56">
        <v>109</v>
      </c>
      <c r="B118" s="58" t="s">
        <v>158</v>
      </c>
      <c r="C118" s="31">
        <v>698.2</v>
      </c>
      <c r="D118" s="38">
        <v>687.41666666666663</v>
      </c>
      <c r="E118" s="38">
        <v>674.83333333333326</v>
      </c>
      <c r="F118" s="38">
        <v>651.46666666666658</v>
      </c>
      <c r="G118" s="38">
        <v>638.88333333333321</v>
      </c>
      <c r="H118" s="38">
        <v>710.7833333333333</v>
      </c>
      <c r="I118" s="38">
        <v>723.36666666666656</v>
      </c>
      <c r="J118" s="38">
        <v>746.73333333333335</v>
      </c>
      <c r="K118" s="31">
        <v>700</v>
      </c>
      <c r="L118" s="31">
        <v>664.05</v>
      </c>
      <c r="M118" s="31">
        <v>41.156959999999998</v>
      </c>
      <c r="N118" s="1"/>
      <c r="O118" s="1"/>
    </row>
    <row r="119" spans="1:15" ht="12.75" customHeight="1">
      <c r="A119" s="56">
        <v>110</v>
      </c>
      <c r="B119" s="58" t="s">
        <v>284</v>
      </c>
      <c r="C119" s="31">
        <v>342.05</v>
      </c>
      <c r="D119" s="38">
        <v>337.2</v>
      </c>
      <c r="E119" s="38">
        <v>329.95</v>
      </c>
      <c r="F119" s="38">
        <v>317.85000000000002</v>
      </c>
      <c r="G119" s="38">
        <v>310.60000000000002</v>
      </c>
      <c r="H119" s="38">
        <v>349.29999999999995</v>
      </c>
      <c r="I119" s="38">
        <v>356.54999999999995</v>
      </c>
      <c r="J119" s="38">
        <v>368.64999999999992</v>
      </c>
      <c r="K119" s="31">
        <v>344.45</v>
      </c>
      <c r="L119" s="31">
        <v>325.10000000000002</v>
      </c>
      <c r="M119" s="31">
        <v>74.759330000000006</v>
      </c>
      <c r="N119" s="1"/>
      <c r="O119" s="1"/>
    </row>
    <row r="120" spans="1:15" ht="12.75" customHeight="1">
      <c r="A120" s="56">
        <v>111</v>
      </c>
      <c r="B120" s="58" t="s">
        <v>160</v>
      </c>
      <c r="C120" s="31">
        <v>820.65</v>
      </c>
      <c r="D120" s="38">
        <v>822.5333333333333</v>
      </c>
      <c r="E120" s="38">
        <v>813.71666666666658</v>
      </c>
      <c r="F120" s="38">
        <v>806.7833333333333</v>
      </c>
      <c r="G120" s="38">
        <v>797.96666666666658</v>
      </c>
      <c r="H120" s="38">
        <v>829.46666666666658</v>
      </c>
      <c r="I120" s="38">
        <v>838.28333333333319</v>
      </c>
      <c r="J120" s="38">
        <v>845.21666666666658</v>
      </c>
      <c r="K120" s="31">
        <v>831.35</v>
      </c>
      <c r="L120" s="31">
        <v>815.6</v>
      </c>
      <c r="M120" s="31">
        <v>32.395110000000003</v>
      </c>
      <c r="N120" s="1"/>
      <c r="O120" s="1"/>
    </row>
    <row r="121" spans="1:15" ht="12.75" customHeight="1">
      <c r="A121" s="56">
        <v>112</v>
      </c>
      <c r="B121" s="58" t="s">
        <v>161</v>
      </c>
      <c r="C121" s="31">
        <v>498.15</v>
      </c>
      <c r="D121" s="38">
        <v>498.9666666666667</v>
      </c>
      <c r="E121" s="38">
        <v>491.38333333333338</v>
      </c>
      <c r="F121" s="38">
        <v>484.61666666666667</v>
      </c>
      <c r="G121" s="38">
        <v>477.03333333333336</v>
      </c>
      <c r="H121" s="38">
        <v>505.73333333333341</v>
      </c>
      <c r="I121" s="38">
        <v>513.31666666666661</v>
      </c>
      <c r="J121" s="38">
        <v>520.08333333333348</v>
      </c>
      <c r="K121" s="31">
        <v>506.55</v>
      </c>
      <c r="L121" s="31">
        <v>492.2</v>
      </c>
      <c r="M121" s="31">
        <v>30.499849999999999</v>
      </c>
      <c r="N121" s="1"/>
      <c r="O121" s="1"/>
    </row>
    <row r="122" spans="1:15" ht="12.75" customHeight="1">
      <c r="A122" s="56">
        <v>113</v>
      </c>
      <c r="B122" s="58" t="s">
        <v>162</v>
      </c>
      <c r="C122" s="31">
        <v>1791.45</v>
      </c>
      <c r="D122" s="38">
        <v>1791.1499999999999</v>
      </c>
      <c r="E122" s="38">
        <v>1782.2999999999997</v>
      </c>
      <c r="F122" s="38">
        <v>1773.1499999999999</v>
      </c>
      <c r="G122" s="38">
        <v>1764.2999999999997</v>
      </c>
      <c r="H122" s="38">
        <v>1800.2999999999997</v>
      </c>
      <c r="I122" s="38">
        <v>1809.1499999999996</v>
      </c>
      <c r="J122" s="38">
        <v>1818.2999999999997</v>
      </c>
      <c r="K122" s="31">
        <v>1800</v>
      </c>
      <c r="L122" s="31">
        <v>1782</v>
      </c>
      <c r="M122" s="31">
        <v>42.65616</v>
      </c>
      <c r="N122" s="1"/>
      <c r="O122" s="1"/>
    </row>
    <row r="123" spans="1:15" ht="12.75" customHeight="1">
      <c r="A123" s="56">
        <v>114</v>
      </c>
      <c r="B123" s="58" t="s">
        <v>163</v>
      </c>
      <c r="C123" s="31">
        <v>124.2</v>
      </c>
      <c r="D123" s="38">
        <v>124.84999999999998</v>
      </c>
      <c r="E123" s="38">
        <v>122.69999999999996</v>
      </c>
      <c r="F123" s="38">
        <v>121.19999999999997</v>
      </c>
      <c r="G123" s="38">
        <v>119.04999999999995</v>
      </c>
      <c r="H123" s="38">
        <v>126.34999999999997</v>
      </c>
      <c r="I123" s="38">
        <v>128.49999999999997</v>
      </c>
      <c r="J123" s="38">
        <v>129.99999999999997</v>
      </c>
      <c r="K123" s="31">
        <v>127</v>
      </c>
      <c r="L123" s="31">
        <v>123.35</v>
      </c>
      <c r="M123" s="31">
        <v>37.890720000000002</v>
      </c>
      <c r="N123" s="1"/>
      <c r="O123" s="1"/>
    </row>
    <row r="124" spans="1:15" ht="12.75" customHeight="1">
      <c r="A124" s="56">
        <v>115</v>
      </c>
      <c r="B124" s="58" t="s">
        <v>164</v>
      </c>
      <c r="C124" s="31">
        <v>2298</v>
      </c>
      <c r="D124" s="38">
        <v>2317.9500000000003</v>
      </c>
      <c r="E124" s="38">
        <v>2273.1500000000005</v>
      </c>
      <c r="F124" s="38">
        <v>2248.3000000000002</v>
      </c>
      <c r="G124" s="38">
        <v>2203.5000000000005</v>
      </c>
      <c r="H124" s="38">
        <v>2342.8000000000006</v>
      </c>
      <c r="I124" s="38">
        <v>2387.6000000000008</v>
      </c>
      <c r="J124" s="38">
        <v>2412.4500000000007</v>
      </c>
      <c r="K124" s="31">
        <v>2362.75</v>
      </c>
      <c r="L124" s="31">
        <v>2293.1</v>
      </c>
      <c r="M124" s="31">
        <v>2.1046999999999998</v>
      </c>
      <c r="N124" s="1"/>
      <c r="O124" s="1"/>
    </row>
    <row r="125" spans="1:15" ht="12.75" customHeight="1">
      <c r="A125" s="56">
        <v>116</v>
      </c>
      <c r="B125" s="58" t="s">
        <v>165</v>
      </c>
      <c r="C125" s="31">
        <v>388.25</v>
      </c>
      <c r="D125" s="38">
        <v>392.90000000000003</v>
      </c>
      <c r="E125" s="38">
        <v>381.90000000000009</v>
      </c>
      <c r="F125" s="38">
        <v>375.55000000000007</v>
      </c>
      <c r="G125" s="38">
        <v>364.55000000000013</v>
      </c>
      <c r="H125" s="38">
        <v>399.25000000000006</v>
      </c>
      <c r="I125" s="38">
        <v>410.24999999999994</v>
      </c>
      <c r="J125" s="38">
        <v>416.6</v>
      </c>
      <c r="K125" s="31">
        <v>403.9</v>
      </c>
      <c r="L125" s="31">
        <v>386.55</v>
      </c>
      <c r="M125" s="31">
        <v>27.56466</v>
      </c>
      <c r="N125" s="1"/>
      <c r="O125" s="1"/>
    </row>
    <row r="126" spans="1:15" ht="12.75" customHeight="1">
      <c r="A126" s="56">
        <v>117</v>
      </c>
      <c r="B126" s="58" t="s">
        <v>166</v>
      </c>
      <c r="C126" s="31">
        <v>424.95</v>
      </c>
      <c r="D126" s="38">
        <v>427.58333333333331</v>
      </c>
      <c r="E126" s="38">
        <v>421.51666666666665</v>
      </c>
      <c r="F126" s="38">
        <v>418.08333333333331</v>
      </c>
      <c r="G126" s="38">
        <v>412.01666666666665</v>
      </c>
      <c r="H126" s="38">
        <v>431.01666666666665</v>
      </c>
      <c r="I126" s="38">
        <v>437.08333333333337</v>
      </c>
      <c r="J126" s="38">
        <v>440.51666666666665</v>
      </c>
      <c r="K126" s="31">
        <v>433.65</v>
      </c>
      <c r="L126" s="31">
        <v>424.15</v>
      </c>
      <c r="M126" s="31">
        <v>23.703009999999999</v>
      </c>
      <c r="N126" s="1"/>
      <c r="O126" s="1"/>
    </row>
    <row r="127" spans="1:15" ht="12.75" customHeight="1">
      <c r="A127" s="56">
        <v>118</v>
      </c>
      <c r="B127" s="58" t="s">
        <v>285</v>
      </c>
      <c r="C127" s="31">
        <v>659.85</v>
      </c>
      <c r="D127" s="38">
        <v>664.65</v>
      </c>
      <c r="E127" s="38">
        <v>650.29999999999995</v>
      </c>
      <c r="F127" s="38">
        <v>640.75</v>
      </c>
      <c r="G127" s="38">
        <v>626.4</v>
      </c>
      <c r="H127" s="38">
        <v>674.19999999999993</v>
      </c>
      <c r="I127" s="38">
        <v>688.55000000000007</v>
      </c>
      <c r="J127" s="38">
        <v>698.09999999999991</v>
      </c>
      <c r="K127" s="31">
        <v>679</v>
      </c>
      <c r="L127" s="31">
        <v>655.1</v>
      </c>
      <c r="M127" s="31">
        <v>52.546439999999997</v>
      </c>
      <c r="N127" s="1"/>
      <c r="O127" s="1"/>
    </row>
    <row r="128" spans="1:15" ht="12.75" customHeight="1">
      <c r="A128" s="56">
        <v>119</v>
      </c>
      <c r="B128" s="58" t="s">
        <v>167</v>
      </c>
      <c r="C128" s="31">
        <v>2638.5</v>
      </c>
      <c r="D128" s="38">
        <v>2642.2166666666667</v>
      </c>
      <c r="E128" s="38">
        <v>2627.5333333333333</v>
      </c>
      <c r="F128" s="38">
        <v>2616.5666666666666</v>
      </c>
      <c r="G128" s="38">
        <v>2601.8833333333332</v>
      </c>
      <c r="H128" s="38">
        <v>2653.1833333333334</v>
      </c>
      <c r="I128" s="38">
        <v>2667.8666666666668</v>
      </c>
      <c r="J128" s="38">
        <v>2678.8333333333335</v>
      </c>
      <c r="K128" s="31">
        <v>2656.9</v>
      </c>
      <c r="L128" s="31">
        <v>2631.25</v>
      </c>
      <c r="M128" s="31">
        <v>13.20121</v>
      </c>
      <c r="N128" s="1"/>
      <c r="O128" s="1"/>
    </row>
    <row r="129" spans="1:15" ht="12.75" customHeight="1">
      <c r="A129" s="56">
        <v>120</v>
      </c>
      <c r="B129" s="58" t="s">
        <v>168</v>
      </c>
      <c r="C129" s="31">
        <v>5107.3500000000004</v>
      </c>
      <c r="D129" s="38">
        <v>5124.7833333333328</v>
      </c>
      <c r="E129" s="38">
        <v>5077.6166666666659</v>
      </c>
      <c r="F129" s="38">
        <v>5047.8833333333332</v>
      </c>
      <c r="G129" s="38">
        <v>5000.7166666666662</v>
      </c>
      <c r="H129" s="38">
        <v>5154.5166666666655</v>
      </c>
      <c r="I129" s="38">
        <v>5201.6833333333334</v>
      </c>
      <c r="J129" s="38">
        <v>5231.4166666666652</v>
      </c>
      <c r="K129" s="31">
        <v>5171.95</v>
      </c>
      <c r="L129" s="31">
        <v>5095.05</v>
      </c>
      <c r="M129" s="31">
        <v>3.5323899999999999</v>
      </c>
      <c r="N129" s="1"/>
      <c r="O129" s="1"/>
    </row>
    <row r="130" spans="1:15" ht="12.75" customHeight="1">
      <c r="A130" s="56">
        <v>121</v>
      </c>
      <c r="B130" s="58" t="s">
        <v>169</v>
      </c>
      <c r="C130" s="31">
        <v>4251.3</v>
      </c>
      <c r="D130" s="38">
        <v>4263.25</v>
      </c>
      <c r="E130" s="38">
        <v>4219.05</v>
      </c>
      <c r="F130" s="38">
        <v>4186.8</v>
      </c>
      <c r="G130" s="38">
        <v>4142.6000000000004</v>
      </c>
      <c r="H130" s="38">
        <v>4295.5</v>
      </c>
      <c r="I130" s="38">
        <v>4339.7000000000007</v>
      </c>
      <c r="J130" s="38">
        <v>4371.95</v>
      </c>
      <c r="K130" s="31">
        <v>4307.45</v>
      </c>
      <c r="L130" s="31">
        <v>4231</v>
      </c>
      <c r="M130" s="31">
        <v>0.95750000000000002</v>
      </c>
      <c r="N130" s="1"/>
      <c r="O130" s="1"/>
    </row>
    <row r="131" spans="1:15" ht="12.75" customHeight="1">
      <c r="A131" s="56">
        <v>122</v>
      </c>
      <c r="B131" s="58" t="s">
        <v>170</v>
      </c>
      <c r="C131" s="31">
        <v>1076.9000000000001</v>
      </c>
      <c r="D131" s="38">
        <v>1080.2833333333335</v>
      </c>
      <c r="E131" s="38">
        <v>1069.366666666667</v>
      </c>
      <c r="F131" s="38">
        <v>1061.8333333333335</v>
      </c>
      <c r="G131" s="38">
        <v>1050.916666666667</v>
      </c>
      <c r="H131" s="38">
        <v>1087.8166666666671</v>
      </c>
      <c r="I131" s="38">
        <v>1098.7333333333336</v>
      </c>
      <c r="J131" s="38">
        <v>1106.2666666666671</v>
      </c>
      <c r="K131" s="31">
        <v>1091.2</v>
      </c>
      <c r="L131" s="31">
        <v>1072.75</v>
      </c>
      <c r="M131" s="31">
        <v>9.7522099999999998</v>
      </c>
      <c r="N131" s="1"/>
      <c r="O131" s="1"/>
    </row>
    <row r="132" spans="1:15" ht="12.75" customHeight="1">
      <c r="A132" s="56">
        <v>123</v>
      </c>
      <c r="B132" s="58" t="s">
        <v>171</v>
      </c>
      <c r="C132" s="31">
        <v>1546.45</v>
      </c>
      <c r="D132" s="38">
        <v>1546.3666666666668</v>
      </c>
      <c r="E132" s="38">
        <v>1533.1333333333337</v>
      </c>
      <c r="F132" s="38">
        <v>1519.8166666666668</v>
      </c>
      <c r="G132" s="38">
        <v>1506.5833333333337</v>
      </c>
      <c r="H132" s="38">
        <v>1559.6833333333336</v>
      </c>
      <c r="I132" s="38">
        <v>1572.9166666666667</v>
      </c>
      <c r="J132" s="38">
        <v>1586.2333333333336</v>
      </c>
      <c r="K132" s="31">
        <v>1559.6</v>
      </c>
      <c r="L132" s="31">
        <v>1533.05</v>
      </c>
      <c r="M132" s="31">
        <v>24.028120000000001</v>
      </c>
      <c r="N132" s="1"/>
      <c r="O132" s="1"/>
    </row>
    <row r="133" spans="1:15" ht="12.75" customHeight="1">
      <c r="A133" s="56">
        <v>124</v>
      </c>
      <c r="B133" s="58" t="s">
        <v>172</v>
      </c>
      <c r="C133" s="31">
        <v>283.05</v>
      </c>
      <c r="D133" s="38">
        <v>284.7</v>
      </c>
      <c r="E133" s="38">
        <v>280.75</v>
      </c>
      <c r="F133" s="38">
        <v>278.45</v>
      </c>
      <c r="G133" s="38">
        <v>274.5</v>
      </c>
      <c r="H133" s="38">
        <v>287</v>
      </c>
      <c r="I133" s="38">
        <v>290.94999999999993</v>
      </c>
      <c r="J133" s="38">
        <v>293.25</v>
      </c>
      <c r="K133" s="31">
        <v>288.64999999999998</v>
      </c>
      <c r="L133" s="31">
        <v>282.39999999999998</v>
      </c>
      <c r="M133" s="31">
        <v>16.270430000000001</v>
      </c>
      <c r="N133" s="1"/>
      <c r="O133" s="1"/>
    </row>
    <row r="134" spans="1:15" ht="12.75" customHeight="1">
      <c r="A134" s="56">
        <v>125</v>
      </c>
      <c r="B134" s="58" t="s">
        <v>890</v>
      </c>
      <c r="C134" s="31">
        <v>1831.85</v>
      </c>
      <c r="D134" s="38">
        <v>1832.6333333333332</v>
      </c>
      <c r="E134" s="38">
        <v>1815.2666666666664</v>
      </c>
      <c r="F134" s="38">
        <v>1798.6833333333332</v>
      </c>
      <c r="G134" s="38">
        <v>1781.3166666666664</v>
      </c>
      <c r="H134" s="38">
        <v>1849.2166666666665</v>
      </c>
      <c r="I134" s="38">
        <v>1866.5833333333333</v>
      </c>
      <c r="J134" s="38">
        <v>1883.1666666666665</v>
      </c>
      <c r="K134" s="31">
        <v>1850</v>
      </c>
      <c r="L134" s="31">
        <v>1816.05</v>
      </c>
      <c r="M134" s="31">
        <v>2.2799700000000001</v>
      </c>
      <c r="N134" s="1"/>
      <c r="O134" s="1"/>
    </row>
    <row r="135" spans="1:15" ht="12.75" customHeight="1">
      <c r="A135" s="56">
        <v>126</v>
      </c>
      <c r="B135" s="58" t="s">
        <v>174</v>
      </c>
      <c r="C135" s="31">
        <v>576.95000000000005</v>
      </c>
      <c r="D135" s="38">
        <v>576.94999999999993</v>
      </c>
      <c r="E135" s="38">
        <v>573.09999999999991</v>
      </c>
      <c r="F135" s="38">
        <v>569.25</v>
      </c>
      <c r="G135" s="38">
        <v>565.4</v>
      </c>
      <c r="H135" s="38">
        <v>580.79999999999984</v>
      </c>
      <c r="I135" s="38">
        <v>584.65</v>
      </c>
      <c r="J135" s="38">
        <v>588.49999999999977</v>
      </c>
      <c r="K135" s="31">
        <v>580.79999999999995</v>
      </c>
      <c r="L135" s="31">
        <v>573.1</v>
      </c>
      <c r="M135" s="31">
        <v>19.345770000000002</v>
      </c>
      <c r="N135" s="1"/>
      <c r="O135" s="1"/>
    </row>
    <row r="136" spans="1:15" ht="12.75" customHeight="1">
      <c r="A136" s="56">
        <v>127</v>
      </c>
      <c r="B136" s="58" t="s">
        <v>175</v>
      </c>
      <c r="C136" s="31">
        <v>9356.85</v>
      </c>
      <c r="D136" s="38">
        <v>9389.9499999999989</v>
      </c>
      <c r="E136" s="38">
        <v>9310.8999999999978</v>
      </c>
      <c r="F136" s="38">
        <v>9264.9499999999989</v>
      </c>
      <c r="G136" s="38">
        <v>9185.8999999999978</v>
      </c>
      <c r="H136" s="38">
        <v>9435.8999999999978</v>
      </c>
      <c r="I136" s="38">
        <v>9514.9499999999971</v>
      </c>
      <c r="J136" s="38">
        <v>9560.8999999999978</v>
      </c>
      <c r="K136" s="31">
        <v>9469</v>
      </c>
      <c r="L136" s="31">
        <v>9344</v>
      </c>
      <c r="M136" s="31">
        <v>4.9850399999999997</v>
      </c>
      <c r="N136" s="1"/>
      <c r="O136" s="1"/>
    </row>
    <row r="137" spans="1:15" ht="12.75" customHeight="1">
      <c r="A137" s="56">
        <v>128</v>
      </c>
      <c r="B137" s="58" t="s">
        <v>287</v>
      </c>
      <c r="C137" s="31">
        <v>529.85</v>
      </c>
      <c r="D137" s="38">
        <v>532.11666666666667</v>
      </c>
      <c r="E137" s="38">
        <v>523.2833333333333</v>
      </c>
      <c r="F137" s="38">
        <v>516.71666666666658</v>
      </c>
      <c r="G137" s="38">
        <v>507.88333333333321</v>
      </c>
      <c r="H137" s="38">
        <v>538.68333333333339</v>
      </c>
      <c r="I137" s="38">
        <v>547.51666666666665</v>
      </c>
      <c r="J137" s="38">
        <v>554.08333333333348</v>
      </c>
      <c r="K137" s="31">
        <v>540.95000000000005</v>
      </c>
      <c r="L137" s="31">
        <v>525.54999999999995</v>
      </c>
      <c r="M137" s="31">
        <v>26.26634</v>
      </c>
      <c r="N137" s="1"/>
      <c r="O137" s="1"/>
    </row>
    <row r="138" spans="1:15" ht="12.75" customHeight="1">
      <c r="A138" s="56">
        <v>129</v>
      </c>
      <c r="B138" s="58" t="s">
        <v>176</v>
      </c>
      <c r="C138" s="31">
        <v>987.6</v>
      </c>
      <c r="D138" s="38">
        <v>994.16666666666663</v>
      </c>
      <c r="E138" s="38">
        <v>978.43333333333328</v>
      </c>
      <c r="F138" s="38">
        <v>969.26666666666665</v>
      </c>
      <c r="G138" s="38">
        <v>953.5333333333333</v>
      </c>
      <c r="H138" s="38">
        <v>1003.3333333333333</v>
      </c>
      <c r="I138" s="38">
        <v>1019.0666666666666</v>
      </c>
      <c r="J138" s="38">
        <v>1028.2333333333331</v>
      </c>
      <c r="K138" s="31">
        <v>1009.9</v>
      </c>
      <c r="L138" s="31">
        <v>985</v>
      </c>
      <c r="M138" s="31">
        <v>5.5220200000000004</v>
      </c>
      <c r="N138" s="1"/>
      <c r="O138" s="1"/>
    </row>
    <row r="139" spans="1:15" ht="12.75" customHeight="1">
      <c r="A139" s="56">
        <v>130</v>
      </c>
      <c r="B139" s="58" t="s">
        <v>179</v>
      </c>
      <c r="C139" s="31">
        <v>834.6</v>
      </c>
      <c r="D139" s="38">
        <v>835.9</v>
      </c>
      <c r="E139" s="38">
        <v>813.69999999999993</v>
      </c>
      <c r="F139" s="38">
        <v>792.8</v>
      </c>
      <c r="G139" s="38">
        <v>770.59999999999991</v>
      </c>
      <c r="H139" s="38">
        <v>856.8</v>
      </c>
      <c r="I139" s="38">
        <v>879</v>
      </c>
      <c r="J139" s="38">
        <v>899.9</v>
      </c>
      <c r="K139" s="31">
        <v>858.1</v>
      </c>
      <c r="L139" s="31">
        <v>815</v>
      </c>
      <c r="M139" s="31">
        <v>46.495519999999999</v>
      </c>
      <c r="N139" s="1"/>
      <c r="O139" s="1"/>
    </row>
    <row r="140" spans="1:15" ht="12.75" customHeight="1">
      <c r="A140" s="56">
        <v>131</v>
      </c>
      <c r="B140" s="58" t="s">
        <v>181</v>
      </c>
      <c r="C140" s="31">
        <v>97.65</v>
      </c>
      <c r="D140" s="38">
        <v>99.116666666666674</v>
      </c>
      <c r="E140" s="38">
        <v>95.233333333333348</v>
      </c>
      <c r="F140" s="38">
        <v>92.816666666666677</v>
      </c>
      <c r="G140" s="38">
        <v>88.933333333333351</v>
      </c>
      <c r="H140" s="38">
        <v>101.53333333333335</v>
      </c>
      <c r="I140" s="38">
        <v>105.41666666666667</v>
      </c>
      <c r="J140" s="38">
        <v>107.83333333333334</v>
      </c>
      <c r="K140" s="31">
        <v>103</v>
      </c>
      <c r="L140" s="31">
        <v>96.7</v>
      </c>
      <c r="M140" s="31">
        <v>469.69268</v>
      </c>
      <c r="N140" s="1"/>
      <c r="O140" s="1"/>
    </row>
    <row r="141" spans="1:15" ht="12.75" customHeight="1">
      <c r="A141" s="56">
        <v>132</v>
      </c>
      <c r="B141" s="58" t="s">
        <v>182</v>
      </c>
      <c r="C141" s="31">
        <v>2329.65</v>
      </c>
      <c r="D141" s="38">
        <v>2334.8833333333332</v>
      </c>
      <c r="E141" s="38">
        <v>2300.7666666666664</v>
      </c>
      <c r="F141" s="38">
        <v>2271.8833333333332</v>
      </c>
      <c r="G141" s="38">
        <v>2237.7666666666664</v>
      </c>
      <c r="H141" s="38">
        <v>2363.7666666666664</v>
      </c>
      <c r="I141" s="38">
        <v>2397.8833333333332</v>
      </c>
      <c r="J141" s="38">
        <v>2426.7666666666664</v>
      </c>
      <c r="K141" s="31">
        <v>2369</v>
      </c>
      <c r="L141" s="31">
        <v>2306</v>
      </c>
      <c r="M141" s="31">
        <v>2.2666599999999999</v>
      </c>
      <c r="N141" s="1"/>
      <c r="O141" s="1"/>
    </row>
    <row r="142" spans="1:15" ht="12.75" customHeight="1">
      <c r="A142" s="56">
        <v>133</v>
      </c>
      <c r="B142" s="58" t="s">
        <v>183</v>
      </c>
      <c r="C142" s="31">
        <v>105989.25</v>
      </c>
      <c r="D142" s="38">
        <v>106118.28333333333</v>
      </c>
      <c r="E142" s="38">
        <v>105486.56666666665</v>
      </c>
      <c r="F142" s="38">
        <v>104983.88333333333</v>
      </c>
      <c r="G142" s="38">
        <v>104352.16666666666</v>
      </c>
      <c r="H142" s="38">
        <v>106620.96666666665</v>
      </c>
      <c r="I142" s="38">
        <v>107252.68333333332</v>
      </c>
      <c r="J142" s="38">
        <v>107755.36666666664</v>
      </c>
      <c r="K142" s="31">
        <v>106750</v>
      </c>
      <c r="L142" s="31">
        <v>105615.6</v>
      </c>
      <c r="M142" s="31">
        <v>4.759E-2</v>
      </c>
      <c r="N142" s="1"/>
      <c r="O142" s="1"/>
    </row>
    <row r="143" spans="1:15" ht="12.75" customHeight="1">
      <c r="A143" s="56">
        <v>134</v>
      </c>
      <c r="B143" s="58" t="s">
        <v>288</v>
      </c>
      <c r="C143" s="31">
        <v>59.2</v>
      </c>
      <c r="D143" s="38">
        <v>59.683333333333337</v>
      </c>
      <c r="E143" s="38">
        <v>58.616666666666674</v>
      </c>
      <c r="F143" s="38">
        <v>58.033333333333339</v>
      </c>
      <c r="G143" s="38">
        <v>56.966666666666676</v>
      </c>
      <c r="H143" s="38">
        <v>60.266666666666673</v>
      </c>
      <c r="I143" s="38">
        <v>61.333333333333336</v>
      </c>
      <c r="J143" s="38">
        <v>61.916666666666671</v>
      </c>
      <c r="K143" s="31">
        <v>60.75</v>
      </c>
      <c r="L143" s="31">
        <v>59.1</v>
      </c>
      <c r="M143" s="31">
        <v>34.206980000000001</v>
      </c>
      <c r="N143" s="1"/>
      <c r="O143" s="1"/>
    </row>
    <row r="144" spans="1:15" ht="12.75" customHeight="1">
      <c r="A144" s="56">
        <v>135</v>
      </c>
      <c r="B144" s="58" t="s">
        <v>184</v>
      </c>
      <c r="C144" s="31">
        <v>1350.05</v>
      </c>
      <c r="D144" s="38">
        <v>1358.6833333333334</v>
      </c>
      <c r="E144" s="38">
        <v>1337.4166666666667</v>
      </c>
      <c r="F144" s="38">
        <v>1324.7833333333333</v>
      </c>
      <c r="G144" s="38">
        <v>1303.5166666666667</v>
      </c>
      <c r="H144" s="38">
        <v>1371.3166666666668</v>
      </c>
      <c r="I144" s="38">
        <v>1392.5833333333333</v>
      </c>
      <c r="J144" s="38">
        <v>1405.2166666666669</v>
      </c>
      <c r="K144" s="31">
        <v>1379.95</v>
      </c>
      <c r="L144" s="31">
        <v>1346.05</v>
      </c>
      <c r="M144" s="31">
        <v>2.6484200000000002</v>
      </c>
      <c r="N144" s="1"/>
      <c r="O144" s="1"/>
    </row>
    <row r="145" spans="1:15" ht="12.75" customHeight="1">
      <c r="A145" s="56">
        <v>136</v>
      </c>
      <c r="B145" s="58" t="s">
        <v>186</v>
      </c>
      <c r="C145" s="31">
        <v>4460.8</v>
      </c>
      <c r="D145" s="38">
        <v>4523.4833333333327</v>
      </c>
      <c r="E145" s="38">
        <v>4352.9666666666653</v>
      </c>
      <c r="F145" s="38">
        <v>4245.1333333333323</v>
      </c>
      <c r="G145" s="38">
        <v>4074.616666666665</v>
      </c>
      <c r="H145" s="38">
        <v>4631.3166666666657</v>
      </c>
      <c r="I145" s="38">
        <v>4801.8333333333339</v>
      </c>
      <c r="J145" s="38">
        <v>4909.6666666666661</v>
      </c>
      <c r="K145" s="31">
        <v>4694</v>
      </c>
      <c r="L145" s="31">
        <v>4415.6499999999996</v>
      </c>
      <c r="M145" s="31">
        <v>8.1199499999999993</v>
      </c>
      <c r="N145" s="1"/>
      <c r="O145" s="1"/>
    </row>
    <row r="146" spans="1:15" ht="12.75" customHeight="1">
      <c r="A146" s="56">
        <v>137</v>
      </c>
      <c r="B146" s="58" t="s">
        <v>187</v>
      </c>
      <c r="C146" s="31">
        <v>4470.8500000000004</v>
      </c>
      <c r="D146" s="38">
        <v>4455.5999999999995</v>
      </c>
      <c r="E146" s="38">
        <v>4418.7499999999991</v>
      </c>
      <c r="F146" s="38">
        <v>4366.6499999999996</v>
      </c>
      <c r="G146" s="38">
        <v>4329.7999999999993</v>
      </c>
      <c r="H146" s="38">
        <v>4507.6999999999989</v>
      </c>
      <c r="I146" s="38">
        <v>4544.5499999999993</v>
      </c>
      <c r="J146" s="38">
        <v>4596.6499999999987</v>
      </c>
      <c r="K146" s="31">
        <v>4492.45</v>
      </c>
      <c r="L146" s="31">
        <v>4403.5</v>
      </c>
      <c r="M146" s="31">
        <v>0.73882999999999999</v>
      </c>
      <c r="N146" s="1"/>
      <c r="O146" s="1"/>
    </row>
    <row r="147" spans="1:15" ht="12.75" customHeight="1">
      <c r="A147" s="56">
        <v>138</v>
      </c>
      <c r="B147" s="58" t="s">
        <v>188</v>
      </c>
      <c r="C147" s="31">
        <v>21842.400000000001</v>
      </c>
      <c r="D147" s="38">
        <v>21867.466666666664</v>
      </c>
      <c r="E147" s="38">
        <v>21724.933333333327</v>
      </c>
      <c r="F147" s="38">
        <v>21607.466666666664</v>
      </c>
      <c r="G147" s="38">
        <v>21464.933333333327</v>
      </c>
      <c r="H147" s="38">
        <v>21984.933333333327</v>
      </c>
      <c r="I147" s="38">
        <v>22127.46666666666</v>
      </c>
      <c r="J147" s="38">
        <v>22244.933333333327</v>
      </c>
      <c r="K147" s="31">
        <v>22010</v>
      </c>
      <c r="L147" s="31">
        <v>21750</v>
      </c>
      <c r="M147" s="31">
        <v>0.38363000000000003</v>
      </c>
      <c r="N147" s="1"/>
      <c r="O147" s="1"/>
    </row>
    <row r="148" spans="1:15" ht="12.75" customHeight="1">
      <c r="A148" s="56">
        <v>139</v>
      </c>
      <c r="B148" s="58" t="s">
        <v>468</v>
      </c>
      <c r="C148" s="31">
        <v>50.15</v>
      </c>
      <c r="D148" s="38">
        <v>50.233333333333327</v>
      </c>
      <c r="E148" s="38">
        <v>49.666666666666657</v>
      </c>
      <c r="F148" s="38">
        <v>49.18333333333333</v>
      </c>
      <c r="G148" s="38">
        <v>48.61666666666666</v>
      </c>
      <c r="H148" s="38">
        <v>50.716666666666654</v>
      </c>
      <c r="I148" s="38">
        <v>51.283333333333331</v>
      </c>
      <c r="J148" s="38">
        <v>51.766666666666652</v>
      </c>
      <c r="K148" s="31">
        <v>50.8</v>
      </c>
      <c r="L148" s="31">
        <v>49.75</v>
      </c>
      <c r="M148" s="31">
        <v>148.54993999999999</v>
      </c>
      <c r="N148" s="1"/>
      <c r="O148" s="1"/>
    </row>
    <row r="149" spans="1:15" ht="12.75" customHeight="1">
      <c r="A149" s="56">
        <v>140</v>
      </c>
      <c r="B149" s="58" t="s">
        <v>189</v>
      </c>
      <c r="C149" s="31">
        <v>113.75</v>
      </c>
      <c r="D149" s="38">
        <v>113.46666666666665</v>
      </c>
      <c r="E149" s="38">
        <v>112.58333333333331</v>
      </c>
      <c r="F149" s="38">
        <v>111.41666666666666</v>
      </c>
      <c r="G149" s="38">
        <v>110.53333333333332</v>
      </c>
      <c r="H149" s="38">
        <v>114.63333333333331</v>
      </c>
      <c r="I149" s="38">
        <v>115.51666666666667</v>
      </c>
      <c r="J149" s="38">
        <v>116.68333333333331</v>
      </c>
      <c r="K149" s="31">
        <v>114.35</v>
      </c>
      <c r="L149" s="31">
        <v>112.3</v>
      </c>
      <c r="M149" s="31">
        <v>93.932559999999995</v>
      </c>
      <c r="N149" s="1"/>
      <c r="O149" s="1"/>
    </row>
    <row r="150" spans="1:15" ht="12.75" customHeight="1">
      <c r="A150" s="56">
        <v>141</v>
      </c>
      <c r="B150" s="58" t="s">
        <v>191</v>
      </c>
      <c r="C150" s="31">
        <v>213</v>
      </c>
      <c r="D150" s="38">
        <v>214.04999999999998</v>
      </c>
      <c r="E150" s="38">
        <v>211.59999999999997</v>
      </c>
      <c r="F150" s="38">
        <v>210.2</v>
      </c>
      <c r="G150" s="38">
        <v>207.74999999999997</v>
      </c>
      <c r="H150" s="38">
        <v>215.44999999999996</v>
      </c>
      <c r="I150" s="38">
        <v>217.89999999999995</v>
      </c>
      <c r="J150" s="38">
        <v>219.29999999999995</v>
      </c>
      <c r="K150" s="31">
        <v>216.5</v>
      </c>
      <c r="L150" s="31">
        <v>212.65</v>
      </c>
      <c r="M150" s="31">
        <v>79.705359999999999</v>
      </c>
      <c r="N150" s="1"/>
      <c r="O150" s="1"/>
    </row>
    <row r="151" spans="1:15" ht="12.75" customHeight="1">
      <c r="A151" s="56">
        <v>142</v>
      </c>
      <c r="B151" s="58" t="s">
        <v>276</v>
      </c>
      <c r="C151" s="31">
        <v>146.19999999999999</v>
      </c>
      <c r="D151" s="38">
        <v>146.65</v>
      </c>
      <c r="E151" s="38">
        <v>144.9</v>
      </c>
      <c r="F151" s="38">
        <v>143.6</v>
      </c>
      <c r="G151" s="38">
        <v>141.85</v>
      </c>
      <c r="H151" s="38">
        <v>147.95000000000002</v>
      </c>
      <c r="I151" s="38">
        <v>149.70000000000002</v>
      </c>
      <c r="J151" s="38">
        <v>151.00000000000003</v>
      </c>
      <c r="K151" s="31">
        <v>148.4</v>
      </c>
      <c r="L151" s="31">
        <v>145.35</v>
      </c>
      <c r="M151" s="31">
        <v>35.410760000000003</v>
      </c>
      <c r="N151" s="1"/>
      <c r="O151" s="1"/>
    </row>
    <row r="152" spans="1:15" ht="12.75" customHeight="1">
      <c r="A152" s="56">
        <v>143</v>
      </c>
      <c r="B152" s="58" t="s">
        <v>192</v>
      </c>
      <c r="C152" s="31">
        <v>1079.3</v>
      </c>
      <c r="D152" s="38">
        <v>1086.5833333333333</v>
      </c>
      <c r="E152" s="38">
        <v>1069.2166666666665</v>
      </c>
      <c r="F152" s="38">
        <v>1059.1333333333332</v>
      </c>
      <c r="G152" s="38">
        <v>1041.7666666666664</v>
      </c>
      <c r="H152" s="38">
        <v>1096.6666666666665</v>
      </c>
      <c r="I152" s="38">
        <v>1114.0333333333333</v>
      </c>
      <c r="J152" s="38">
        <v>1124.1166666666666</v>
      </c>
      <c r="K152" s="31">
        <v>1103.95</v>
      </c>
      <c r="L152" s="31">
        <v>1076.5</v>
      </c>
      <c r="M152" s="31">
        <v>3.9096500000000001</v>
      </c>
      <c r="N152" s="1"/>
      <c r="O152" s="1"/>
    </row>
    <row r="153" spans="1:15" ht="12.75" customHeight="1">
      <c r="A153" s="56">
        <v>144</v>
      </c>
      <c r="B153" s="58" t="s">
        <v>193</v>
      </c>
      <c r="C153" s="31">
        <v>3958.4</v>
      </c>
      <c r="D153" s="38">
        <v>3964.4666666666667</v>
      </c>
      <c r="E153" s="38">
        <v>3934.9333333333334</v>
      </c>
      <c r="F153" s="38">
        <v>3911.4666666666667</v>
      </c>
      <c r="G153" s="38">
        <v>3881.9333333333334</v>
      </c>
      <c r="H153" s="38">
        <v>3987.9333333333334</v>
      </c>
      <c r="I153" s="38">
        <v>4017.4666666666672</v>
      </c>
      <c r="J153" s="38">
        <v>4040.9333333333334</v>
      </c>
      <c r="K153" s="31">
        <v>3994</v>
      </c>
      <c r="L153" s="31">
        <v>3941</v>
      </c>
      <c r="M153" s="31">
        <v>0.53113999999999995</v>
      </c>
      <c r="N153" s="1"/>
      <c r="O153" s="1"/>
    </row>
    <row r="154" spans="1:15" ht="12.75" customHeight="1">
      <c r="A154" s="56">
        <v>145</v>
      </c>
      <c r="B154" s="58" t="s">
        <v>290</v>
      </c>
      <c r="C154" s="31">
        <v>278.3</v>
      </c>
      <c r="D154" s="38">
        <v>278.48333333333335</v>
      </c>
      <c r="E154" s="38">
        <v>277.31666666666672</v>
      </c>
      <c r="F154" s="38">
        <v>276.33333333333337</v>
      </c>
      <c r="G154" s="38">
        <v>275.16666666666674</v>
      </c>
      <c r="H154" s="38">
        <v>279.4666666666667</v>
      </c>
      <c r="I154" s="38">
        <v>280.63333333333333</v>
      </c>
      <c r="J154" s="38">
        <v>281.61666666666667</v>
      </c>
      <c r="K154" s="31">
        <v>279.64999999999998</v>
      </c>
      <c r="L154" s="31">
        <v>277.5</v>
      </c>
      <c r="M154" s="31">
        <v>6.0510599999999997</v>
      </c>
      <c r="N154" s="1"/>
      <c r="O154" s="1"/>
    </row>
    <row r="155" spans="1:15" ht="12.75" customHeight="1">
      <c r="A155" s="56">
        <v>146</v>
      </c>
      <c r="B155" s="58" t="s">
        <v>194</v>
      </c>
      <c r="C155" s="31">
        <v>177.2</v>
      </c>
      <c r="D155" s="38">
        <v>177.86666666666665</v>
      </c>
      <c r="E155" s="38">
        <v>176.0333333333333</v>
      </c>
      <c r="F155" s="38">
        <v>174.86666666666665</v>
      </c>
      <c r="G155" s="38">
        <v>173.0333333333333</v>
      </c>
      <c r="H155" s="38">
        <v>179.0333333333333</v>
      </c>
      <c r="I155" s="38">
        <v>180.86666666666662</v>
      </c>
      <c r="J155" s="38">
        <v>182.0333333333333</v>
      </c>
      <c r="K155" s="31">
        <v>179.7</v>
      </c>
      <c r="L155" s="31">
        <v>176.7</v>
      </c>
      <c r="M155" s="31">
        <v>41.122770000000003</v>
      </c>
      <c r="N155" s="1"/>
      <c r="O155" s="1"/>
    </row>
    <row r="156" spans="1:15" ht="12.75" customHeight="1">
      <c r="A156" s="56">
        <v>147</v>
      </c>
      <c r="B156" s="58" t="s">
        <v>195</v>
      </c>
      <c r="C156" s="31">
        <v>40905</v>
      </c>
      <c r="D156" s="38">
        <v>40194.366666666669</v>
      </c>
      <c r="E156" s="38">
        <v>39314.383333333339</v>
      </c>
      <c r="F156" s="38">
        <v>37723.76666666667</v>
      </c>
      <c r="G156" s="38">
        <v>36843.78333333334</v>
      </c>
      <c r="H156" s="38">
        <v>41784.983333333337</v>
      </c>
      <c r="I156" s="38">
        <v>42664.966666666674</v>
      </c>
      <c r="J156" s="38">
        <v>44255.583333333336</v>
      </c>
      <c r="K156" s="31">
        <v>41074.35</v>
      </c>
      <c r="L156" s="31">
        <v>38603.75</v>
      </c>
      <c r="M156" s="31">
        <v>0.8468</v>
      </c>
      <c r="N156" s="1"/>
      <c r="O156" s="1"/>
    </row>
    <row r="157" spans="1:15" ht="12.75" customHeight="1">
      <c r="A157" s="56">
        <v>148</v>
      </c>
      <c r="B157" s="58" t="s">
        <v>293</v>
      </c>
      <c r="C157" s="31">
        <v>1293.9000000000001</v>
      </c>
      <c r="D157" s="38">
        <v>1307.3</v>
      </c>
      <c r="E157" s="38">
        <v>1271.5999999999999</v>
      </c>
      <c r="F157" s="38">
        <v>1249.3</v>
      </c>
      <c r="G157" s="38">
        <v>1213.5999999999999</v>
      </c>
      <c r="H157" s="38">
        <v>1329.6</v>
      </c>
      <c r="I157" s="38">
        <v>1365.3000000000002</v>
      </c>
      <c r="J157" s="38">
        <v>1387.6</v>
      </c>
      <c r="K157" s="31">
        <v>1343</v>
      </c>
      <c r="L157" s="31">
        <v>1285</v>
      </c>
      <c r="M157" s="31">
        <v>2.1419999999999999</v>
      </c>
      <c r="N157" s="1"/>
      <c r="O157" s="1"/>
    </row>
    <row r="158" spans="1:15" ht="12.75" customHeight="1">
      <c r="A158" s="56">
        <v>149</v>
      </c>
      <c r="B158" s="58" t="s">
        <v>291</v>
      </c>
      <c r="C158" s="31">
        <v>864.55</v>
      </c>
      <c r="D158" s="38">
        <v>863.51666666666677</v>
      </c>
      <c r="E158" s="38">
        <v>854.03333333333353</v>
      </c>
      <c r="F158" s="38">
        <v>843.51666666666677</v>
      </c>
      <c r="G158" s="38">
        <v>834.03333333333353</v>
      </c>
      <c r="H158" s="38">
        <v>874.03333333333353</v>
      </c>
      <c r="I158" s="38">
        <v>883.51666666666688</v>
      </c>
      <c r="J158" s="38">
        <v>894.03333333333353</v>
      </c>
      <c r="K158" s="31">
        <v>873</v>
      </c>
      <c r="L158" s="31">
        <v>853</v>
      </c>
      <c r="M158" s="31">
        <v>36.864809999999999</v>
      </c>
      <c r="N158" s="1"/>
      <c r="O158" s="1"/>
    </row>
    <row r="159" spans="1:15" ht="12.75" customHeight="1">
      <c r="A159" s="56">
        <v>150</v>
      </c>
      <c r="B159" s="58" t="s">
        <v>196</v>
      </c>
      <c r="C159" s="31">
        <v>1024.95</v>
      </c>
      <c r="D159" s="38">
        <v>1031.3999999999999</v>
      </c>
      <c r="E159" s="38">
        <v>1016.5499999999997</v>
      </c>
      <c r="F159" s="38">
        <v>1008.1499999999999</v>
      </c>
      <c r="G159" s="38">
        <v>993.29999999999973</v>
      </c>
      <c r="H159" s="38">
        <v>1039.7999999999997</v>
      </c>
      <c r="I159" s="38">
        <v>1054.6499999999996</v>
      </c>
      <c r="J159" s="38">
        <v>1063.0499999999997</v>
      </c>
      <c r="K159" s="31">
        <v>1046.25</v>
      </c>
      <c r="L159" s="31">
        <v>1023</v>
      </c>
      <c r="M159" s="31">
        <v>17.64601</v>
      </c>
      <c r="N159" s="1"/>
      <c r="O159" s="1"/>
    </row>
    <row r="160" spans="1:15" ht="12.75" customHeight="1">
      <c r="A160" s="56">
        <v>151</v>
      </c>
      <c r="B160" s="58" t="s">
        <v>197</v>
      </c>
      <c r="C160" s="31">
        <v>4892.55</v>
      </c>
      <c r="D160" s="38">
        <v>4897.6166666666659</v>
      </c>
      <c r="E160" s="38">
        <v>4848.2333333333318</v>
      </c>
      <c r="F160" s="38">
        <v>4803.9166666666661</v>
      </c>
      <c r="G160" s="38">
        <v>4754.5333333333319</v>
      </c>
      <c r="H160" s="38">
        <v>4941.9333333333316</v>
      </c>
      <c r="I160" s="38">
        <v>4991.3166666666648</v>
      </c>
      <c r="J160" s="38">
        <v>5035.6333333333314</v>
      </c>
      <c r="K160" s="31">
        <v>4947</v>
      </c>
      <c r="L160" s="31">
        <v>4853.3</v>
      </c>
      <c r="M160" s="31">
        <v>3.97803</v>
      </c>
      <c r="N160" s="1"/>
      <c r="O160" s="1"/>
    </row>
    <row r="161" spans="1:15" ht="12.75" customHeight="1">
      <c r="A161" s="56">
        <v>152</v>
      </c>
      <c r="B161" s="58" t="s">
        <v>198</v>
      </c>
      <c r="C161" s="31">
        <v>225.5</v>
      </c>
      <c r="D161" s="38">
        <v>225.98333333333335</v>
      </c>
      <c r="E161" s="38">
        <v>224.66666666666669</v>
      </c>
      <c r="F161" s="38">
        <v>223.83333333333334</v>
      </c>
      <c r="G161" s="38">
        <v>222.51666666666668</v>
      </c>
      <c r="H161" s="38">
        <v>226.81666666666669</v>
      </c>
      <c r="I161" s="38">
        <v>228.13333333333335</v>
      </c>
      <c r="J161" s="38">
        <v>228.9666666666667</v>
      </c>
      <c r="K161" s="31">
        <v>227.3</v>
      </c>
      <c r="L161" s="31">
        <v>225.15</v>
      </c>
      <c r="M161" s="31">
        <v>9.8163999999999998</v>
      </c>
      <c r="N161" s="1"/>
      <c r="O161" s="1"/>
    </row>
    <row r="162" spans="1:15" ht="12.75" customHeight="1">
      <c r="A162" s="56">
        <v>153</v>
      </c>
      <c r="B162" s="58" t="s">
        <v>199</v>
      </c>
      <c r="C162" s="31">
        <v>264.05</v>
      </c>
      <c r="D162" s="38">
        <v>266.06666666666666</v>
      </c>
      <c r="E162" s="38">
        <v>259.58333333333331</v>
      </c>
      <c r="F162" s="38">
        <v>255.11666666666667</v>
      </c>
      <c r="G162" s="38">
        <v>248.63333333333333</v>
      </c>
      <c r="H162" s="38">
        <v>270.5333333333333</v>
      </c>
      <c r="I162" s="38">
        <v>277.01666666666665</v>
      </c>
      <c r="J162" s="38">
        <v>281.48333333333329</v>
      </c>
      <c r="K162" s="31">
        <v>272.55</v>
      </c>
      <c r="L162" s="31">
        <v>261.60000000000002</v>
      </c>
      <c r="M162" s="31">
        <v>198.07328000000001</v>
      </c>
      <c r="N162" s="1"/>
      <c r="O162" s="1"/>
    </row>
    <row r="163" spans="1:15" ht="12.75" customHeight="1">
      <c r="A163" s="56">
        <v>154</v>
      </c>
      <c r="B163" s="58" t="s">
        <v>296</v>
      </c>
      <c r="C163" s="31">
        <v>15283.8</v>
      </c>
      <c r="D163" s="38">
        <v>15363.633333333333</v>
      </c>
      <c r="E163" s="38">
        <v>15080.266666666666</v>
      </c>
      <c r="F163" s="38">
        <v>14876.733333333334</v>
      </c>
      <c r="G163" s="38">
        <v>14593.366666666667</v>
      </c>
      <c r="H163" s="38">
        <v>15567.166666666666</v>
      </c>
      <c r="I163" s="38">
        <v>15850.533333333331</v>
      </c>
      <c r="J163" s="38">
        <v>16054.066666666666</v>
      </c>
      <c r="K163" s="31">
        <v>15647</v>
      </c>
      <c r="L163" s="31">
        <v>15160.1</v>
      </c>
      <c r="M163" s="31">
        <v>3.0190000000000002E-2</v>
      </c>
      <c r="N163" s="1"/>
      <c r="O163" s="1"/>
    </row>
    <row r="164" spans="1:15" ht="12.75" customHeight="1">
      <c r="A164" s="56">
        <v>155</v>
      </c>
      <c r="B164" s="58" t="s">
        <v>200</v>
      </c>
      <c r="C164" s="31">
        <v>2544.65</v>
      </c>
      <c r="D164" s="38">
        <v>2537.8833333333332</v>
      </c>
      <c r="E164" s="38">
        <v>2523.7666666666664</v>
      </c>
      <c r="F164" s="38">
        <v>2502.8833333333332</v>
      </c>
      <c r="G164" s="38">
        <v>2488.7666666666664</v>
      </c>
      <c r="H164" s="38">
        <v>2558.7666666666664</v>
      </c>
      <c r="I164" s="38">
        <v>2572.8833333333332</v>
      </c>
      <c r="J164" s="38">
        <v>2593.7666666666664</v>
      </c>
      <c r="K164" s="31">
        <v>2552</v>
      </c>
      <c r="L164" s="31">
        <v>2517</v>
      </c>
      <c r="M164" s="31">
        <v>3.9443299999999999</v>
      </c>
      <c r="N164" s="1"/>
      <c r="O164" s="1"/>
    </row>
    <row r="165" spans="1:15" ht="12.75" customHeight="1">
      <c r="A165" s="56">
        <v>156</v>
      </c>
      <c r="B165" s="58" t="s">
        <v>201</v>
      </c>
      <c r="C165" s="31">
        <v>3851</v>
      </c>
      <c r="D165" s="38">
        <v>3853.2000000000003</v>
      </c>
      <c r="E165" s="38">
        <v>3814.8500000000004</v>
      </c>
      <c r="F165" s="38">
        <v>3778.7000000000003</v>
      </c>
      <c r="G165" s="38">
        <v>3740.3500000000004</v>
      </c>
      <c r="H165" s="38">
        <v>3889.3500000000004</v>
      </c>
      <c r="I165" s="38">
        <v>3927.7</v>
      </c>
      <c r="J165" s="38">
        <v>3963.8500000000004</v>
      </c>
      <c r="K165" s="31">
        <v>3891.55</v>
      </c>
      <c r="L165" s="31">
        <v>3817.05</v>
      </c>
      <c r="M165" s="31">
        <v>4.5434400000000004</v>
      </c>
      <c r="N165" s="1"/>
      <c r="O165" s="1"/>
    </row>
    <row r="166" spans="1:15" ht="12.75" customHeight="1">
      <c r="A166" s="56">
        <v>157</v>
      </c>
      <c r="B166" s="58" t="s">
        <v>202</v>
      </c>
      <c r="C166" s="31">
        <v>62.55</v>
      </c>
      <c r="D166" s="38">
        <v>62.316666666666663</v>
      </c>
      <c r="E166" s="38">
        <v>61.383333333333326</v>
      </c>
      <c r="F166" s="38">
        <v>60.216666666666661</v>
      </c>
      <c r="G166" s="38">
        <v>59.283333333333324</v>
      </c>
      <c r="H166" s="38">
        <v>63.483333333333327</v>
      </c>
      <c r="I166" s="38">
        <v>64.416666666666657</v>
      </c>
      <c r="J166" s="38">
        <v>65.583333333333329</v>
      </c>
      <c r="K166" s="31">
        <v>63.25</v>
      </c>
      <c r="L166" s="31">
        <v>61.15</v>
      </c>
      <c r="M166" s="31">
        <v>638.03349000000003</v>
      </c>
      <c r="N166" s="1"/>
      <c r="O166" s="1"/>
    </row>
    <row r="167" spans="1:15" ht="12.75" customHeight="1">
      <c r="A167" s="56">
        <v>158</v>
      </c>
      <c r="B167" s="58" t="s">
        <v>292</v>
      </c>
      <c r="C167" s="31">
        <v>727.45</v>
      </c>
      <c r="D167" s="38">
        <v>730.83333333333337</v>
      </c>
      <c r="E167" s="38">
        <v>711.66666666666674</v>
      </c>
      <c r="F167" s="38">
        <v>695.88333333333333</v>
      </c>
      <c r="G167" s="38">
        <v>676.7166666666667</v>
      </c>
      <c r="H167" s="38">
        <v>746.61666666666679</v>
      </c>
      <c r="I167" s="38">
        <v>765.78333333333353</v>
      </c>
      <c r="J167" s="38">
        <v>781.56666666666683</v>
      </c>
      <c r="K167" s="31">
        <v>750</v>
      </c>
      <c r="L167" s="31">
        <v>715.05</v>
      </c>
      <c r="M167" s="31">
        <v>12.61387</v>
      </c>
      <c r="N167" s="1"/>
      <c r="O167" s="1"/>
    </row>
    <row r="168" spans="1:15" ht="12.75" customHeight="1">
      <c r="A168" s="56">
        <v>159</v>
      </c>
      <c r="B168" s="58" t="s">
        <v>203</v>
      </c>
      <c r="C168" s="31">
        <v>4659.45</v>
      </c>
      <c r="D168" s="38">
        <v>4629.55</v>
      </c>
      <c r="E168" s="38">
        <v>4520.6500000000005</v>
      </c>
      <c r="F168" s="38">
        <v>4381.8500000000004</v>
      </c>
      <c r="G168" s="38">
        <v>4272.9500000000007</v>
      </c>
      <c r="H168" s="38">
        <v>4768.3500000000004</v>
      </c>
      <c r="I168" s="38">
        <v>4877.25</v>
      </c>
      <c r="J168" s="38">
        <v>5016.05</v>
      </c>
      <c r="K168" s="31">
        <v>4738.45</v>
      </c>
      <c r="L168" s="31">
        <v>4490.75</v>
      </c>
      <c r="M168" s="31">
        <v>9.7908500000000007</v>
      </c>
      <c r="N168" s="1"/>
      <c r="O168" s="1"/>
    </row>
    <row r="169" spans="1:15" ht="12.75" customHeight="1">
      <c r="A169" s="56">
        <v>160</v>
      </c>
      <c r="B169" s="58" t="s">
        <v>294</v>
      </c>
      <c r="C169" s="31">
        <v>437</v>
      </c>
      <c r="D169" s="38">
        <v>438.09999999999997</v>
      </c>
      <c r="E169" s="38">
        <v>430.69999999999993</v>
      </c>
      <c r="F169" s="38">
        <v>424.4</v>
      </c>
      <c r="G169" s="38">
        <v>416.99999999999994</v>
      </c>
      <c r="H169" s="38">
        <v>444.39999999999992</v>
      </c>
      <c r="I169" s="38">
        <v>451.7999999999999</v>
      </c>
      <c r="J169" s="38">
        <v>458.09999999999991</v>
      </c>
      <c r="K169" s="31">
        <v>445.5</v>
      </c>
      <c r="L169" s="31">
        <v>431.8</v>
      </c>
      <c r="M169" s="31">
        <v>17.730419999999999</v>
      </c>
      <c r="N169" s="1"/>
      <c r="O169" s="1"/>
    </row>
    <row r="170" spans="1:15" ht="12.75" customHeight="1">
      <c r="A170" s="56">
        <v>161</v>
      </c>
      <c r="B170" s="58" t="s">
        <v>204</v>
      </c>
      <c r="C170" s="31">
        <v>244.3</v>
      </c>
      <c r="D170" s="38">
        <v>244.45000000000002</v>
      </c>
      <c r="E170" s="38">
        <v>242.65000000000003</v>
      </c>
      <c r="F170" s="38">
        <v>241.00000000000003</v>
      </c>
      <c r="G170" s="38">
        <v>239.20000000000005</v>
      </c>
      <c r="H170" s="38">
        <v>246.10000000000002</v>
      </c>
      <c r="I170" s="38">
        <v>247.90000000000003</v>
      </c>
      <c r="J170" s="38">
        <v>249.55</v>
      </c>
      <c r="K170" s="31">
        <v>246.25</v>
      </c>
      <c r="L170" s="31">
        <v>242.8</v>
      </c>
      <c r="M170" s="31">
        <v>178.99555000000001</v>
      </c>
      <c r="N170" s="1"/>
      <c r="O170" s="1"/>
    </row>
    <row r="171" spans="1:15" ht="12.75" customHeight="1">
      <c r="A171" s="56">
        <v>162</v>
      </c>
      <c r="B171" s="58" t="s">
        <v>295</v>
      </c>
      <c r="C171" s="31">
        <v>557.65</v>
      </c>
      <c r="D171" s="38">
        <v>557.55000000000007</v>
      </c>
      <c r="E171" s="38">
        <v>552.10000000000014</v>
      </c>
      <c r="F171" s="38">
        <v>546.55000000000007</v>
      </c>
      <c r="G171" s="38">
        <v>541.10000000000014</v>
      </c>
      <c r="H171" s="38">
        <v>563.10000000000014</v>
      </c>
      <c r="I171" s="38">
        <v>568.55000000000018</v>
      </c>
      <c r="J171" s="38">
        <v>574.10000000000014</v>
      </c>
      <c r="K171" s="31">
        <v>563</v>
      </c>
      <c r="L171" s="31">
        <v>552</v>
      </c>
      <c r="M171" s="31">
        <v>2.0222600000000002</v>
      </c>
      <c r="N171" s="1"/>
      <c r="O171" s="1"/>
    </row>
    <row r="172" spans="1:15" ht="12.75" customHeight="1">
      <c r="A172" s="56">
        <v>163</v>
      </c>
      <c r="B172" s="58" t="s">
        <v>208</v>
      </c>
      <c r="C172" s="31">
        <v>854.8</v>
      </c>
      <c r="D172" s="38">
        <v>854.0333333333333</v>
      </c>
      <c r="E172" s="38">
        <v>847.36666666666656</v>
      </c>
      <c r="F172" s="38">
        <v>839.93333333333328</v>
      </c>
      <c r="G172" s="38">
        <v>833.26666666666654</v>
      </c>
      <c r="H172" s="38">
        <v>861.46666666666658</v>
      </c>
      <c r="I172" s="38">
        <v>868.13333333333333</v>
      </c>
      <c r="J172" s="38">
        <v>875.56666666666661</v>
      </c>
      <c r="K172" s="31">
        <v>860.7</v>
      </c>
      <c r="L172" s="31">
        <v>846.6</v>
      </c>
      <c r="M172" s="31">
        <v>3.06684</v>
      </c>
      <c r="N172" s="1"/>
      <c r="O172" s="1"/>
    </row>
    <row r="173" spans="1:15" ht="12.75" customHeight="1">
      <c r="A173" s="56">
        <v>164</v>
      </c>
      <c r="B173" s="58" t="s">
        <v>210</v>
      </c>
      <c r="C173" s="31">
        <v>224.3</v>
      </c>
      <c r="D173" s="38">
        <v>225.65</v>
      </c>
      <c r="E173" s="38">
        <v>220.65</v>
      </c>
      <c r="F173" s="38">
        <v>217</v>
      </c>
      <c r="G173" s="38">
        <v>212</v>
      </c>
      <c r="H173" s="38">
        <v>229.3</v>
      </c>
      <c r="I173" s="38">
        <v>234.3</v>
      </c>
      <c r="J173" s="38">
        <v>237.95000000000002</v>
      </c>
      <c r="K173" s="31">
        <v>230.65</v>
      </c>
      <c r="L173" s="31">
        <v>222</v>
      </c>
      <c r="M173" s="31">
        <v>580.45331999999996</v>
      </c>
      <c r="N173" s="1"/>
      <c r="O173" s="1"/>
    </row>
    <row r="174" spans="1:15" ht="12.75" customHeight="1">
      <c r="A174" s="56">
        <v>165</v>
      </c>
      <c r="B174" s="58" t="s">
        <v>211</v>
      </c>
      <c r="C174" s="31">
        <v>2547.15</v>
      </c>
      <c r="D174" s="38">
        <v>2539.4500000000003</v>
      </c>
      <c r="E174" s="38">
        <v>2520.0500000000006</v>
      </c>
      <c r="F174" s="38">
        <v>2492.9500000000003</v>
      </c>
      <c r="G174" s="38">
        <v>2473.5500000000006</v>
      </c>
      <c r="H174" s="38">
        <v>2566.5500000000006</v>
      </c>
      <c r="I174" s="38">
        <v>2585.9500000000003</v>
      </c>
      <c r="J174" s="38">
        <v>2613.0500000000006</v>
      </c>
      <c r="K174" s="31">
        <v>2558.85</v>
      </c>
      <c r="L174" s="31">
        <v>2512.35</v>
      </c>
      <c r="M174" s="31">
        <v>110.89664999999999</v>
      </c>
      <c r="N174" s="1"/>
      <c r="O174" s="1"/>
    </row>
    <row r="175" spans="1:15" ht="12.75" customHeight="1">
      <c r="A175" s="56">
        <v>166</v>
      </c>
      <c r="B175" s="58" t="s">
        <v>212</v>
      </c>
      <c r="C175" s="31">
        <v>91.1</v>
      </c>
      <c r="D175" s="38">
        <v>91.283333333333346</v>
      </c>
      <c r="E175" s="38">
        <v>90.166666666666686</v>
      </c>
      <c r="F175" s="38">
        <v>89.233333333333334</v>
      </c>
      <c r="G175" s="38">
        <v>88.116666666666674</v>
      </c>
      <c r="H175" s="38">
        <v>92.216666666666697</v>
      </c>
      <c r="I175" s="38">
        <v>93.333333333333343</v>
      </c>
      <c r="J175" s="38">
        <v>94.266666666666708</v>
      </c>
      <c r="K175" s="31">
        <v>92.4</v>
      </c>
      <c r="L175" s="31">
        <v>90.35</v>
      </c>
      <c r="M175" s="31">
        <v>194.74269000000001</v>
      </c>
      <c r="N175" s="1"/>
      <c r="O175" s="1"/>
    </row>
    <row r="176" spans="1:15" ht="12.75" customHeight="1">
      <c r="A176" s="56">
        <v>167</v>
      </c>
      <c r="B176" t="s">
        <v>213</v>
      </c>
      <c r="C176" s="31">
        <v>866.8</v>
      </c>
      <c r="D176" s="38">
        <v>871.9</v>
      </c>
      <c r="E176" s="38">
        <v>859.9</v>
      </c>
      <c r="F176" s="38">
        <v>853</v>
      </c>
      <c r="G176" s="38">
        <v>841</v>
      </c>
      <c r="H176" s="38">
        <v>878.8</v>
      </c>
      <c r="I176" s="38">
        <v>890.8</v>
      </c>
      <c r="J176" s="38">
        <v>897.69999999999993</v>
      </c>
      <c r="K176" s="31">
        <v>883.9</v>
      </c>
      <c r="L176" s="31">
        <v>865</v>
      </c>
      <c r="M176" s="31">
        <v>5.9128299999999996</v>
      </c>
      <c r="N176" s="1"/>
      <c r="O176" s="1"/>
    </row>
    <row r="177" spans="1:15" ht="12.75" customHeight="1">
      <c r="A177" s="56">
        <v>168</v>
      </c>
      <c r="B177" s="58" t="s">
        <v>214</v>
      </c>
      <c r="C177" s="31">
        <v>1311.5</v>
      </c>
      <c r="D177" s="38">
        <v>1318.8</v>
      </c>
      <c r="E177" s="38">
        <v>1297.5999999999999</v>
      </c>
      <c r="F177" s="38">
        <v>1283.7</v>
      </c>
      <c r="G177" s="38">
        <v>1262.5</v>
      </c>
      <c r="H177" s="38">
        <v>1332.6999999999998</v>
      </c>
      <c r="I177" s="38">
        <v>1353.9</v>
      </c>
      <c r="J177" s="38">
        <v>1367.7999999999997</v>
      </c>
      <c r="K177" s="31">
        <v>1340</v>
      </c>
      <c r="L177" s="31">
        <v>1304.9000000000001</v>
      </c>
      <c r="M177" s="31">
        <v>8.9134200000000003</v>
      </c>
      <c r="N177" s="1"/>
      <c r="O177" s="1"/>
    </row>
    <row r="178" spans="1:15" ht="12.75" customHeight="1">
      <c r="A178" s="56">
        <v>169</v>
      </c>
      <c r="B178" s="58" t="s">
        <v>215</v>
      </c>
      <c r="C178" s="31">
        <v>574.15</v>
      </c>
      <c r="D178" s="38">
        <v>575.05000000000007</v>
      </c>
      <c r="E178" s="38">
        <v>571.10000000000014</v>
      </c>
      <c r="F178" s="38">
        <v>568.05000000000007</v>
      </c>
      <c r="G178" s="38">
        <v>564.10000000000014</v>
      </c>
      <c r="H178" s="38">
        <v>578.10000000000014</v>
      </c>
      <c r="I178" s="38">
        <v>582.05000000000018</v>
      </c>
      <c r="J178" s="38">
        <v>585.10000000000014</v>
      </c>
      <c r="K178" s="31">
        <v>579</v>
      </c>
      <c r="L178" s="31">
        <v>572</v>
      </c>
      <c r="M178" s="31">
        <v>182.21179000000001</v>
      </c>
      <c r="N178" s="1"/>
      <c r="O178" s="1"/>
    </row>
    <row r="179" spans="1:15" ht="12.75" customHeight="1">
      <c r="A179" s="56">
        <v>170</v>
      </c>
      <c r="B179" s="58" t="s">
        <v>216</v>
      </c>
      <c r="C179" s="31">
        <v>24110.6</v>
      </c>
      <c r="D179" s="38">
        <v>24147.233333333334</v>
      </c>
      <c r="E179" s="38">
        <v>24014.466666666667</v>
      </c>
      <c r="F179" s="38">
        <v>23918.333333333332</v>
      </c>
      <c r="G179" s="38">
        <v>23785.566666666666</v>
      </c>
      <c r="H179" s="38">
        <v>24243.366666666669</v>
      </c>
      <c r="I179" s="38">
        <v>24376.133333333339</v>
      </c>
      <c r="J179" s="38">
        <v>24472.26666666667</v>
      </c>
      <c r="K179" s="31">
        <v>24280</v>
      </c>
      <c r="L179" s="31">
        <v>24051.1</v>
      </c>
      <c r="M179" s="31">
        <v>0.12901000000000001</v>
      </c>
      <c r="N179" s="1"/>
      <c r="O179" s="1"/>
    </row>
    <row r="180" spans="1:15" ht="12.75" customHeight="1">
      <c r="A180" s="56">
        <v>171</v>
      </c>
      <c r="B180" s="58" t="s">
        <v>219</v>
      </c>
      <c r="C180" s="31">
        <v>1807.95</v>
      </c>
      <c r="D180" s="38">
        <v>1820.7</v>
      </c>
      <c r="E180" s="38">
        <v>1791.3500000000001</v>
      </c>
      <c r="F180" s="38">
        <v>1774.75</v>
      </c>
      <c r="G180" s="38">
        <v>1745.4</v>
      </c>
      <c r="H180" s="38">
        <v>1837.3000000000002</v>
      </c>
      <c r="I180" s="38">
        <v>1866.65</v>
      </c>
      <c r="J180" s="38">
        <v>1883.2500000000002</v>
      </c>
      <c r="K180" s="31">
        <v>1850.05</v>
      </c>
      <c r="L180" s="31">
        <v>1804.1</v>
      </c>
      <c r="M180" s="31">
        <v>10.266579999999999</v>
      </c>
      <c r="N180" s="1"/>
      <c r="O180" s="1"/>
    </row>
    <row r="181" spans="1:15" ht="12.75" customHeight="1">
      <c r="A181" s="56">
        <v>172</v>
      </c>
      <c r="B181" s="58" t="s">
        <v>217</v>
      </c>
      <c r="C181" s="31">
        <v>3652.75</v>
      </c>
      <c r="D181" s="38">
        <v>3668.35</v>
      </c>
      <c r="E181" s="38">
        <v>3627.5499999999997</v>
      </c>
      <c r="F181" s="38">
        <v>3602.35</v>
      </c>
      <c r="G181" s="38">
        <v>3561.5499999999997</v>
      </c>
      <c r="H181" s="38">
        <v>3693.5499999999997</v>
      </c>
      <c r="I181" s="38">
        <v>3734.35</v>
      </c>
      <c r="J181" s="38">
        <v>3759.5499999999997</v>
      </c>
      <c r="K181" s="31">
        <v>3709.15</v>
      </c>
      <c r="L181" s="31">
        <v>3643.15</v>
      </c>
      <c r="M181" s="31">
        <v>2.1534800000000001</v>
      </c>
      <c r="N181" s="1"/>
      <c r="O181" s="1"/>
    </row>
    <row r="182" spans="1:15" ht="12.75" customHeight="1">
      <c r="A182" s="56">
        <v>173</v>
      </c>
      <c r="B182" s="58" t="s">
        <v>297</v>
      </c>
      <c r="C182" s="31">
        <v>555.65</v>
      </c>
      <c r="D182" s="38">
        <v>556.58333333333337</v>
      </c>
      <c r="E182" s="38">
        <v>553.16666666666674</v>
      </c>
      <c r="F182" s="38">
        <v>550.68333333333339</v>
      </c>
      <c r="G182" s="38">
        <v>547.26666666666677</v>
      </c>
      <c r="H182" s="38">
        <v>559.06666666666672</v>
      </c>
      <c r="I182" s="38">
        <v>562.48333333333346</v>
      </c>
      <c r="J182" s="38">
        <v>564.9666666666667</v>
      </c>
      <c r="K182" s="31">
        <v>560</v>
      </c>
      <c r="L182" s="31">
        <v>554.1</v>
      </c>
      <c r="M182" s="31">
        <v>11.69346</v>
      </c>
      <c r="N182" s="1"/>
      <c r="O182" s="1"/>
    </row>
    <row r="183" spans="1:15" ht="12.75" customHeight="1">
      <c r="A183" s="56">
        <v>174</v>
      </c>
      <c r="B183" s="58" t="s">
        <v>218</v>
      </c>
      <c r="C183" s="31">
        <v>2295.6999999999998</v>
      </c>
      <c r="D183" s="38">
        <v>2290.9166666666665</v>
      </c>
      <c r="E183" s="38">
        <v>2267.833333333333</v>
      </c>
      <c r="F183" s="38">
        <v>2239.9666666666667</v>
      </c>
      <c r="G183" s="38">
        <v>2216.8833333333332</v>
      </c>
      <c r="H183" s="38">
        <v>2318.7833333333328</v>
      </c>
      <c r="I183" s="38">
        <v>2341.8666666666659</v>
      </c>
      <c r="J183" s="38">
        <v>2369.7333333333327</v>
      </c>
      <c r="K183" s="31">
        <v>2314</v>
      </c>
      <c r="L183" s="31">
        <v>2263.0500000000002</v>
      </c>
      <c r="M183" s="31">
        <v>4.1462500000000002</v>
      </c>
      <c r="N183" s="1"/>
      <c r="O183" s="1"/>
    </row>
    <row r="184" spans="1:15" ht="12.75" customHeight="1">
      <c r="A184" s="56">
        <v>175</v>
      </c>
      <c r="B184" s="58" t="s">
        <v>220</v>
      </c>
      <c r="C184" s="31">
        <v>1132.3499999999999</v>
      </c>
      <c r="D184" s="38">
        <v>1137.95</v>
      </c>
      <c r="E184" s="38">
        <v>1124.9000000000001</v>
      </c>
      <c r="F184" s="38">
        <v>1117.45</v>
      </c>
      <c r="G184" s="38">
        <v>1104.4000000000001</v>
      </c>
      <c r="H184" s="38">
        <v>1145.4000000000001</v>
      </c>
      <c r="I184" s="38">
        <v>1158.4499999999998</v>
      </c>
      <c r="J184" s="38">
        <v>1165.9000000000001</v>
      </c>
      <c r="K184" s="31">
        <v>1151</v>
      </c>
      <c r="L184" s="31">
        <v>1130.5</v>
      </c>
      <c r="M184" s="31">
        <v>17.566299999999998</v>
      </c>
      <c r="N184" s="1"/>
      <c r="O184" s="1"/>
    </row>
    <row r="185" spans="1:15" ht="12.75" customHeight="1">
      <c r="A185" s="56">
        <v>176</v>
      </c>
      <c r="B185" s="58" t="s">
        <v>221</v>
      </c>
      <c r="C185" s="31">
        <v>545.04999999999995</v>
      </c>
      <c r="D185" s="38">
        <v>546.91666666666663</v>
      </c>
      <c r="E185" s="38">
        <v>538.43333333333328</v>
      </c>
      <c r="F185" s="38">
        <v>531.81666666666661</v>
      </c>
      <c r="G185" s="38">
        <v>523.33333333333326</v>
      </c>
      <c r="H185" s="38">
        <v>553.5333333333333</v>
      </c>
      <c r="I185" s="38">
        <v>562.01666666666665</v>
      </c>
      <c r="J185" s="38">
        <v>568.63333333333333</v>
      </c>
      <c r="K185" s="31">
        <v>555.4</v>
      </c>
      <c r="L185" s="31">
        <v>540.29999999999995</v>
      </c>
      <c r="M185" s="31">
        <v>8.9424499999999991</v>
      </c>
      <c r="N185" s="1"/>
      <c r="O185" s="1"/>
    </row>
    <row r="186" spans="1:15" ht="12.75" customHeight="1">
      <c r="A186" s="56">
        <v>177</v>
      </c>
      <c r="B186" s="58" t="s">
        <v>222</v>
      </c>
      <c r="C186" s="31">
        <v>793.85</v>
      </c>
      <c r="D186" s="38">
        <v>799.75</v>
      </c>
      <c r="E186" s="38">
        <v>780.65</v>
      </c>
      <c r="F186" s="38">
        <v>767.44999999999993</v>
      </c>
      <c r="G186" s="38">
        <v>748.34999999999991</v>
      </c>
      <c r="H186" s="38">
        <v>812.95</v>
      </c>
      <c r="I186" s="38">
        <v>832.05</v>
      </c>
      <c r="J186" s="38">
        <v>845.25000000000011</v>
      </c>
      <c r="K186" s="31">
        <v>818.85</v>
      </c>
      <c r="L186" s="31">
        <v>786.55</v>
      </c>
      <c r="M186" s="31">
        <v>5.3273099999999998</v>
      </c>
      <c r="N186" s="1"/>
      <c r="O186" s="1"/>
    </row>
    <row r="187" spans="1:15" ht="12.75" customHeight="1">
      <c r="A187" s="56">
        <v>178</v>
      </c>
      <c r="B187" s="58" t="s">
        <v>223</v>
      </c>
      <c r="C187" s="31">
        <v>1005.7</v>
      </c>
      <c r="D187" s="38">
        <v>1008.25</v>
      </c>
      <c r="E187" s="38">
        <v>999.45</v>
      </c>
      <c r="F187" s="38">
        <v>993.2</v>
      </c>
      <c r="G187" s="38">
        <v>984.40000000000009</v>
      </c>
      <c r="H187" s="38">
        <v>1014.5</v>
      </c>
      <c r="I187" s="38">
        <v>1023.3</v>
      </c>
      <c r="J187" s="38">
        <v>1029.55</v>
      </c>
      <c r="K187" s="31">
        <v>1017.05</v>
      </c>
      <c r="L187" s="31">
        <v>1002</v>
      </c>
      <c r="M187" s="31">
        <v>8.2183700000000002</v>
      </c>
      <c r="N187" s="1"/>
      <c r="O187" s="1"/>
    </row>
    <row r="188" spans="1:15" ht="12.75" customHeight="1">
      <c r="A188" s="56">
        <v>179</v>
      </c>
      <c r="B188" s="58" t="s">
        <v>224</v>
      </c>
      <c r="C188" s="31">
        <v>1680.35</v>
      </c>
      <c r="D188" s="38">
        <v>1691.9166666666667</v>
      </c>
      <c r="E188" s="38">
        <v>1659.8333333333335</v>
      </c>
      <c r="F188" s="38">
        <v>1639.3166666666668</v>
      </c>
      <c r="G188" s="38">
        <v>1607.2333333333336</v>
      </c>
      <c r="H188" s="38">
        <v>1712.4333333333334</v>
      </c>
      <c r="I188" s="38">
        <v>1744.5166666666669</v>
      </c>
      <c r="J188" s="38">
        <v>1765.0333333333333</v>
      </c>
      <c r="K188" s="31">
        <v>1724</v>
      </c>
      <c r="L188" s="31">
        <v>1671.4</v>
      </c>
      <c r="M188" s="31">
        <v>11.995990000000001</v>
      </c>
      <c r="N188" s="1"/>
      <c r="O188" s="1"/>
    </row>
    <row r="189" spans="1:15" ht="12.75" customHeight="1">
      <c r="A189" s="56">
        <v>180</v>
      </c>
      <c r="B189" s="58" t="s">
        <v>225</v>
      </c>
      <c r="C189" s="31">
        <v>836.9</v>
      </c>
      <c r="D189" s="38">
        <v>841.91666666666663</v>
      </c>
      <c r="E189" s="38">
        <v>829.98333333333323</v>
      </c>
      <c r="F189" s="38">
        <v>823.06666666666661</v>
      </c>
      <c r="G189" s="38">
        <v>811.13333333333321</v>
      </c>
      <c r="H189" s="38">
        <v>848.83333333333326</v>
      </c>
      <c r="I189" s="38">
        <v>860.76666666666665</v>
      </c>
      <c r="J189" s="38">
        <v>867.68333333333328</v>
      </c>
      <c r="K189" s="31">
        <v>853.85</v>
      </c>
      <c r="L189" s="31">
        <v>835</v>
      </c>
      <c r="M189" s="31">
        <v>9.0907999999999998</v>
      </c>
      <c r="N189" s="1"/>
      <c r="O189" s="1"/>
    </row>
    <row r="190" spans="1:15" ht="12.75" customHeight="1">
      <c r="A190" s="56">
        <v>181</v>
      </c>
      <c r="B190" s="58" t="s">
        <v>298</v>
      </c>
      <c r="C190" s="31">
        <v>7113.75</v>
      </c>
      <c r="D190" s="38">
        <v>7141.25</v>
      </c>
      <c r="E190" s="38">
        <v>7062.5</v>
      </c>
      <c r="F190" s="38">
        <v>7011.25</v>
      </c>
      <c r="G190" s="38">
        <v>6932.5</v>
      </c>
      <c r="H190" s="38">
        <v>7192.5</v>
      </c>
      <c r="I190" s="38">
        <v>7271.25</v>
      </c>
      <c r="J190" s="38">
        <v>7322.5</v>
      </c>
      <c r="K190" s="31">
        <v>7220</v>
      </c>
      <c r="L190" s="31">
        <v>7090</v>
      </c>
      <c r="M190" s="31">
        <v>1.11517</v>
      </c>
      <c r="N190" s="1"/>
      <c r="O190" s="1"/>
    </row>
    <row r="191" spans="1:15" ht="12.75" customHeight="1">
      <c r="A191" s="56">
        <v>182</v>
      </c>
      <c r="B191" s="58" t="s">
        <v>226</v>
      </c>
      <c r="C191" s="31">
        <v>611.79999999999995</v>
      </c>
      <c r="D191" s="38">
        <v>615.51666666666665</v>
      </c>
      <c r="E191" s="38">
        <v>606.2833333333333</v>
      </c>
      <c r="F191" s="38">
        <v>600.76666666666665</v>
      </c>
      <c r="G191" s="38">
        <v>591.5333333333333</v>
      </c>
      <c r="H191" s="38">
        <v>621.0333333333333</v>
      </c>
      <c r="I191" s="38">
        <v>630.26666666666665</v>
      </c>
      <c r="J191" s="38">
        <v>635.7833333333333</v>
      </c>
      <c r="K191" s="31">
        <v>624.75</v>
      </c>
      <c r="L191" s="31">
        <v>610</v>
      </c>
      <c r="M191" s="31">
        <v>93.477069999999998</v>
      </c>
      <c r="N191" s="1"/>
      <c r="O191" s="1"/>
    </row>
    <row r="192" spans="1:15" ht="12.75" customHeight="1">
      <c r="A192" s="56">
        <v>183</v>
      </c>
      <c r="B192" s="58" t="s">
        <v>227</v>
      </c>
      <c r="C192" s="31">
        <v>236.2</v>
      </c>
      <c r="D192" s="38">
        <v>236.56666666666663</v>
      </c>
      <c r="E192" s="38">
        <v>234.78333333333327</v>
      </c>
      <c r="F192" s="38">
        <v>233.36666666666665</v>
      </c>
      <c r="G192" s="38">
        <v>231.58333333333329</v>
      </c>
      <c r="H192" s="38">
        <v>237.98333333333326</v>
      </c>
      <c r="I192" s="38">
        <v>239.76666666666662</v>
      </c>
      <c r="J192" s="38">
        <v>241.18333333333325</v>
      </c>
      <c r="K192" s="31">
        <v>238.35</v>
      </c>
      <c r="L192" s="31">
        <v>235.15</v>
      </c>
      <c r="M192" s="31">
        <v>68.753820000000005</v>
      </c>
      <c r="N192" s="1"/>
      <c r="O192" s="1"/>
    </row>
    <row r="193" spans="1:15" ht="12.75" customHeight="1">
      <c r="A193" s="56">
        <v>184</v>
      </c>
      <c r="B193" s="58" t="s">
        <v>228</v>
      </c>
      <c r="C193" s="31">
        <v>120.3</v>
      </c>
      <c r="D193" s="38">
        <v>120.28333333333335</v>
      </c>
      <c r="E193" s="38">
        <v>119.16666666666669</v>
      </c>
      <c r="F193" s="38">
        <v>118.03333333333335</v>
      </c>
      <c r="G193" s="38">
        <v>116.91666666666669</v>
      </c>
      <c r="H193" s="38">
        <v>121.41666666666669</v>
      </c>
      <c r="I193" s="38">
        <v>122.53333333333333</v>
      </c>
      <c r="J193" s="38">
        <v>123.66666666666669</v>
      </c>
      <c r="K193" s="31">
        <v>121.4</v>
      </c>
      <c r="L193" s="31">
        <v>119.15</v>
      </c>
      <c r="M193" s="31">
        <v>263.37436000000002</v>
      </c>
      <c r="N193" s="1"/>
      <c r="O193" s="1"/>
    </row>
    <row r="194" spans="1:15" ht="12.75" customHeight="1">
      <c r="A194" s="56">
        <v>185</v>
      </c>
      <c r="B194" s="58" t="s">
        <v>229</v>
      </c>
      <c r="C194" s="31">
        <v>3448.8</v>
      </c>
      <c r="D194" s="38">
        <v>3443.15</v>
      </c>
      <c r="E194" s="38">
        <v>3419.65</v>
      </c>
      <c r="F194" s="38">
        <v>3390.5</v>
      </c>
      <c r="G194" s="38">
        <v>3367</v>
      </c>
      <c r="H194" s="38">
        <v>3472.3</v>
      </c>
      <c r="I194" s="38">
        <v>3495.8</v>
      </c>
      <c r="J194" s="38">
        <v>3524.9500000000003</v>
      </c>
      <c r="K194" s="31">
        <v>3466.65</v>
      </c>
      <c r="L194" s="31">
        <v>3414</v>
      </c>
      <c r="M194" s="31">
        <v>16.79974</v>
      </c>
      <c r="N194" s="1"/>
      <c r="O194" s="1"/>
    </row>
    <row r="195" spans="1:15" ht="12.75" customHeight="1">
      <c r="A195" s="56">
        <v>186</v>
      </c>
      <c r="B195" s="58" t="s">
        <v>230</v>
      </c>
      <c r="C195" s="31">
        <v>1220.45</v>
      </c>
      <c r="D195" s="38">
        <v>1228.7</v>
      </c>
      <c r="E195" s="38">
        <v>1207.0500000000002</v>
      </c>
      <c r="F195" s="38">
        <v>1193.6500000000001</v>
      </c>
      <c r="G195" s="38">
        <v>1172.0000000000002</v>
      </c>
      <c r="H195" s="38">
        <v>1242.1000000000001</v>
      </c>
      <c r="I195" s="38">
        <v>1263.7500000000002</v>
      </c>
      <c r="J195" s="38">
        <v>1277.1500000000001</v>
      </c>
      <c r="K195" s="31">
        <v>1250.3499999999999</v>
      </c>
      <c r="L195" s="31">
        <v>1215.3</v>
      </c>
      <c r="M195" s="31">
        <v>29.339590000000001</v>
      </c>
      <c r="N195" s="1"/>
      <c r="O195" s="1"/>
    </row>
    <row r="196" spans="1:15" ht="12.75" customHeight="1">
      <c r="A196" s="56">
        <v>187</v>
      </c>
      <c r="B196" s="58" t="s">
        <v>302</v>
      </c>
      <c r="C196" s="31">
        <v>2850.2</v>
      </c>
      <c r="D196" s="38">
        <v>2883.8833333333332</v>
      </c>
      <c r="E196" s="38">
        <v>2811.3166666666666</v>
      </c>
      <c r="F196" s="38">
        <v>2772.4333333333334</v>
      </c>
      <c r="G196" s="38">
        <v>2699.8666666666668</v>
      </c>
      <c r="H196" s="38">
        <v>2922.7666666666664</v>
      </c>
      <c r="I196" s="38">
        <v>2995.333333333333</v>
      </c>
      <c r="J196" s="38">
        <v>3034.2166666666662</v>
      </c>
      <c r="K196" s="31">
        <v>2956.45</v>
      </c>
      <c r="L196" s="31">
        <v>2845</v>
      </c>
      <c r="M196" s="31">
        <v>1.7809200000000001</v>
      </c>
      <c r="N196" s="1"/>
      <c r="O196" s="1"/>
    </row>
    <row r="197" spans="1:15" ht="12.75" customHeight="1">
      <c r="A197" s="56">
        <v>188</v>
      </c>
      <c r="B197" s="58" t="s">
        <v>231</v>
      </c>
      <c r="C197" s="31">
        <v>3017.25</v>
      </c>
      <c r="D197" s="38">
        <v>3021.5666666666671</v>
      </c>
      <c r="E197" s="38">
        <v>2975.6833333333343</v>
      </c>
      <c r="F197" s="38">
        <v>2934.1166666666672</v>
      </c>
      <c r="G197" s="38">
        <v>2888.2333333333345</v>
      </c>
      <c r="H197" s="38">
        <v>3063.1333333333341</v>
      </c>
      <c r="I197" s="38">
        <v>3109.0166666666664</v>
      </c>
      <c r="J197" s="38">
        <v>3150.5833333333339</v>
      </c>
      <c r="K197" s="31">
        <v>3067.45</v>
      </c>
      <c r="L197" s="31">
        <v>2980</v>
      </c>
      <c r="M197" s="31">
        <v>18.23274</v>
      </c>
      <c r="N197" s="1"/>
      <c r="O197" s="1"/>
    </row>
    <row r="198" spans="1:15" ht="12.75" customHeight="1">
      <c r="A198" s="56">
        <v>189</v>
      </c>
      <c r="B198" s="58" t="s">
        <v>232</v>
      </c>
      <c r="C198" s="31">
        <v>1995.25</v>
      </c>
      <c r="D198" s="38">
        <v>2012.8500000000001</v>
      </c>
      <c r="E198" s="38">
        <v>1972.4500000000003</v>
      </c>
      <c r="F198" s="38">
        <v>1949.65</v>
      </c>
      <c r="G198" s="38">
        <v>1909.2500000000002</v>
      </c>
      <c r="H198" s="38">
        <v>2035.6500000000003</v>
      </c>
      <c r="I198" s="38">
        <v>2076.0500000000002</v>
      </c>
      <c r="J198" s="38">
        <v>2098.8500000000004</v>
      </c>
      <c r="K198" s="31">
        <v>2053.25</v>
      </c>
      <c r="L198" s="31">
        <v>1990.05</v>
      </c>
      <c r="M198" s="31">
        <v>2.26071</v>
      </c>
      <c r="N198" s="1"/>
      <c r="O198" s="1"/>
    </row>
    <row r="199" spans="1:15" ht="12.75" customHeight="1">
      <c r="A199" s="56">
        <v>190</v>
      </c>
      <c r="B199" s="58" t="s">
        <v>300</v>
      </c>
      <c r="C199" s="31">
        <v>639.9</v>
      </c>
      <c r="D199" s="38">
        <v>651.63333333333333</v>
      </c>
      <c r="E199" s="38">
        <v>623.76666666666665</v>
      </c>
      <c r="F199" s="38">
        <v>607.63333333333333</v>
      </c>
      <c r="G199" s="38">
        <v>579.76666666666665</v>
      </c>
      <c r="H199" s="38">
        <v>667.76666666666665</v>
      </c>
      <c r="I199" s="38">
        <v>695.63333333333321</v>
      </c>
      <c r="J199" s="38">
        <v>711.76666666666665</v>
      </c>
      <c r="K199" s="31">
        <v>679.5</v>
      </c>
      <c r="L199" s="31">
        <v>635.5</v>
      </c>
      <c r="M199" s="31">
        <v>6.69259</v>
      </c>
      <c r="N199" s="1"/>
      <c r="O199" s="1"/>
    </row>
    <row r="200" spans="1:15" ht="12.75" customHeight="1">
      <c r="A200" s="56">
        <v>191</v>
      </c>
      <c r="B200" s="58" t="s">
        <v>233</v>
      </c>
      <c r="C200" s="31">
        <v>1885.8</v>
      </c>
      <c r="D200" s="38">
        <v>1890.6833333333332</v>
      </c>
      <c r="E200" s="38">
        <v>1871.5166666666664</v>
      </c>
      <c r="F200" s="38">
        <v>1857.2333333333333</v>
      </c>
      <c r="G200" s="38">
        <v>1838.0666666666666</v>
      </c>
      <c r="H200" s="38">
        <v>1904.9666666666662</v>
      </c>
      <c r="I200" s="38">
        <v>1924.1333333333328</v>
      </c>
      <c r="J200" s="38">
        <v>1938.4166666666661</v>
      </c>
      <c r="K200" s="31">
        <v>1909.85</v>
      </c>
      <c r="L200" s="31">
        <v>1876.4</v>
      </c>
      <c r="M200" s="31">
        <v>6.97959</v>
      </c>
      <c r="N200" s="1"/>
      <c r="O200" s="1"/>
    </row>
    <row r="201" spans="1:15" ht="12.75" customHeight="1">
      <c r="A201" s="56">
        <v>192</v>
      </c>
      <c r="B201" s="58" t="s">
        <v>301</v>
      </c>
      <c r="C201" s="31">
        <v>32.9</v>
      </c>
      <c r="D201" s="38">
        <v>33.166666666666664</v>
      </c>
      <c r="E201" s="38">
        <v>32.533333333333331</v>
      </c>
      <c r="F201" s="38">
        <v>32.166666666666664</v>
      </c>
      <c r="G201" s="38">
        <v>31.533333333333331</v>
      </c>
      <c r="H201" s="38">
        <v>33.533333333333331</v>
      </c>
      <c r="I201" s="38">
        <v>34.166666666666671</v>
      </c>
      <c r="J201" s="38">
        <v>34.533333333333331</v>
      </c>
      <c r="K201" s="31">
        <v>33.799999999999997</v>
      </c>
      <c r="L201" s="31">
        <v>32.799999999999997</v>
      </c>
      <c r="M201" s="31">
        <v>106.74326000000001</v>
      </c>
      <c r="N201" s="1"/>
      <c r="O201" s="1"/>
    </row>
    <row r="202" spans="1:15" ht="12.75" customHeight="1">
      <c r="A202" s="56">
        <v>193</v>
      </c>
      <c r="B202" s="58" t="s">
        <v>299</v>
      </c>
      <c r="C202" s="31">
        <v>77.900000000000006</v>
      </c>
      <c r="D202" s="38">
        <v>78.13333333333334</v>
      </c>
      <c r="E202" s="38">
        <v>77.316666666666677</v>
      </c>
      <c r="F202" s="38">
        <v>76.733333333333334</v>
      </c>
      <c r="G202" s="38">
        <v>75.916666666666671</v>
      </c>
      <c r="H202" s="38">
        <v>78.716666666666683</v>
      </c>
      <c r="I202" s="38">
        <v>79.533333333333346</v>
      </c>
      <c r="J202" s="38">
        <v>80.116666666666688</v>
      </c>
      <c r="K202" s="31">
        <v>78.95</v>
      </c>
      <c r="L202" s="31">
        <v>77.55</v>
      </c>
      <c r="M202" s="31">
        <v>22.677140000000001</v>
      </c>
      <c r="N202" s="1"/>
      <c r="O202" s="1"/>
    </row>
    <row r="203" spans="1:15" ht="12.75" customHeight="1">
      <c r="A203" s="56">
        <v>194</v>
      </c>
      <c r="B203" s="58" t="s">
        <v>234</v>
      </c>
      <c r="C203" s="31">
        <v>1349.65</v>
      </c>
      <c r="D203" s="38">
        <v>1351.3166666666666</v>
      </c>
      <c r="E203" s="38">
        <v>1340.5833333333333</v>
      </c>
      <c r="F203" s="38">
        <v>1331.5166666666667</v>
      </c>
      <c r="G203" s="38">
        <v>1320.7833333333333</v>
      </c>
      <c r="H203" s="38">
        <v>1360.3833333333332</v>
      </c>
      <c r="I203" s="38">
        <v>1371.1166666666668</v>
      </c>
      <c r="J203" s="38">
        <v>1380.1833333333332</v>
      </c>
      <c r="K203" s="31">
        <v>1362.05</v>
      </c>
      <c r="L203" s="31">
        <v>1342.25</v>
      </c>
      <c r="M203" s="31">
        <v>7.2449000000000003</v>
      </c>
      <c r="N203" s="1"/>
      <c r="O203" s="1"/>
    </row>
    <row r="204" spans="1:15" ht="12.75" customHeight="1">
      <c r="A204" s="56">
        <v>195</v>
      </c>
      <c r="B204" s="58" t="s">
        <v>235</v>
      </c>
      <c r="C204" s="31">
        <v>1533.8</v>
      </c>
      <c r="D204" s="38">
        <v>1535.4166666666667</v>
      </c>
      <c r="E204" s="38">
        <v>1523.3833333333334</v>
      </c>
      <c r="F204" s="38">
        <v>1512.9666666666667</v>
      </c>
      <c r="G204" s="38">
        <v>1500.9333333333334</v>
      </c>
      <c r="H204" s="38">
        <v>1545.8333333333335</v>
      </c>
      <c r="I204" s="38">
        <v>1557.8666666666668</v>
      </c>
      <c r="J204" s="38">
        <v>1568.2833333333335</v>
      </c>
      <c r="K204" s="31">
        <v>1547.45</v>
      </c>
      <c r="L204" s="31">
        <v>1525</v>
      </c>
      <c r="M204" s="31">
        <v>0.97255999999999998</v>
      </c>
      <c r="N204" s="1"/>
      <c r="O204" s="1"/>
    </row>
    <row r="205" spans="1:15" ht="12.75" customHeight="1">
      <c r="A205" s="56">
        <v>196</v>
      </c>
      <c r="B205" s="58" t="s">
        <v>236</v>
      </c>
      <c r="C205" s="31">
        <v>8132.95</v>
      </c>
      <c r="D205" s="38">
        <v>8110.9000000000005</v>
      </c>
      <c r="E205" s="38">
        <v>8066.8000000000011</v>
      </c>
      <c r="F205" s="38">
        <v>8000.6500000000005</v>
      </c>
      <c r="G205" s="38">
        <v>7956.5500000000011</v>
      </c>
      <c r="H205" s="38">
        <v>8177.0500000000011</v>
      </c>
      <c r="I205" s="38">
        <v>8221.1500000000015</v>
      </c>
      <c r="J205" s="38">
        <v>8287.3000000000011</v>
      </c>
      <c r="K205" s="31">
        <v>8155</v>
      </c>
      <c r="L205" s="31">
        <v>8044.75</v>
      </c>
      <c r="M205" s="31">
        <v>2.9309599999999998</v>
      </c>
      <c r="N205" s="1"/>
      <c r="O205" s="1"/>
    </row>
    <row r="206" spans="1:15" ht="12.75" customHeight="1">
      <c r="A206" s="56">
        <v>197</v>
      </c>
      <c r="B206" s="58" t="s">
        <v>303</v>
      </c>
      <c r="C206" s="31">
        <v>91.4</v>
      </c>
      <c r="D206" s="38">
        <v>91.483333333333348</v>
      </c>
      <c r="E206" s="38">
        <v>89.566666666666691</v>
      </c>
      <c r="F206" s="38">
        <v>87.733333333333348</v>
      </c>
      <c r="G206" s="38">
        <v>85.816666666666691</v>
      </c>
      <c r="H206" s="38">
        <v>93.316666666666691</v>
      </c>
      <c r="I206" s="38">
        <v>95.233333333333348</v>
      </c>
      <c r="J206" s="38">
        <v>97.066666666666691</v>
      </c>
      <c r="K206" s="31">
        <v>93.4</v>
      </c>
      <c r="L206" s="31">
        <v>89.65</v>
      </c>
      <c r="M206" s="31">
        <v>244.02526</v>
      </c>
      <c r="N206" s="1"/>
      <c r="O206" s="1"/>
    </row>
    <row r="207" spans="1:15" ht="12.75" customHeight="1">
      <c r="A207" s="56">
        <v>198</v>
      </c>
      <c r="B207" s="58" t="s">
        <v>237</v>
      </c>
      <c r="C207" s="31">
        <v>599.70000000000005</v>
      </c>
      <c r="D207" s="38">
        <v>603.21666666666658</v>
      </c>
      <c r="E207" s="38">
        <v>594.53333333333319</v>
      </c>
      <c r="F207" s="38">
        <v>589.36666666666656</v>
      </c>
      <c r="G207" s="38">
        <v>580.68333333333317</v>
      </c>
      <c r="H207" s="38">
        <v>608.38333333333321</v>
      </c>
      <c r="I207" s="38">
        <v>617.06666666666661</v>
      </c>
      <c r="J207" s="38">
        <v>622.23333333333323</v>
      </c>
      <c r="K207" s="31">
        <v>611.9</v>
      </c>
      <c r="L207" s="31">
        <v>598.04999999999995</v>
      </c>
      <c r="M207" s="31">
        <v>17.721699999999998</v>
      </c>
      <c r="N207" s="1"/>
      <c r="O207" s="1"/>
    </row>
    <row r="208" spans="1:15" ht="12.75" customHeight="1">
      <c r="A208" s="56">
        <v>199</v>
      </c>
      <c r="B208" s="58" t="s">
        <v>304</v>
      </c>
      <c r="C208" s="31">
        <v>849.4</v>
      </c>
      <c r="D208" s="38">
        <v>841.73333333333323</v>
      </c>
      <c r="E208" s="38">
        <v>828.46666666666647</v>
      </c>
      <c r="F208" s="38">
        <v>807.53333333333319</v>
      </c>
      <c r="G208" s="38">
        <v>794.26666666666642</v>
      </c>
      <c r="H208" s="38">
        <v>862.66666666666652</v>
      </c>
      <c r="I208" s="38">
        <v>875.93333333333317</v>
      </c>
      <c r="J208" s="38">
        <v>896.86666666666656</v>
      </c>
      <c r="K208" s="31">
        <v>855</v>
      </c>
      <c r="L208" s="31">
        <v>820.8</v>
      </c>
      <c r="M208" s="31">
        <v>33.069960000000002</v>
      </c>
      <c r="N208" s="1"/>
      <c r="O208" s="1"/>
    </row>
    <row r="209" spans="1:15" ht="12.75" customHeight="1">
      <c r="A209" s="56">
        <v>200</v>
      </c>
      <c r="B209" s="58" t="s">
        <v>238</v>
      </c>
      <c r="C209" s="31">
        <v>238.2</v>
      </c>
      <c r="D209" s="38">
        <v>239.9666666666667</v>
      </c>
      <c r="E209" s="38">
        <v>236.03333333333339</v>
      </c>
      <c r="F209" s="38">
        <v>233.8666666666667</v>
      </c>
      <c r="G209" s="38">
        <v>229.93333333333339</v>
      </c>
      <c r="H209" s="38">
        <v>242.13333333333338</v>
      </c>
      <c r="I209" s="38">
        <v>246.06666666666666</v>
      </c>
      <c r="J209" s="38">
        <v>248.23333333333338</v>
      </c>
      <c r="K209" s="31">
        <v>243.9</v>
      </c>
      <c r="L209" s="31">
        <v>237.8</v>
      </c>
      <c r="M209" s="31">
        <v>128.25769</v>
      </c>
      <c r="N209" s="1"/>
      <c r="O209" s="1"/>
    </row>
    <row r="210" spans="1:15" ht="12.75" customHeight="1">
      <c r="A210" s="56">
        <v>201</v>
      </c>
      <c r="B210" s="58" t="s">
        <v>239</v>
      </c>
      <c r="C210" s="31">
        <v>828.55</v>
      </c>
      <c r="D210" s="38">
        <v>829.88333333333333</v>
      </c>
      <c r="E210" s="38">
        <v>815.41666666666663</v>
      </c>
      <c r="F210" s="38">
        <v>802.2833333333333</v>
      </c>
      <c r="G210" s="38">
        <v>787.81666666666661</v>
      </c>
      <c r="H210" s="38">
        <v>843.01666666666665</v>
      </c>
      <c r="I210" s="38">
        <v>857.48333333333335</v>
      </c>
      <c r="J210" s="38">
        <v>870.61666666666667</v>
      </c>
      <c r="K210" s="31">
        <v>844.35</v>
      </c>
      <c r="L210" s="31">
        <v>816.75</v>
      </c>
      <c r="M210" s="31">
        <v>13.97414</v>
      </c>
      <c r="N210" s="1"/>
      <c r="O210" s="1"/>
    </row>
    <row r="211" spans="1:15" ht="12.75" customHeight="1">
      <c r="A211" s="56">
        <v>202</v>
      </c>
      <c r="B211" s="58" t="s">
        <v>305</v>
      </c>
      <c r="C211" s="31">
        <v>1542.2</v>
      </c>
      <c r="D211" s="38">
        <v>1536.0666666666666</v>
      </c>
      <c r="E211" s="38">
        <v>1517.1333333333332</v>
      </c>
      <c r="F211" s="38">
        <v>1492.0666666666666</v>
      </c>
      <c r="G211" s="38">
        <v>1473.1333333333332</v>
      </c>
      <c r="H211" s="38">
        <v>1561.1333333333332</v>
      </c>
      <c r="I211" s="38">
        <v>1580.0666666666666</v>
      </c>
      <c r="J211" s="38">
        <v>1605.1333333333332</v>
      </c>
      <c r="K211" s="31">
        <v>1555</v>
      </c>
      <c r="L211" s="31">
        <v>1511</v>
      </c>
      <c r="M211" s="31">
        <v>1.01414</v>
      </c>
      <c r="N211" s="1"/>
      <c r="O211" s="1"/>
    </row>
    <row r="212" spans="1:15" ht="12.75" customHeight="1">
      <c r="A212" s="56">
        <v>203</v>
      </c>
      <c r="B212" s="58" t="s">
        <v>240</v>
      </c>
      <c r="C212" s="31">
        <v>413.05</v>
      </c>
      <c r="D212" s="38">
        <v>415.85000000000008</v>
      </c>
      <c r="E212" s="38">
        <v>409.55000000000018</v>
      </c>
      <c r="F212" s="38">
        <v>406.05000000000013</v>
      </c>
      <c r="G212" s="38">
        <v>399.75000000000023</v>
      </c>
      <c r="H212" s="38">
        <v>419.35000000000014</v>
      </c>
      <c r="I212" s="38">
        <v>425.65</v>
      </c>
      <c r="J212" s="38">
        <v>429.15000000000009</v>
      </c>
      <c r="K212" s="31">
        <v>422.15</v>
      </c>
      <c r="L212" s="31">
        <v>412.35</v>
      </c>
      <c r="M212" s="31">
        <v>37.857340000000001</v>
      </c>
      <c r="N212" s="1"/>
      <c r="O212" s="1"/>
    </row>
    <row r="213" spans="1:15" ht="12.75" customHeight="1">
      <c r="A213" s="56">
        <v>204</v>
      </c>
      <c r="B213" s="58" t="s">
        <v>306</v>
      </c>
      <c r="C213" s="31">
        <v>17.05</v>
      </c>
      <c r="D213" s="38">
        <v>17.150000000000002</v>
      </c>
      <c r="E213" s="38">
        <v>16.900000000000006</v>
      </c>
      <c r="F213" s="38">
        <v>16.750000000000004</v>
      </c>
      <c r="G213" s="38">
        <v>16.500000000000007</v>
      </c>
      <c r="H213" s="38">
        <v>17.300000000000004</v>
      </c>
      <c r="I213" s="38">
        <v>17.549999999999997</v>
      </c>
      <c r="J213" s="38">
        <v>17.700000000000003</v>
      </c>
      <c r="K213" s="31">
        <v>17.399999999999999</v>
      </c>
      <c r="L213" s="31">
        <v>17</v>
      </c>
      <c r="M213" s="31">
        <v>885.52616</v>
      </c>
      <c r="N213" s="1"/>
      <c r="O213" s="1"/>
    </row>
    <row r="214" spans="1:15" ht="12.75" customHeight="1">
      <c r="A214" s="56">
        <v>205</v>
      </c>
      <c r="B214" s="58" t="s">
        <v>241</v>
      </c>
      <c r="C214" s="31">
        <v>270.89999999999998</v>
      </c>
      <c r="D214" s="38">
        <v>275.2833333333333</v>
      </c>
      <c r="E214" s="38">
        <v>261.11666666666662</v>
      </c>
      <c r="F214" s="38">
        <v>251.33333333333331</v>
      </c>
      <c r="G214" s="38">
        <v>237.16666666666663</v>
      </c>
      <c r="H214" s="38">
        <v>285.06666666666661</v>
      </c>
      <c r="I214" s="38">
        <v>299.23333333333335</v>
      </c>
      <c r="J214" s="38">
        <v>309.01666666666659</v>
      </c>
      <c r="K214" s="31">
        <v>289.45</v>
      </c>
      <c r="L214" s="31">
        <v>265.5</v>
      </c>
      <c r="M214" s="31">
        <v>507.06583999999998</v>
      </c>
      <c r="N214" s="1"/>
      <c r="O214" s="1"/>
    </row>
    <row r="215" spans="1:15" ht="12.75" customHeight="1">
      <c r="A215" s="56">
        <v>206</v>
      </c>
      <c r="B215" s="58" t="s">
        <v>307</v>
      </c>
      <c r="C215" s="31">
        <v>93.45</v>
      </c>
      <c r="D215" s="38">
        <v>93.899999999999991</v>
      </c>
      <c r="E215" s="38">
        <v>92.59999999999998</v>
      </c>
      <c r="F215" s="38">
        <v>91.749999999999986</v>
      </c>
      <c r="G215" s="38">
        <v>90.449999999999974</v>
      </c>
      <c r="H215" s="38">
        <v>94.749999999999986</v>
      </c>
      <c r="I215" s="38">
        <v>96.05</v>
      </c>
      <c r="J215" s="38">
        <v>96.899999999999991</v>
      </c>
      <c r="K215" s="31">
        <v>95.2</v>
      </c>
      <c r="L215" s="31">
        <v>93.05</v>
      </c>
      <c r="M215" s="31">
        <v>381.56808999999998</v>
      </c>
      <c r="N215" s="1"/>
      <c r="O215" s="1"/>
    </row>
    <row r="216" spans="1:15" ht="12.75" customHeight="1">
      <c r="A216" s="56">
        <v>207</v>
      </c>
      <c r="B216" s="58" t="s">
        <v>242</v>
      </c>
      <c r="C216" s="31">
        <v>650.95000000000005</v>
      </c>
      <c r="D216" s="38">
        <v>654.16666666666674</v>
      </c>
      <c r="E216" s="38">
        <v>641.73333333333346</v>
      </c>
      <c r="F216" s="38">
        <v>632.51666666666677</v>
      </c>
      <c r="G216" s="38">
        <v>620.08333333333348</v>
      </c>
      <c r="H216" s="38">
        <v>663.38333333333344</v>
      </c>
      <c r="I216" s="38">
        <v>675.81666666666683</v>
      </c>
      <c r="J216" s="38">
        <v>685.03333333333342</v>
      </c>
      <c r="K216" s="31">
        <v>666.6</v>
      </c>
      <c r="L216" s="31">
        <v>644.95000000000005</v>
      </c>
      <c r="M216" s="31">
        <v>30.934370000000001</v>
      </c>
      <c r="N216" s="1"/>
      <c r="O216" s="1"/>
    </row>
    <row r="217" spans="1:15" ht="12.75" customHeight="1">
      <c r="A217" s="59"/>
      <c r="B217" s="60"/>
      <c r="C217" s="61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1"/>
      <c r="O217" s="1"/>
    </row>
    <row r="218" spans="1:15" ht="12.75" customHeight="1">
      <c r="A218" s="62"/>
      <c r="B218" s="63"/>
      <c r="C218" s="64"/>
      <c r="D218" s="64"/>
      <c r="E218" s="64"/>
      <c r="F218" s="64"/>
      <c r="G218" s="64"/>
      <c r="H218" s="64"/>
      <c r="I218" s="64"/>
      <c r="J218" s="64"/>
      <c r="K218" s="64"/>
      <c r="L218" s="65"/>
      <c r="M218" s="1"/>
      <c r="N218" s="1"/>
      <c r="O218" s="1"/>
    </row>
    <row r="219" spans="1:15" ht="12.75" customHeight="1">
      <c r="A219" s="62"/>
      <c r="B219" s="1"/>
      <c r="C219" s="64"/>
      <c r="D219" s="64"/>
      <c r="E219" s="64"/>
      <c r="F219" s="64"/>
      <c r="G219" s="64"/>
      <c r="H219" s="64"/>
      <c r="I219" s="64"/>
      <c r="J219" s="64"/>
      <c r="K219" s="64"/>
      <c r="L219" s="65"/>
      <c r="M219" s="1"/>
      <c r="N219" s="1"/>
      <c r="O219" s="1"/>
    </row>
    <row r="220" spans="1:15" ht="12.75" customHeight="1">
      <c r="A220" s="62"/>
      <c r="B220" s="1"/>
      <c r="C220" s="64"/>
      <c r="D220" s="64"/>
      <c r="E220" s="64"/>
      <c r="F220" s="64"/>
      <c r="G220" s="64"/>
      <c r="H220" s="64"/>
      <c r="I220" s="64"/>
      <c r="J220" s="64"/>
      <c r="K220" s="64"/>
      <c r="L220" s="65"/>
      <c r="M220" s="1"/>
      <c r="N220" s="1"/>
      <c r="O220" s="1"/>
    </row>
    <row r="221" spans="1:15" ht="12.75" customHeight="1">
      <c r="A221" s="66" t="s">
        <v>308</v>
      </c>
      <c r="B221" s="1"/>
      <c r="C221" s="64"/>
      <c r="D221" s="64"/>
      <c r="E221" s="64"/>
      <c r="F221" s="64"/>
      <c r="G221" s="64"/>
      <c r="H221" s="64"/>
      <c r="I221" s="64"/>
      <c r="J221" s="64"/>
      <c r="K221" s="64"/>
      <c r="L221" s="65"/>
      <c r="M221" s="1"/>
      <c r="N221" s="1"/>
      <c r="O221" s="1"/>
    </row>
    <row r="222" spans="1:15" ht="12.75" customHeight="1">
      <c r="A222" s="1"/>
      <c r="B222" s="1"/>
      <c r="C222" s="64"/>
      <c r="D222" s="64"/>
      <c r="E222" s="64"/>
      <c r="F222" s="64"/>
      <c r="G222" s="64"/>
      <c r="H222" s="64"/>
      <c r="I222" s="64"/>
      <c r="J222" s="64"/>
      <c r="K222" s="64"/>
      <c r="L222" s="65"/>
      <c r="M222" s="1"/>
      <c r="N222" s="1"/>
      <c r="O222" s="1"/>
    </row>
    <row r="223" spans="1:15" ht="12.75" customHeight="1">
      <c r="A223" s="1"/>
      <c r="B223" s="1"/>
      <c r="C223" s="64"/>
      <c r="D223" s="64"/>
      <c r="E223" s="64"/>
      <c r="F223" s="64"/>
      <c r="G223" s="64"/>
      <c r="H223" s="64"/>
      <c r="I223" s="64"/>
      <c r="J223" s="64"/>
      <c r="K223" s="64"/>
      <c r="L223" s="65"/>
      <c r="M223" s="1"/>
      <c r="N223" s="1"/>
      <c r="O223" s="1"/>
    </row>
    <row r="224" spans="1:15" ht="12.75" customHeight="1">
      <c r="A224" s="67" t="s">
        <v>309</v>
      </c>
      <c r="B224" s="1"/>
      <c r="C224" s="64"/>
      <c r="D224" s="64"/>
      <c r="E224" s="64"/>
      <c r="F224" s="64"/>
      <c r="G224" s="64"/>
      <c r="H224" s="64"/>
      <c r="I224" s="64"/>
      <c r="J224" s="64"/>
      <c r="K224" s="64"/>
      <c r="L224" s="65"/>
      <c r="M224" s="1"/>
      <c r="N224" s="1"/>
      <c r="O224" s="1"/>
    </row>
    <row r="225" spans="1:15" ht="12.75" customHeight="1">
      <c r="A225" s="68"/>
      <c r="B225" s="1"/>
      <c r="C225" s="64"/>
      <c r="D225" s="64"/>
      <c r="E225" s="64"/>
      <c r="F225" s="64"/>
      <c r="G225" s="64"/>
      <c r="H225" s="64"/>
      <c r="I225" s="64"/>
      <c r="J225" s="64"/>
      <c r="K225" s="64"/>
      <c r="L225" s="65"/>
      <c r="M225" s="1"/>
      <c r="N225" s="1"/>
      <c r="O225" s="1"/>
    </row>
    <row r="226" spans="1:15" ht="12.75" customHeight="1">
      <c r="A226" s="69" t="s">
        <v>310</v>
      </c>
      <c r="B226" s="1"/>
      <c r="C226" s="64"/>
      <c r="D226" s="64"/>
      <c r="E226" s="64"/>
      <c r="F226" s="64"/>
      <c r="G226" s="64"/>
      <c r="H226" s="64"/>
      <c r="I226" s="64"/>
      <c r="J226" s="64"/>
      <c r="K226" s="64"/>
      <c r="L226" s="65"/>
      <c r="M226" s="1"/>
      <c r="N226" s="1"/>
      <c r="O226" s="1"/>
    </row>
    <row r="227" spans="1:15" ht="12.75" customHeight="1">
      <c r="A227" s="49" t="s">
        <v>243</v>
      </c>
      <c r="B227" s="1"/>
      <c r="C227" s="64"/>
      <c r="D227" s="64"/>
      <c r="E227" s="64"/>
      <c r="F227" s="64"/>
      <c r="G227" s="64"/>
      <c r="H227" s="64"/>
      <c r="I227" s="64"/>
      <c r="J227" s="64"/>
      <c r="K227" s="64"/>
      <c r="L227" s="65"/>
      <c r="M227" s="1"/>
      <c r="N227" s="1"/>
      <c r="O227" s="1"/>
    </row>
    <row r="228" spans="1:15" ht="12.75" customHeight="1">
      <c r="A228" s="49" t="s">
        <v>244</v>
      </c>
      <c r="B228" s="1"/>
      <c r="C228" s="64"/>
      <c r="D228" s="64"/>
      <c r="E228" s="64"/>
      <c r="F228" s="64"/>
      <c r="G228" s="64"/>
      <c r="H228" s="64"/>
      <c r="I228" s="64"/>
      <c r="J228" s="64"/>
      <c r="K228" s="64"/>
      <c r="L228" s="65"/>
      <c r="M228" s="1"/>
      <c r="N228" s="1"/>
      <c r="O228" s="1"/>
    </row>
    <row r="229" spans="1:15" ht="12.75" customHeight="1">
      <c r="A229" s="49" t="s">
        <v>245</v>
      </c>
      <c r="B229" s="1"/>
      <c r="C229" s="70"/>
      <c r="D229" s="70"/>
      <c r="E229" s="70"/>
      <c r="F229" s="70"/>
      <c r="G229" s="70"/>
      <c r="H229" s="70"/>
      <c r="I229" s="70"/>
      <c r="J229" s="70"/>
      <c r="K229" s="70"/>
      <c r="L229" s="65"/>
      <c r="M229" s="1"/>
      <c r="N229" s="1"/>
      <c r="O229" s="1"/>
    </row>
    <row r="230" spans="1:15" ht="12.75" customHeight="1">
      <c r="A230" s="49" t="s">
        <v>246</v>
      </c>
      <c r="B230" s="1"/>
      <c r="C230" s="64"/>
      <c r="D230" s="64"/>
      <c r="E230" s="64"/>
      <c r="F230" s="64"/>
      <c r="G230" s="64"/>
      <c r="H230" s="64"/>
      <c r="I230" s="64"/>
      <c r="J230" s="64"/>
      <c r="K230" s="64"/>
      <c r="L230" s="65"/>
      <c r="M230" s="1"/>
      <c r="N230" s="1"/>
      <c r="O230" s="1"/>
    </row>
    <row r="231" spans="1:15" ht="12.75" customHeight="1">
      <c r="A231" s="49" t="s">
        <v>247</v>
      </c>
      <c r="B231" s="1"/>
      <c r="C231" s="64"/>
      <c r="D231" s="64"/>
      <c r="E231" s="64"/>
      <c r="F231" s="64"/>
      <c r="G231" s="64"/>
      <c r="H231" s="64"/>
      <c r="I231" s="64"/>
      <c r="J231" s="64"/>
      <c r="K231" s="64"/>
      <c r="L231" s="65"/>
      <c r="M231" s="1"/>
      <c r="N231" s="1"/>
      <c r="O231" s="1"/>
    </row>
    <row r="232" spans="1:15" ht="12.75" customHeight="1">
      <c r="A232" s="71"/>
      <c r="B232" s="1"/>
      <c r="C232" s="64"/>
      <c r="D232" s="64"/>
      <c r="E232" s="64"/>
      <c r="F232" s="64"/>
      <c r="G232" s="64"/>
      <c r="H232" s="64"/>
      <c r="I232" s="64"/>
      <c r="J232" s="64"/>
      <c r="K232" s="64"/>
      <c r="L232" s="65"/>
      <c r="M232" s="1"/>
      <c r="N232" s="1"/>
      <c r="O232" s="1"/>
    </row>
    <row r="233" spans="1:15" ht="12.75" customHeight="1">
      <c r="A233" s="1"/>
      <c r="B233" s="1"/>
      <c r="C233" s="64"/>
      <c r="D233" s="64"/>
      <c r="E233" s="64"/>
      <c r="F233" s="64"/>
      <c r="G233" s="64"/>
      <c r="H233" s="64"/>
      <c r="I233" s="64"/>
      <c r="J233" s="64"/>
      <c r="K233" s="64"/>
      <c r="L233" s="65"/>
      <c r="M233" s="1"/>
      <c r="N233" s="1"/>
      <c r="O233" s="1"/>
    </row>
    <row r="234" spans="1:15" ht="12.75" customHeight="1">
      <c r="A234" s="1"/>
      <c r="B234" s="1"/>
      <c r="C234" s="64"/>
      <c r="D234" s="64"/>
      <c r="E234" s="64"/>
      <c r="F234" s="64"/>
      <c r="G234" s="64"/>
      <c r="H234" s="64"/>
      <c r="I234" s="64"/>
      <c r="J234" s="64"/>
      <c r="K234" s="64"/>
      <c r="L234" s="65"/>
      <c r="M234" s="1"/>
      <c r="N234" s="1"/>
      <c r="O234" s="1"/>
    </row>
    <row r="235" spans="1:15" ht="12.75" customHeight="1">
      <c r="A235" s="1"/>
      <c r="B235" s="1"/>
      <c r="C235" s="64"/>
      <c r="D235" s="64"/>
      <c r="E235" s="64"/>
      <c r="F235" s="64"/>
      <c r="G235" s="64"/>
      <c r="H235" s="64"/>
      <c r="I235" s="64"/>
      <c r="J235" s="64"/>
      <c r="K235" s="64"/>
      <c r="L235" s="65"/>
      <c r="M235" s="1"/>
      <c r="N235" s="1"/>
      <c r="O235" s="1"/>
    </row>
    <row r="236" spans="1:15" ht="12.75" customHeight="1">
      <c r="A236" s="1"/>
      <c r="B236" s="1"/>
      <c r="C236" s="64"/>
      <c r="D236" s="64"/>
      <c r="E236" s="64"/>
      <c r="F236" s="64"/>
      <c r="G236" s="64"/>
      <c r="H236" s="64"/>
      <c r="I236" s="64"/>
      <c r="J236" s="64"/>
      <c r="K236" s="64"/>
      <c r="L236" s="65"/>
      <c r="M236" s="1"/>
      <c r="N236" s="1"/>
      <c r="O236" s="1"/>
    </row>
    <row r="237" spans="1:15" ht="12.75" customHeight="1">
      <c r="A237" s="72" t="s">
        <v>248</v>
      </c>
      <c r="B237" s="1"/>
      <c r="C237" s="64"/>
      <c r="D237" s="64"/>
      <c r="E237" s="64"/>
      <c r="F237" s="64"/>
      <c r="G237" s="64"/>
      <c r="H237" s="64"/>
      <c r="I237" s="64"/>
      <c r="J237" s="64"/>
      <c r="K237" s="64"/>
      <c r="L237" s="65"/>
      <c r="M237" s="1"/>
      <c r="N237" s="1"/>
      <c r="O237" s="1"/>
    </row>
    <row r="238" spans="1:15" ht="12.75" customHeight="1">
      <c r="A238" s="73" t="s">
        <v>249</v>
      </c>
      <c r="B238" s="1"/>
      <c r="C238" s="64"/>
      <c r="D238" s="64"/>
      <c r="E238" s="64"/>
      <c r="F238" s="64"/>
      <c r="G238" s="64"/>
      <c r="H238" s="64"/>
      <c r="I238" s="64"/>
      <c r="J238" s="64"/>
      <c r="K238" s="64"/>
      <c r="L238" s="65"/>
      <c r="M238" s="1"/>
      <c r="N238" s="1"/>
      <c r="O238" s="1"/>
    </row>
    <row r="239" spans="1:15" ht="12.75" customHeight="1">
      <c r="A239" s="73" t="s">
        <v>250</v>
      </c>
      <c r="B239" s="1"/>
      <c r="C239" s="64"/>
      <c r="D239" s="64"/>
      <c r="E239" s="64"/>
      <c r="F239" s="64"/>
      <c r="G239" s="64"/>
      <c r="H239" s="64"/>
      <c r="I239" s="64"/>
      <c r="J239" s="64"/>
      <c r="K239" s="64"/>
      <c r="L239" s="65"/>
      <c r="M239" s="1"/>
      <c r="N239" s="1"/>
      <c r="O239" s="1"/>
    </row>
    <row r="240" spans="1:15" ht="12.75" customHeight="1">
      <c r="A240" s="73" t="s">
        <v>251</v>
      </c>
      <c r="B240" s="1"/>
      <c r="C240" s="64"/>
      <c r="D240" s="64"/>
      <c r="E240" s="64"/>
      <c r="F240" s="64"/>
      <c r="G240" s="64"/>
      <c r="H240" s="64"/>
      <c r="I240" s="64"/>
      <c r="J240" s="64"/>
      <c r="K240" s="64"/>
      <c r="L240" s="65"/>
      <c r="M240" s="1"/>
      <c r="N240" s="1"/>
      <c r="O240" s="1"/>
    </row>
    <row r="241" spans="1:15" ht="12.75" customHeight="1">
      <c r="A241" s="73" t="s">
        <v>252</v>
      </c>
      <c r="B241" s="1"/>
      <c r="C241" s="64"/>
      <c r="D241" s="64"/>
      <c r="E241" s="64"/>
      <c r="F241" s="64"/>
      <c r="G241" s="64"/>
      <c r="H241" s="64"/>
      <c r="I241" s="64"/>
      <c r="J241" s="64"/>
      <c r="K241" s="64"/>
      <c r="L241" s="65"/>
      <c r="M241" s="1"/>
      <c r="N241" s="1"/>
      <c r="O241" s="1"/>
    </row>
    <row r="242" spans="1:15" ht="12.75" customHeight="1">
      <c r="A242" s="73" t="s">
        <v>253</v>
      </c>
      <c r="B242" s="1"/>
      <c r="C242" s="64"/>
      <c r="D242" s="64"/>
      <c r="E242" s="64"/>
      <c r="F242" s="64"/>
      <c r="G242" s="64"/>
      <c r="H242" s="64"/>
      <c r="I242" s="64"/>
      <c r="J242" s="64"/>
      <c r="K242" s="64"/>
      <c r="L242" s="65"/>
      <c r="M242" s="1"/>
      <c r="N242" s="1"/>
      <c r="O242" s="1"/>
    </row>
    <row r="243" spans="1:15" ht="12.75" customHeight="1">
      <c r="A243" s="73" t="s">
        <v>254</v>
      </c>
      <c r="B243" s="1"/>
      <c r="C243" s="64"/>
      <c r="D243" s="64"/>
      <c r="E243" s="64"/>
      <c r="F243" s="64"/>
      <c r="G243" s="64"/>
      <c r="H243" s="64"/>
      <c r="I243" s="64"/>
      <c r="J243" s="64"/>
      <c r="K243" s="64"/>
      <c r="L243" s="65"/>
      <c r="M243" s="1"/>
      <c r="N243" s="1"/>
      <c r="O243" s="1"/>
    </row>
    <row r="244" spans="1:15" ht="12.75" customHeight="1">
      <c r="A244" s="73" t="s">
        <v>255</v>
      </c>
      <c r="B244" s="1"/>
      <c r="C244" s="64"/>
      <c r="D244" s="64"/>
      <c r="E244" s="64"/>
      <c r="F244" s="64"/>
      <c r="G244" s="64"/>
      <c r="H244" s="64"/>
      <c r="I244" s="64"/>
      <c r="J244" s="64"/>
      <c r="K244" s="64"/>
      <c r="L244" s="65"/>
      <c r="M244" s="1"/>
      <c r="N244" s="1"/>
      <c r="O244" s="1"/>
    </row>
    <row r="245" spans="1:15" ht="12.75" customHeight="1">
      <c r="A245" s="73" t="s">
        <v>256</v>
      </c>
      <c r="B245" s="1"/>
      <c r="C245" s="64"/>
      <c r="D245" s="64"/>
      <c r="E245" s="64"/>
      <c r="F245" s="64"/>
      <c r="G245" s="64"/>
      <c r="H245" s="64"/>
      <c r="I245" s="64"/>
      <c r="J245" s="64"/>
      <c r="K245" s="64"/>
      <c r="L245" s="65"/>
      <c r="M245" s="1"/>
      <c r="N245" s="1"/>
      <c r="O245" s="1"/>
    </row>
    <row r="246" spans="1:15" ht="12.75" customHeight="1">
      <c r="A246" s="73" t="s">
        <v>257</v>
      </c>
      <c r="B246" s="1"/>
      <c r="C246" s="70"/>
      <c r="D246" s="70"/>
      <c r="E246" s="70"/>
      <c r="F246" s="70"/>
      <c r="G246" s="70"/>
      <c r="H246" s="70"/>
      <c r="I246" s="70"/>
      <c r="J246" s="70"/>
      <c r="K246" s="70"/>
      <c r="L246" s="65"/>
      <c r="M246" s="1"/>
      <c r="N246" s="1"/>
      <c r="O246" s="1"/>
    </row>
    <row r="247" spans="1:15" ht="12.75" customHeight="1">
      <c r="A247" s="1"/>
      <c r="B247" s="1"/>
      <c r="C247" s="64"/>
      <c r="D247" s="64"/>
      <c r="E247" s="64"/>
      <c r="F247" s="64"/>
      <c r="G247" s="64"/>
      <c r="H247" s="64"/>
      <c r="I247" s="64"/>
      <c r="J247" s="64"/>
      <c r="K247" s="64"/>
      <c r="L247" s="65"/>
      <c r="M247" s="1"/>
      <c r="N247" s="1"/>
      <c r="O247" s="1"/>
    </row>
    <row r="248" spans="1:15" ht="12.75" customHeight="1">
      <c r="A248" s="1"/>
      <c r="B248" s="1"/>
      <c r="C248" s="64"/>
      <c r="D248" s="64"/>
      <c r="E248" s="64"/>
      <c r="F248" s="64"/>
      <c r="G248" s="64"/>
      <c r="H248" s="64"/>
      <c r="I248" s="64"/>
      <c r="J248" s="64"/>
      <c r="K248" s="64"/>
      <c r="L248" s="65"/>
      <c r="M248" s="1"/>
      <c r="N248" s="1"/>
      <c r="O248" s="1"/>
    </row>
    <row r="249" spans="1:15" ht="12.75" customHeight="1">
      <c r="A249" s="1"/>
      <c r="B249" s="1"/>
      <c r="C249" s="64"/>
      <c r="D249" s="64"/>
      <c r="E249" s="64"/>
      <c r="F249" s="64"/>
      <c r="G249" s="64"/>
      <c r="H249" s="64"/>
      <c r="I249" s="64"/>
      <c r="J249" s="64"/>
      <c r="K249" s="64"/>
      <c r="L249" s="65"/>
      <c r="M249" s="1"/>
      <c r="N249" s="1"/>
      <c r="O249" s="1"/>
    </row>
    <row r="250" spans="1:15" ht="12.75" customHeight="1">
      <c r="A250" s="1"/>
      <c r="B250" s="1"/>
      <c r="C250" s="64"/>
      <c r="D250" s="64"/>
      <c r="E250" s="64"/>
      <c r="F250" s="64"/>
      <c r="G250" s="64"/>
      <c r="H250" s="64"/>
      <c r="I250" s="64"/>
      <c r="J250" s="64"/>
      <c r="K250" s="64"/>
      <c r="L250" s="65"/>
      <c r="M250" s="1"/>
      <c r="N250" s="1"/>
      <c r="O250" s="1"/>
    </row>
    <row r="251" spans="1:15" ht="12.75" customHeight="1">
      <c r="A251" s="1"/>
      <c r="B251" s="1"/>
      <c r="C251" s="64"/>
      <c r="D251" s="64"/>
      <c r="E251" s="64"/>
      <c r="F251" s="64"/>
      <c r="G251" s="64"/>
      <c r="H251" s="64"/>
      <c r="I251" s="64"/>
      <c r="J251" s="64"/>
      <c r="K251" s="64"/>
      <c r="L251" s="65"/>
      <c r="M251" s="1"/>
      <c r="N251" s="1"/>
      <c r="O251" s="1"/>
    </row>
    <row r="252" spans="1:15" ht="12.75" customHeight="1">
      <c r="A252" s="1"/>
      <c r="B252" s="1"/>
      <c r="C252" s="64"/>
      <c r="D252" s="64"/>
      <c r="E252" s="64"/>
      <c r="F252" s="64"/>
      <c r="G252" s="64"/>
      <c r="H252" s="64"/>
      <c r="I252" s="64"/>
      <c r="J252" s="64"/>
      <c r="K252" s="64"/>
      <c r="L252" s="65"/>
      <c r="M252" s="1"/>
      <c r="N252" s="1"/>
      <c r="O252" s="1"/>
    </row>
    <row r="253" spans="1:15" ht="12.75" customHeight="1">
      <c r="A253" s="1"/>
      <c r="B253" s="1"/>
      <c r="C253" s="64"/>
      <c r="D253" s="64"/>
      <c r="E253" s="64"/>
      <c r="F253" s="64"/>
      <c r="G253" s="64"/>
      <c r="H253" s="64"/>
      <c r="I253" s="64"/>
      <c r="J253" s="64"/>
      <c r="K253" s="64"/>
      <c r="L253" s="65"/>
      <c r="M253" s="1"/>
      <c r="N253" s="1"/>
      <c r="O253" s="1"/>
    </row>
    <row r="254" spans="1:15" ht="12.75" customHeight="1">
      <c r="A254" s="1"/>
      <c r="B254" s="1"/>
      <c r="C254" s="64"/>
      <c r="D254" s="64"/>
      <c r="E254" s="64"/>
      <c r="F254" s="64"/>
      <c r="G254" s="64"/>
      <c r="H254" s="64"/>
      <c r="I254" s="64"/>
      <c r="J254" s="64"/>
      <c r="K254" s="64"/>
      <c r="L254" s="65"/>
      <c r="M254" s="1"/>
      <c r="N254" s="1"/>
      <c r="O254" s="1"/>
    </row>
    <row r="255" spans="1:15" ht="12.75" customHeight="1">
      <c r="A255" s="1"/>
      <c r="B255" s="1"/>
      <c r="C255" s="64"/>
      <c r="D255" s="64"/>
      <c r="E255" s="64"/>
      <c r="F255" s="64"/>
      <c r="G255" s="64"/>
      <c r="H255" s="64"/>
      <c r="I255" s="64"/>
      <c r="J255" s="64"/>
      <c r="K255" s="64"/>
      <c r="L255" s="65"/>
      <c r="M255" s="1"/>
      <c r="N255" s="1"/>
      <c r="O255" s="1"/>
    </row>
    <row r="256" spans="1:15" ht="12.75" customHeight="1">
      <c r="A256" s="1"/>
      <c r="B256" s="1"/>
      <c r="C256" s="64"/>
      <c r="D256" s="64"/>
      <c r="E256" s="64"/>
      <c r="F256" s="64"/>
      <c r="G256" s="64"/>
      <c r="H256" s="64"/>
      <c r="I256" s="64"/>
      <c r="J256" s="64"/>
      <c r="K256" s="64"/>
      <c r="L256" s="65"/>
      <c r="M256" s="1"/>
      <c r="N256" s="1"/>
      <c r="O256" s="1"/>
    </row>
    <row r="257" spans="1:15" ht="12.75" customHeight="1">
      <c r="A257" s="1"/>
      <c r="B257" s="1"/>
      <c r="C257" s="64"/>
      <c r="D257" s="64"/>
      <c r="E257" s="64"/>
      <c r="F257" s="64"/>
      <c r="G257" s="64"/>
      <c r="H257" s="64"/>
      <c r="I257" s="64"/>
      <c r="J257" s="64"/>
      <c r="K257" s="64"/>
      <c r="L257" s="65"/>
      <c r="M257" s="1"/>
      <c r="N257" s="1"/>
      <c r="O257" s="1"/>
    </row>
    <row r="258" spans="1:15" ht="12.75" customHeight="1">
      <c r="A258" s="1"/>
      <c r="B258" s="1"/>
      <c r="C258" s="64"/>
      <c r="D258" s="64"/>
      <c r="E258" s="64"/>
      <c r="F258" s="64"/>
      <c r="G258" s="64"/>
      <c r="H258" s="64"/>
      <c r="I258" s="64"/>
      <c r="J258" s="64"/>
      <c r="K258" s="64"/>
      <c r="L258" s="65"/>
      <c r="M258" s="1"/>
      <c r="N258" s="1"/>
      <c r="O258" s="1"/>
    </row>
    <row r="259" spans="1:15" ht="12.75" customHeight="1">
      <c r="A259" s="1"/>
      <c r="B259" s="1"/>
      <c r="C259" s="64"/>
      <c r="D259" s="64"/>
      <c r="E259" s="64"/>
      <c r="F259" s="64"/>
      <c r="G259" s="64"/>
      <c r="H259" s="64"/>
      <c r="I259" s="64"/>
      <c r="J259" s="64"/>
      <c r="K259" s="64"/>
      <c r="L259" s="65"/>
      <c r="M259" s="1"/>
      <c r="N259" s="1"/>
      <c r="O259" s="1"/>
    </row>
    <row r="260" spans="1:15" ht="12.75" customHeight="1">
      <c r="A260" s="1"/>
      <c r="B260" s="1"/>
      <c r="C260" s="64"/>
      <c r="D260" s="64"/>
      <c r="E260" s="64"/>
      <c r="F260" s="64"/>
      <c r="G260" s="64"/>
      <c r="H260" s="64"/>
      <c r="I260" s="64"/>
      <c r="J260" s="64"/>
      <c r="K260" s="64"/>
      <c r="L260" s="65"/>
      <c r="M260" s="1"/>
      <c r="N260" s="1"/>
      <c r="O260" s="1"/>
    </row>
    <row r="261" spans="1:15" ht="12.75" customHeight="1">
      <c r="A261" s="1"/>
      <c r="B261" s="1"/>
      <c r="C261" s="64"/>
      <c r="D261" s="64"/>
      <c r="E261" s="64"/>
      <c r="F261" s="64"/>
      <c r="G261" s="64"/>
      <c r="H261" s="64"/>
      <c r="I261" s="64"/>
      <c r="J261" s="64"/>
      <c r="K261" s="64"/>
      <c r="L261" s="65"/>
      <c r="M261" s="1"/>
      <c r="N261" s="1"/>
      <c r="O261" s="1"/>
    </row>
    <row r="262" spans="1:15" ht="12.75" customHeight="1">
      <c r="A262" s="1"/>
      <c r="B262" s="1"/>
      <c r="C262" s="64"/>
      <c r="D262" s="64"/>
      <c r="E262" s="64"/>
      <c r="F262" s="64"/>
      <c r="G262" s="64"/>
      <c r="H262" s="64"/>
      <c r="I262" s="64"/>
      <c r="J262" s="64"/>
      <c r="K262" s="64"/>
      <c r="L262" s="65"/>
      <c r="M262" s="1"/>
      <c r="N262" s="1"/>
      <c r="O262" s="1"/>
    </row>
    <row r="263" spans="1:15" ht="12.75" customHeight="1">
      <c r="A263" s="1"/>
      <c r="B263" s="1"/>
      <c r="C263" s="64"/>
      <c r="D263" s="64"/>
      <c r="E263" s="64"/>
      <c r="F263" s="64"/>
      <c r="G263" s="64"/>
      <c r="H263" s="64"/>
      <c r="I263" s="64"/>
      <c r="J263" s="64"/>
      <c r="K263" s="64"/>
      <c r="L263" s="65"/>
      <c r="M263" s="1"/>
      <c r="N263" s="1"/>
      <c r="O263" s="1"/>
    </row>
    <row r="264" spans="1:15" ht="12.75" customHeight="1">
      <c r="A264" s="1"/>
      <c r="B264" s="1"/>
      <c r="C264" s="64"/>
      <c r="D264" s="64"/>
      <c r="E264" s="64"/>
      <c r="F264" s="64"/>
      <c r="G264" s="64"/>
      <c r="H264" s="64"/>
      <c r="I264" s="64"/>
      <c r="J264" s="64"/>
      <c r="K264" s="64"/>
      <c r="L264" s="65"/>
      <c r="M264" s="1"/>
      <c r="N264" s="1"/>
      <c r="O264" s="1"/>
    </row>
    <row r="265" spans="1:15" ht="12.75" customHeight="1">
      <c r="A265" s="1"/>
      <c r="B265" s="1"/>
      <c r="C265" s="64"/>
      <c r="D265" s="64"/>
      <c r="E265" s="64"/>
      <c r="F265" s="64"/>
      <c r="G265" s="64"/>
      <c r="H265" s="64"/>
      <c r="I265" s="64"/>
      <c r="J265" s="64"/>
      <c r="K265" s="64"/>
      <c r="L265" s="65"/>
      <c r="M265" s="1"/>
      <c r="N265" s="1"/>
      <c r="O265" s="1"/>
    </row>
    <row r="266" spans="1:15" ht="12.75" customHeight="1">
      <c r="A266" s="1"/>
      <c r="B266" s="1"/>
      <c r="C266" s="64"/>
      <c r="D266" s="64"/>
      <c r="E266" s="64"/>
      <c r="F266" s="64"/>
      <c r="G266" s="64"/>
      <c r="H266" s="64"/>
      <c r="I266" s="64"/>
      <c r="J266" s="64"/>
      <c r="K266" s="64"/>
      <c r="L266" s="65"/>
      <c r="M266" s="1"/>
      <c r="N266" s="1"/>
      <c r="O266" s="1"/>
    </row>
    <row r="267" spans="1:15" ht="12.75" customHeight="1">
      <c r="A267" s="1"/>
      <c r="B267" s="1"/>
      <c r="C267" s="64"/>
      <c r="D267" s="64"/>
      <c r="E267" s="64"/>
      <c r="F267" s="64"/>
      <c r="G267" s="64"/>
      <c r="H267" s="64"/>
      <c r="I267" s="64"/>
      <c r="J267" s="64"/>
      <c r="K267" s="64"/>
      <c r="L267" s="65"/>
      <c r="M267" s="1"/>
      <c r="N267" s="1"/>
      <c r="O267" s="1"/>
    </row>
    <row r="268" spans="1:15" ht="12.75" customHeight="1">
      <c r="A268" s="1"/>
      <c r="B268" s="1"/>
      <c r="C268" s="64"/>
      <c r="D268" s="64"/>
      <c r="E268" s="64"/>
      <c r="F268" s="64"/>
      <c r="G268" s="64"/>
      <c r="H268" s="64"/>
      <c r="I268" s="64"/>
      <c r="J268" s="64"/>
      <c r="K268" s="64"/>
      <c r="L268" s="65"/>
      <c r="M268" s="1"/>
      <c r="N268" s="1"/>
      <c r="O268" s="1"/>
    </row>
    <row r="269" spans="1:15" ht="12.75" customHeight="1">
      <c r="A269" s="1"/>
      <c r="B269" s="1"/>
      <c r="C269" s="64"/>
      <c r="D269" s="64"/>
      <c r="E269" s="64"/>
      <c r="F269" s="64"/>
      <c r="G269" s="64"/>
      <c r="H269" s="64"/>
      <c r="I269" s="64"/>
      <c r="J269" s="64"/>
      <c r="K269" s="64"/>
      <c r="L269" s="65"/>
      <c r="M269" s="1"/>
      <c r="N269" s="1"/>
      <c r="O269" s="1"/>
    </row>
    <row r="270" spans="1:15" ht="12.75" customHeight="1">
      <c r="A270" s="1"/>
      <c r="B270" s="1"/>
      <c r="C270" s="64"/>
      <c r="D270" s="64"/>
      <c r="E270" s="64"/>
      <c r="F270" s="64"/>
      <c r="G270" s="64"/>
      <c r="H270" s="64"/>
      <c r="I270" s="64"/>
      <c r="J270" s="64"/>
      <c r="K270" s="64"/>
      <c r="L270" s="65"/>
      <c r="M270" s="1"/>
      <c r="N270" s="1"/>
      <c r="O270" s="1"/>
    </row>
    <row r="271" spans="1:15" ht="12.75" customHeight="1">
      <c r="A271" s="1"/>
      <c r="B271" s="1"/>
      <c r="C271" s="64"/>
      <c r="D271" s="64"/>
      <c r="E271" s="64"/>
      <c r="F271" s="64"/>
      <c r="G271" s="64"/>
      <c r="H271" s="64"/>
      <c r="I271" s="64"/>
      <c r="J271" s="64"/>
      <c r="K271" s="64"/>
      <c r="L271" s="65"/>
      <c r="M271" s="1"/>
      <c r="N271" s="1"/>
      <c r="O271" s="1"/>
    </row>
    <row r="272" spans="1:15" ht="12.75" customHeight="1">
      <c r="A272" s="1"/>
      <c r="B272" s="1"/>
      <c r="C272" s="64"/>
      <c r="D272" s="64"/>
      <c r="E272" s="64"/>
      <c r="F272" s="64"/>
      <c r="G272" s="64"/>
      <c r="H272" s="64"/>
      <c r="I272" s="64"/>
      <c r="J272" s="64"/>
      <c r="K272" s="64"/>
      <c r="L272" s="65"/>
      <c r="M272" s="1"/>
      <c r="N272" s="1"/>
      <c r="O272" s="1"/>
    </row>
    <row r="273" spans="1:15" ht="12.75" customHeight="1">
      <c r="A273" s="1"/>
      <c r="B273" s="1"/>
      <c r="C273" s="64"/>
      <c r="D273" s="64"/>
      <c r="E273" s="64"/>
      <c r="F273" s="64"/>
      <c r="G273" s="64"/>
      <c r="H273" s="64"/>
      <c r="I273" s="64"/>
      <c r="J273" s="64"/>
      <c r="K273" s="64"/>
      <c r="L273" s="65"/>
      <c r="M273" s="1"/>
      <c r="N273" s="1"/>
      <c r="O273" s="1"/>
    </row>
    <row r="274" spans="1:15" ht="12.75" customHeight="1">
      <c r="A274" s="1"/>
      <c r="B274" s="1"/>
      <c r="C274" s="64"/>
      <c r="D274" s="64"/>
      <c r="E274" s="64"/>
      <c r="F274" s="64"/>
      <c r="G274" s="64"/>
      <c r="H274" s="64"/>
      <c r="I274" s="64"/>
      <c r="J274" s="64"/>
      <c r="K274" s="64"/>
      <c r="L274" s="65"/>
      <c r="M274" s="1"/>
      <c r="N274" s="1"/>
      <c r="O274" s="1"/>
    </row>
    <row r="275" spans="1:15" ht="12.75" customHeight="1">
      <c r="A275" s="1"/>
      <c r="B275" s="1"/>
      <c r="C275" s="64"/>
      <c r="D275" s="64"/>
      <c r="E275" s="64"/>
      <c r="F275" s="64"/>
      <c r="G275" s="64"/>
      <c r="H275" s="64"/>
      <c r="I275" s="64"/>
      <c r="J275" s="64"/>
      <c r="K275" s="64"/>
      <c r="L275" s="65"/>
      <c r="M275" s="1"/>
      <c r="N275" s="1"/>
      <c r="O275" s="1"/>
    </row>
    <row r="276" spans="1:15" ht="12.75" customHeight="1">
      <c r="A276" s="1"/>
      <c r="B276" s="1"/>
      <c r="C276" s="64"/>
      <c r="D276" s="64"/>
      <c r="E276" s="64"/>
      <c r="F276" s="64"/>
      <c r="G276" s="64"/>
      <c r="H276" s="64"/>
      <c r="I276" s="64"/>
      <c r="J276" s="64"/>
      <c r="K276" s="64"/>
      <c r="L276" s="65"/>
      <c r="M276" s="1"/>
      <c r="N276" s="1"/>
      <c r="O276" s="1"/>
    </row>
    <row r="277" spans="1:15" ht="12.75" customHeight="1">
      <c r="A277" s="1"/>
      <c r="B277" s="1"/>
      <c r="C277" s="64"/>
      <c r="D277" s="64"/>
      <c r="E277" s="64"/>
      <c r="F277" s="64"/>
      <c r="G277" s="64"/>
      <c r="H277" s="64"/>
      <c r="I277" s="64"/>
      <c r="J277" s="64"/>
      <c r="K277" s="64"/>
      <c r="L277" s="65"/>
      <c r="M277" s="1"/>
      <c r="N277" s="1"/>
      <c r="O277" s="1"/>
    </row>
    <row r="278" spans="1:15" ht="12.75" customHeight="1">
      <c r="A278" s="1"/>
      <c r="B278" s="1"/>
      <c r="C278" s="64"/>
      <c r="D278" s="64"/>
      <c r="E278" s="64"/>
      <c r="F278" s="64"/>
      <c r="G278" s="64"/>
      <c r="H278" s="64"/>
      <c r="I278" s="64"/>
      <c r="J278" s="64"/>
      <c r="K278" s="64"/>
      <c r="L278" s="65"/>
      <c r="M278" s="1"/>
      <c r="N278" s="1"/>
      <c r="O278" s="1"/>
    </row>
    <row r="279" spans="1:15" ht="12.75" customHeight="1">
      <c r="A279" s="1"/>
      <c r="B279" s="1"/>
      <c r="C279" s="64"/>
      <c r="D279" s="64"/>
      <c r="E279" s="64"/>
      <c r="F279" s="64"/>
      <c r="G279" s="64"/>
      <c r="H279" s="64"/>
      <c r="I279" s="64"/>
      <c r="J279" s="64"/>
      <c r="K279" s="64"/>
      <c r="L279" s="65"/>
      <c r="M279" s="1"/>
      <c r="N279" s="1"/>
      <c r="O279" s="1"/>
    </row>
    <row r="280" spans="1:15" ht="12.75" customHeight="1">
      <c r="A280" s="1"/>
      <c r="B280" s="1"/>
      <c r="C280" s="64"/>
      <c r="D280" s="64"/>
      <c r="E280" s="64"/>
      <c r="F280" s="64"/>
      <c r="G280" s="64"/>
      <c r="H280" s="64"/>
      <c r="I280" s="64"/>
      <c r="J280" s="64"/>
      <c r="K280" s="64"/>
      <c r="L280" s="65"/>
      <c r="M280" s="1"/>
      <c r="N280" s="1"/>
      <c r="O280" s="1"/>
    </row>
    <row r="281" spans="1:15" ht="12.75" customHeight="1">
      <c r="A281" s="1"/>
      <c r="B281" s="1"/>
      <c r="C281" s="64"/>
      <c r="D281" s="64"/>
      <c r="E281" s="64"/>
      <c r="F281" s="64"/>
      <c r="G281" s="64"/>
      <c r="H281" s="64"/>
      <c r="I281" s="64"/>
      <c r="J281" s="64"/>
      <c r="K281" s="64"/>
      <c r="L281" s="65"/>
      <c r="M281" s="1"/>
      <c r="N281" s="1"/>
      <c r="O281" s="1"/>
    </row>
    <row r="282" spans="1:15" ht="12.75" customHeight="1">
      <c r="A282" s="1"/>
      <c r="B282" s="1"/>
      <c r="C282" s="64"/>
      <c r="D282" s="64"/>
      <c r="E282" s="64"/>
      <c r="F282" s="64"/>
      <c r="G282" s="64"/>
      <c r="H282" s="64"/>
      <c r="I282" s="64"/>
      <c r="J282" s="64"/>
      <c r="K282" s="64"/>
      <c r="L282" s="65"/>
      <c r="M282" s="1"/>
      <c r="N282" s="1"/>
      <c r="O282" s="1"/>
    </row>
    <row r="283" spans="1:15" ht="12.75" customHeight="1">
      <c r="A283" s="1"/>
      <c r="B283" s="1"/>
      <c r="C283" s="64"/>
      <c r="D283" s="64"/>
      <c r="E283" s="64"/>
      <c r="F283" s="64"/>
      <c r="G283" s="64"/>
      <c r="H283" s="64"/>
      <c r="I283" s="64"/>
      <c r="J283" s="64"/>
      <c r="K283" s="64"/>
      <c r="L283" s="65"/>
      <c r="M283" s="1"/>
      <c r="N283" s="1"/>
      <c r="O283" s="1"/>
    </row>
    <row r="284" spans="1:15" ht="12.75" customHeight="1">
      <c r="A284" s="1"/>
      <c r="B284" s="1"/>
      <c r="C284" s="64"/>
      <c r="D284" s="64"/>
      <c r="E284" s="64"/>
      <c r="F284" s="64"/>
      <c r="G284" s="64"/>
      <c r="H284" s="64"/>
      <c r="I284" s="64"/>
      <c r="J284" s="64"/>
      <c r="K284" s="64"/>
      <c r="L284" s="65"/>
      <c r="M284" s="1"/>
      <c r="N284" s="1"/>
      <c r="O284" s="1"/>
    </row>
    <row r="285" spans="1:15" ht="12.75" customHeight="1">
      <c r="A285" s="1"/>
      <c r="B285" s="1"/>
      <c r="C285" s="64"/>
      <c r="D285" s="64"/>
      <c r="E285" s="64"/>
      <c r="F285" s="64"/>
      <c r="G285" s="64"/>
      <c r="H285" s="64"/>
      <c r="I285" s="64"/>
      <c r="J285" s="64"/>
      <c r="K285" s="64"/>
      <c r="L285" s="65"/>
      <c r="M285" s="1"/>
      <c r="N285" s="1"/>
      <c r="O285" s="1"/>
    </row>
    <row r="286" spans="1:15" ht="12.75" customHeight="1">
      <c r="A286" s="1"/>
      <c r="B286" s="1"/>
      <c r="C286" s="64"/>
      <c r="D286" s="64"/>
      <c r="E286" s="64"/>
      <c r="F286" s="64"/>
      <c r="G286" s="64"/>
      <c r="H286" s="64"/>
      <c r="I286" s="64"/>
      <c r="J286" s="64"/>
      <c r="K286" s="64"/>
      <c r="L286" s="65"/>
      <c r="M286" s="1"/>
      <c r="N286" s="1"/>
      <c r="O286" s="1"/>
    </row>
    <row r="287" spans="1:15" ht="12.75" customHeight="1">
      <c r="A287" s="1"/>
      <c r="B287" s="1"/>
      <c r="C287" s="64"/>
      <c r="D287" s="64"/>
      <c r="E287" s="64"/>
      <c r="F287" s="64"/>
      <c r="G287" s="64"/>
      <c r="H287" s="64"/>
      <c r="I287" s="64"/>
      <c r="J287" s="64"/>
      <c r="K287" s="64"/>
      <c r="L287" s="65"/>
      <c r="M287" s="1"/>
      <c r="N287" s="1"/>
      <c r="O287" s="1"/>
    </row>
    <row r="288" spans="1:15" ht="12.75" customHeight="1">
      <c r="A288" s="1"/>
      <c r="B288" s="1"/>
      <c r="C288" s="64"/>
      <c r="D288" s="64"/>
      <c r="E288" s="64"/>
      <c r="F288" s="64"/>
      <c r="G288" s="64"/>
      <c r="H288" s="64"/>
      <c r="I288" s="64"/>
      <c r="J288" s="64"/>
      <c r="K288" s="64"/>
      <c r="L288" s="65"/>
      <c r="M288" s="1"/>
      <c r="N288" s="1"/>
      <c r="O288" s="1"/>
    </row>
    <row r="289" spans="1:15" ht="12.75" customHeight="1">
      <c r="A289" s="1"/>
      <c r="B289" s="1"/>
      <c r="C289" s="64"/>
      <c r="D289" s="64"/>
      <c r="E289" s="64"/>
      <c r="F289" s="64"/>
      <c r="G289" s="64"/>
      <c r="H289" s="64"/>
      <c r="I289" s="64"/>
      <c r="J289" s="64"/>
      <c r="K289" s="64"/>
      <c r="L289" s="65"/>
      <c r="M289" s="1"/>
      <c r="N289" s="1"/>
      <c r="O289" s="1"/>
    </row>
    <row r="290" spans="1:15" ht="12.75" customHeight="1">
      <c r="A290" s="1"/>
      <c r="B290" s="1"/>
      <c r="C290" s="64"/>
      <c r="D290" s="64"/>
      <c r="E290" s="64"/>
      <c r="F290" s="64"/>
      <c r="G290" s="64"/>
      <c r="H290" s="64"/>
      <c r="I290" s="64"/>
      <c r="J290" s="64"/>
      <c r="K290" s="64"/>
      <c r="L290" s="65"/>
      <c r="M290" s="1"/>
      <c r="N290" s="1"/>
      <c r="O290" s="1"/>
    </row>
    <row r="291" spans="1:15" ht="12.75" customHeight="1">
      <c r="A291" s="1"/>
      <c r="B291" s="1"/>
      <c r="C291" s="64"/>
      <c r="D291" s="64"/>
      <c r="E291" s="64"/>
      <c r="F291" s="64"/>
      <c r="G291" s="64"/>
      <c r="H291" s="64"/>
      <c r="I291" s="64"/>
      <c r="J291" s="64"/>
      <c r="K291" s="64"/>
      <c r="L291" s="65"/>
      <c r="M291" s="1"/>
      <c r="N291" s="1"/>
      <c r="O291" s="1"/>
    </row>
    <row r="292" spans="1:15" ht="12.75" customHeight="1">
      <c r="A292" s="1"/>
      <c r="B292" s="1"/>
      <c r="C292" s="64"/>
      <c r="D292" s="64"/>
      <c r="E292" s="64"/>
      <c r="F292" s="64"/>
      <c r="G292" s="64"/>
      <c r="H292" s="64"/>
      <c r="I292" s="64"/>
      <c r="J292" s="64"/>
      <c r="K292" s="64"/>
      <c r="L292" s="65"/>
      <c r="M292" s="1"/>
      <c r="N292" s="1"/>
      <c r="O292" s="1"/>
    </row>
    <row r="293" spans="1:15" ht="12.75" customHeight="1">
      <c r="A293" s="1"/>
      <c r="B293" s="1"/>
      <c r="C293" s="64"/>
      <c r="D293" s="64"/>
      <c r="E293" s="64"/>
      <c r="F293" s="64"/>
      <c r="G293" s="64"/>
      <c r="H293" s="64"/>
      <c r="I293" s="64"/>
      <c r="J293" s="64"/>
      <c r="K293" s="64"/>
      <c r="L293" s="65"/>
      <c r="M293" s="1"/>
      <c r="N293" s="1"/>
      <c r="O293" s="1"/>
    </row>
    <row r="294" spans="1:15" ht="12.75" customHeight="1">
      <c r="A294" s="1"/>
      <c r="B294" s="1"/>
      <c r="C294" s="70"/>
      <c r="D294" s="70"/>
      <c r="E294" s="70"/>
      <c r="F294" s="70"/>
      <c r="G294" s="70"/>
      <c r="H294" s="70"/>
      <c r="I294" s="70"/>
      <c r="J294" s="70"/>
      <c r="K294" s="70"/>
      <c r="L294" s="65"/>
      <c r="M294" s="1"/>
      <c r="N294" s="1"/>
      <c r="O294" s="1"/>
    </row>
    <row r="295" spans="1:15" ht="12.75" customHeight="1">
      <c r="A295" s="1"/>
      <c r="B295" s="1"/>
      <c r="C295" s="64"/>
      <c r="D295" s="64"/>
      <c r="E295" s="64"/>
      <c r="F295" s="64"/>
      <c r="G295" s="64"/>
      <c r="H295" s="64"/>
      <c r="I295" s="64"/>
      <c r="J295" s="64"/>
      <c r="K295" s="64"/>
      <c r="L295" s="65"/>
      <c r="M295" s="1"/>
      <c r="N295" s="1"/>
      <c r="O295" s="1"/>
    </row>
    <row r="296" spans="1:15" ht="12.75" customHeight="1">
      <c r="A296" s="1"/>
      <c r="B296" s="1"/>
      <c r="C296" s="64"/>
      <c r="D296" s="64"/>
      <c r="E296" s="64"/>
      <c r="F296" s="64"/>
      <c r="G296" s="64"/>
      <c r="H296" s="64"/>
      <c r="I296" s="64"/>
      <c r="J296" s="64"/>
      <c r="K296" s="64"/>
      <c r="L296" s="65"/>
      <c r="M296" s="1"/>
      <c r="N296" s="1"/>
      <c r="O296" s="1"/>
    </row>
    <row r="297" spans="1:15" ht="12.75" customHeight="1">
      <c r="A297" s="1"/>
      <c r="B297" s="1"/>
      <c r="C297" s="64"/>
      <c r="D297" s="64"/>
      <c r="E297" s="64"/>
      <c r="F297" s="64"/>
      <c r="G297" s="64"/>
      <c r="H297" s="64"/>
      <c r="I297" s="64"/>
      <c r="J297" s="64"/>
      <c r="K297" s="64"/>
      <c r="L297" s="65"/>
      <c r="M297" s="1"/>
      <c r="N297" s="1"/>
      <c r="O297" s="1"/>
    </row>
    <row r="298" spans="1:15" ht="12.75" customHeight="1">
      <c r="A298" s="1"/>
      <c r="B298" s="1"/>
      <c r="C298" s="64"/>
      <c r="D298" s="64"/>
      <c r="E298" s="64"/>
      <c r="F298" s="64"/>
      <c r="G298" s="64"/>
      <c r="H298" s="64"/>
      <c r="I298" s="64"/>
      <c r="J298" s="64"/>
      <c r="K298" s="64"/>
      <c r="L298" s="65"/>
      <c r="M298" s="1"/>
      <c r="N298" s="1"/>
      <c r="O298" s="1"/>
    </row>
    <row r="299" spans="1:15" ht="12.75" customHeight="1">
      <c r="A299" s="1"/>
      <c r="B299" s="1"/>
      <c r="C299" s="64"/>
      <c r="D299" s="64"/>
      <c r="E299" s="64"/>
      <c r="F299" s="64"/>
      <c r="G299" s="64"/>
      <c r="H299" s="64"/>
      <c r="I299" s="64"/>
      <c r="J299" s="64"/>
      <c r="K299" s="64"/>
      <c r="L299" s="65"/>
      <c r="M299" s="1"/>
      <c r="N299" s="1"/>
      <c r="O299" s="1"/>
    </row>
    <row r="300" spans="1:15" ht="12.75" customHeight="1">
      <c r="A300" s="1"/>
      <c r="B300" s="1"/>
      <c r="C300" s="64"/>
      <c r="D300" s="64"/>
      <c r="E300" s="64"/>
      <c r="F300" s="64"/>
      <c r="G300" s="64"/>
      <c r="H300" s="64"/>
      <c r="I300" s="64"/>
      <c r="J300" s="64"/>
      <c r="K300" s="64"/>
      <c r="L300" s="65"/>
      <c r="M300" s="1"/>
      <c r="N300" s="1"/>
      <c r="O300" s="1"/>
    </row>
    <row r="301" spans="1:15" ht="12.75" customHeight="1">
      <c r="A301" s="1"/>
      <c r="B301" s="1"/>
      <c r="C301" s="64"/>
      <c r="D301" s="64"/>
      <c r="E301" s="64"/>
      <c r="F301" s="64"/>
      <c r="G301" s="64"/>
      <c r="H301" s="64"/>
      <c r="I301" s="64"/>
      <c r="J301" s="64"/>
      <c r="K301" s="64"/>
      <c r="L301" s="65"/>
      <c r="M301" s="1"/>
      <c r="N301" s="1"/>
      <c r="O301" s="1"/>
    </row>
    <row r="302" spans="1:15" ht="12.75" customHeight="1">
      <c r="A302" s="1"/>
      <c r="B302" s="1"/>
      <c r="C302" s="64"/>
      <c r="D302" s="64"/>
      <c r="E302" s="64"/>
      <c r="F302" s="64"/>
      <c r="G302" s="64"/>
      <c r="H302" s="64"/>
      <c r="I302" s="64"/>
      <c r="J302" s="64"/>
      <c r="K302" s="64"/>
      <c r="L302" s="65"/>
      <c r="M302" s="1"/>
      <c r="N302" s="1"/>
      <c r="O302" s="1"/>
    </row>
    <row r="303" spans="1:15" ht="12.75" customHeight="1">
      <c r="A303" s="1"/>
      <c r="B303" s="1"/>
      <c r="C303" s="64"/>
      <c r="D303" s="64"/>
      <c r="E303" s="64"/>
      <c r="F303" s="64"/>
      <c r="G303" s="64"/>
      <c r="H303" s="64"/>
      <c r="I303" s="64"/>
      <c r="J303" s="64"/>
      <c r="K303" s="64"/>
      <c r="L303" s="65"/>
      <c r="M303" s="1"/>
      <c r="N303" s="1"/>
      <c r="O303" s="1"/>
    </row>
    <row r="304" spans="1:15" ht="12.75" customHeight="1">
      <c r="A304" s="1"/>
      <c r="B304" s="1"/>
      <c r="C304" s="64"/>
      <c r="D304" s="64"/>
      <c r="E304" s="64"/>
      <c r="F304" s="64"/>
      <c r="G304" s="64"/>
      <c r="H304" s="64"/>
      <c r="I304" s="64"/>
      <c r="J304" s="64"/>
      <c r="K304" s="64"/>
      <c r="L304" s="65"/>
      <c r="M304" s="1"/>
      <c r="N304" s="1"/>
      <c r="O304" s="1"/>
    </row>
    <row r="305" spans="1:15" ht="12.75" customHeight="1">
      <c r="A305" s="1"/>
      <c r="B305" s="1"/>
      <c r="C305" s="64"/>
      <c r="D305" s="64"/>
      <c r="E305" s="64"/>
      <c r="F305" s="64"/>
      <c r="G305" s="64"/>
      <c r="H305" s="64"/>
      <c r="I305" s="64"/>
      <c r="J305" s="64"/>
      <c r="K305" s="64"/>
      <c r="L305" s="65"/>
      <c r="M305" s="1"/>
      <c r="N305" s="1"/>
      <c r="O305" s="1"/>
    </row>
    <row r="306" spans="1:15" ht="12.75" customHeight="1">
      <c r="A306" s="1"/>
      <c r="B306" s="1"/>
      <c r="C306" s="64"/>
      <c r="D306" s="64"/>
      <c r="E306" s="64"/>
      <c r="F306" s="64"/>
      <c r="G306" s="64"/>
      <c r="H306" s="64"/>
      <c r="I306" s="64"/>
      <c r="J306" s="64"/>
      <c r="K306" s="64"/>
      <c r="L306" s="65"/>
      <c r="M306" s="1"/>
      <c r="N306" s="1"/>
      <c r="O306" s="1"/>
    </row>
    <row r="307" spans="1:15" ht="12.75" customHeight="1">
      <c r="A307" s="1"/>
      <c r="B307" s="1"/>
      <c r="C307" s="64"/>
      <c r="D307" s="64"/>
      <c r="E307" s="64"/>
      <c r="F307" s="64"/>
      <c r="G307" s="64"/>
      <c r="H307" s="64"/>
      <c r="I307" s="64"/>
      <c r="J307" s="64"/>
      <c r="K307" s="64"/>
      <c r="L307" s="65"/>
      <c r="M307" s="1"/>
      <c r="N307" s="1"/>
      <c r="O307" s="1"/>
    </row>
    <row r="308" spans="1:15" ht="12.75" customHeight="1">
      <c r="A308" s="1"/>
      <c r="B308" s="1"/>
      <c r="C308" s="64"/>
      <c r="D308" s="64"/>
      <c r="E308" s="64"/>
      <c r="F308" s="64"/>
      <c r="G308" s="64"/>
      <c r="H308" s="64"/>
      <c r="I308" s="64"/>
      <c r="J308" s="64"/>
      <c r="K308" s="64"/>
      <c r="L308" s="65"/>
      <c r="M308" s="1"/>
      <c r="N308" s="1"/>
      <c r="O308" s="1"/>
    </row>
    <row r="309" spans="1:15" ht="12.75" customHeight="1">
      <c r="A309" s="1"/>
      <c r="B309" s="1"/>
      <c r="C309" s="64"/>
      <c r="D309" s="64"/>
      <c r="E309" s="64"/>
      <c r="F309" s="64"/>
      <c r="G309" s="64"/>
      <c r="H309" s="64"/>
      <c r="I309" s="64"/>
      <c r="J309" s="64"/>
      <c r="K309" s="64"/>
      <c r="L309" s="65"/>
      <c r="M309" s="1"/>
      <c r="N309" s="1"/>
      <c r="O309" s="1"/>
    </row>
    <row r="310" spans="1:15" ht="12.75" customHeight="1">
      <c r="A310" s="1"/>
      <c r="B310" s="1"/>
      <c r="C310" s="64"/>
      <c r="D310" s="64"/>
      <c r="E310" s="64"/>
      <c r="F310" s="64"/>
      <c r="G310" s="64"/>
      <c r="H310" s="64"/>
      <c r="I310" s="64"/>
      <c r="J310" s="64"/>
      <c r="K310" s="64"/>
      <c r="L310" s="65"/>
      <c r="M310" s="1"/>
      <c r="N310" s="1"/>
      <c r="O310" s="1"/>
    </row>
    <row r="311" spans="1:15" ht="12.75" customHeight="1">
      <c r="A311" s="1"/>
      <c r="B311" s="1"/>
      <c r="C311" s="64"/>
      <c r="D311" s="64"/>
      <c r="E311" s="64"/>
      <c r="F311" s="64"/>
      <c r="G311" s="64"/>
      <c r="H311" s="64"/>
      <c r="I311" s="64"/>
      <c r="J311" s="64"/>
      <c r="K311" s="64"/>
      <c r="L311" s="65"/>
      <c r="M311" s="1"/>
      <c r="N311" s="1"/>
      <c r="O311" s="1"/>
    </row>
    <row r="312" spans="1:15" ht="12.75" customHeight="1">
      <c r="A312" s="1"/>
      <c r="B312" s="1"/>
      <c r="C312" s="64"/>
      <c r="D312" s="64"/>
      <c r="E312" s="64"/>
      <c r="F312" s="64"/>
      <c r="G312" s="64"/>
      <c r="H312" s="64"/>
      <c r="I312" s="64"/>
      <c r="J312" s="64"/>
      <c r="K312" s="64"/>
      <c r="L312" s="65"/>
      <c r="M312" s="1"/>
      <c r="N312" s="1"/>
      <c r="O312" s="1"/>
    </row>
    <row r="313" spans="1:15" ht="12.75" customHeight="1">
      <c r="A313" s="1"/>
      <c r="B313" s="1"/>
      <c r="C313" s="64"/>
      <c r="D313" s="64"/>
      <c r="E313" s="64"/>
      <c r="F313" s="64"/>
      <c r="G313" s="64"/>
      <c r="H313" s="64"/>
      <c r="I313" s="64"/>
      <c r="J313" s="64"/>
      <c r="K313" s="64"/>
      <c r="L313" s="65"/>
      <c r="M313" s="1"/>
      <c r="N313" s="1"/>
      <c r="O313" s="1"/>
    </row>
    <row r="314" spans="1:15" ht="12.75" customHeight="1">
      <c r="A314" s="1"/>
      <c r="B314" s="1"/>
      <c r="C314" s="64"/>
      <c r="D314" s="64"/>
      <c r="E314" s="64"/>
      <c r="F314" s="64"/>
      <c r="G314" s="64"/>
      <c r="H314" s="64"/>
      <c r="I314" s="64"/>
      <c r="J314" s="64"/>
      <c r="K314" s="64"/>
      <c r="L314" s="65"/>
      <c r="M314" s="1"/>
      <c r="N314" s="1"/>
      <c r="O314" s="1"/>
    </row>
    <row r="315" spans="1:15" ht="12.75" customHeight="1">
      <c r="A315" s="1"/>
      <c r="B315" s="1"/>
      <c r="C315" s="64"/>
      <c r="D315" s="64"/>
      <c r="E315" s="64"/>
      <c r="F315" s="64"/>
      <c r="G315" s="64"/>
      <c r="H315" s="64"/>
      <c r="I315" s="64"/>
      <c r="J315" s="64"/>
      <c r="K315" s="64"/>
      <c r="L315" s="65"/>
      <c r="M315" s="1"/>
      <c r="N315" s="1"/>
      <c r="O315" s="1"/>
    </row>
    <row r="316" spans="1:15" ht="12.75" customHeight="1">
      <c r="A316" s="1"/>
      <c r="B316" s="1"/>
      <c r="C316" s="64"/>
      <c r="D316" s="64"/>
      <c r="E316" s="64"/>
      <c r="F316" s="64"/>
      <c r="G316" s="64"/>
      <c r="H316" s="64"/>
      <c r="I316" s="64"/>
      <c r="J316" s="64"/>
      <c r="K316" s="64"/>
      <c r="L316" s="65"/>
      <c r="M316" s="1"/>
      <c r="N316" s="1"/>
      <c r="O316" s="1"/>
    </row>
    <row r="317" spans="1:15" ht="12.75" customHeight="1">
      <c r="A317" s="1"/>
      <c r="B317" s="1"/>
      <c r="C317" s="64"/>
      <c r="D317" s="64"/>
      <c r="E317" s="64"/>
      <c r="F317" s="64"/>
      <c r="G317" s="64"/>
      <c r="H317" s="64"/>
      <c r="I317" s="64"/>
      <c r="J317" s="64"/>
      <c r="K317" s="64"/>
      <c r="L317" s="65"/>
      <c r="M317" s="1"/>
      <c r="N317" s="1"/>
      <c r="O317" s="1"/>
    </row>
    <row r="318" spans="1:15" ht="12.75" customHeight="1">
      <c r="A318" s="1"/>
      <c r="B318" s="1"/>
      <c r="C318" s="64"/>
      <c r="D318" s="64"/>
      <c r="E318" s="64"/>
      <c r="F318" s="64"/>
      <c r="G318" s="64"/>
      <c r="H318" s="64"/>
      <c r="I318" s="64"/>
      <c r="J318" s="64"/>
      <c r="K318" s="64"/>
      <c r="L318" s="65"/>
      <c r="M318" s="1"/>
      <c r="N318" s="1"/>
      <c r="O318" s="1"/>
    </row>
    <row r="319" spans="1:15" ht="12.75" customHeight="1">
      <c r="A319" s="1"/>
      <c r="B319" s="1"/>
      <c r="C319" s="64"/>
      <c r="D319" s="64"/>
      <c r="E319" s="64"/>
      <c r="F319" s="64"/>
      <c r="G319" s="64"/>
      <c r="H319" s="64"/>
      <c r="I319" s="64"/>
      <c r="J319" s="64"/>
      <c r="K319" s="64"/>
      <c r="L319" s="65"/>
      <c r="M319" s="1"/>
      <c r="N319" s="1"/>
      <c r="O319" s="1"/>
    </row>
    <row r="320" spans="1:15" ht="12.75" customHeight="1">
      <c r="A320" s="1"/>
      <c r="B320" s="1"/>
      <c r="C320" s="64"/>
      <c r="D320" s="64"/>
      <c r="E320" s="64"/>
      <c r="F320" s="64"/>
      <c r="G320" s="64"/>
      <c r="H320" s="64"/>
      <c r="I320" s="64"/>
      <c r="J320" s="64"/>
      <c r="K320" s="64"/>
      <c r="L320" s="65"/>
      <c r="M320" s="1"/>
      <c r="N320" s="1"/>
      <c r="O320" s="1"/>
    </row>
    <row r="321" spans="1:15" ht="12.75" customHeight="1">
      <c r="A321" s="1"/>
      <c r="B321" s="1"/>
      <c r="C321" s="64"/>
      <c r="D321" s="64"/>
      <c r="E321" s="64"/>
      <c r="F321" s="64"/>
      <c r="G321" s="64"/>
      <c r="H321" s="64"/>
      <c r="I321" s="64"/>
      <c r="J321" s="64"/>
      <c r="K321" s="64"/>
      <c r="L321" s="65"/>
      <c r="M321" s="1"/>
      <c r="N321" s="1"/>
      <c r="O321" s="1"/>
    </row>
    <row r="322" spans="1:15" ht="12.75" customHeight="1">
      <c r="A322" s="1"/>
      <c r="B322" s="1"/>
      <c r="C322" s="64"/>
      <c r="D322" s="64"/>
      <c r="E322" s="64"/>
      <c r="F322" s="64"/>
      <c r="G322" s="64"/>
      <c r="H322" s="64"/>
      <c r="I322" s="64"/>
      <c r="J322" s="64"/>
      <c r="K322" s="64"/>
      <c r="L322" s="65"/>
      <c r="M322" s="1"/>
      <c r="N322" s="1"/>
      <c r="O322" s="1"/>
    </row>
    <row r="323" spans="1:15" ht="12.75" customHeight="1">
      <c r="A323" s="1"/>
      <c r="B323" s="1"/>
      <c r="C323" s="64"/>
      <c r="D323" s="64"/>
      <c r="E323" s="64"/>
      <c r="F323" s="64"/>
      <c r="G323" s="64"/>
      <c r="H323" s="64"/>
      <c r="I323" s="64"/>
      <c r="J323" s="64"/>
      <c r="K323" s="64"/>
      <c r="L323" s="65"/>
      <c r="M323" s="1"/>
      <c r="N323" s="1"/>
      <c r="O323" s="1"/>
    </row>
    <row r="324" spans="1:15" ht="12.75" customHeight="1">
      <c r="A324" s="1"/>
      <c r="B324" s="1"/>
      <c r="C324" s="64"/>
      <c r="D324" s="64"/>
      <c r="E324" s="64"/>
      <c r="F324" s="64"/>
      <c r="G324" s="64"/>
      <c r="H324" s="64"/>
      <c r="I324" s="64"/>
      <c r="J324" s="64"/>
      <c r="K324" s="64"/>
      <c r="L324" s="65"/>
      <c r="M324" s="1"/>
      <c r="N324" s="1"/>
      <c r="O324" s="1"/>
    </row>
    <row r="325" spans="1:15" ht="12.75" customHeight="1">
      <c r="A325" s="1"/>
      <c r="B325" s="1"/>
      <c r="C325" s="64"/>
      <c r="D325" s="64"/>
      <c r="E325" s="64"/>
      <c r="F325" s="64"/>
      <c r="G325" s="64"/>
      <c r="H325" s="64"/>
      <c r="I325" s="64"/>
      <c r="J325" s="64"/>
      <c r="K325" s="64"/>
      <c r="L325" s="65"/>
      <c r="M325" s="1"/>
      <c r="N325" s="1"/>
      <c r="O325" s="1"/>
    </row>
    <row r="326" spans="1:15" ht="12.75" customHeight="1">
      <c r="A326" s="1"/>
      <c r="B326" s="1"/>
      <c r="C326" s="64"/>
      <c r="D326" s="64"/>
      <c r="E326" s="64"/>
      <c r="F326" s="64"/>
      <c r="G326" s="64"/>
      <c r="H326" s="64"/>
      <c r="I326" s="64"/>
      <c r="J326" s="64"/>
      <c r="K326" s="64"/>
      <c r="L326" s="65"/>
      <c r="M326" s="1"/>
      <c r="N326" s="1"/>
      <c r="O326" s="1"/>
    </row>
    <row r="327" spans="1:15" ht="12.75" customHeight="1">
      <c r="A327" s="1"/>
      <c r="B327" s="1"/>
      <c r="C327" s="64"/>
      <c r="D327" s="64"/>
      <c r="E327" s="64"/>
      <c r="F327" s="64"/>
      <c r="G327" s="64"/>
      <c r="H327" s="64"/>
      <c r="I327" s="64"/>
      <c r="J327" s="64"/>
      <c r="K327" s="64"/>
      <c r="L327" s="65"/>
      <c r="M327" s="1"/>
      <c r="N327" s="1"/>
      <c r="O327" s="1"/>
    </row>
    <row r="328" spans="1:15" ht="12.75" customHeight="1">
      <c r="A328" s="1"/>
      <c r="B328" s="1"/>
      <c r="C328" s="64"/>
      <c r="D328" s="64"/>
      <c r="E328" s="64"/>
      <c r="F328" s="64"/>
      <c r="G328" s="64"/>
      <c r="H328" s="64"/>
      <c r="I328" s="64"/>
      <c r="J328" s="64"/>
      <c r="K328" s="64"/>
      <c r="L328" s="65"/>
      <c r="M328" s="1"/>
      <c r="N328" s="1"/>
      <c r="O328" s="1"/>
    </row>
    <row r="329" spans="1:15" ht="12.75" customHeight="1">
      <c r="A329" s="1"/>
      <c r="B329" s="1"/>
      <c r="C329" s="64"/>
      <c r="D329" s="64"/>
      <c r="E329" s="64"/>
      <c r="F329" s="64"/>
      <c r="G329" s="64"/>
      <c r="H329" s="64"/>
      <c r="I329" s="64"/>
      <c r="J329" s="64"/>
      <c r="K329" s="64"/>
      <c r="L329" s="65"/>
      <c r="M329" s="1"/>
      <c r="N329" s="1"/>
      <c r="O329" s="1"/>
    </row>
    <row r="330" spans="1:15" ht="12.75" customHeight="1">
      <c r="A330" s="1"/>
      <c r="B330" s="1"/>
      <c r="C330" s="64"/>
      <c r="D330" s="64"/>
      <c r="E330" s="64"/>
      <c r="F330" s="64"/>
      <c r="G330" s="64"/>
      <c r="H330" s="64"/>
      <c r="I330" s="64"/>
      <c r="J330" s="64"/>
      <c r="K330" s="64"/>
      <c r="L330" s="65"/>
      <c r="M330" s="1"/>
      <c r="N330" s="1"/>
      <c r="O330" s="1"/>
    </row>
    <row r="331" spans="1:15" ht="12.75" customHeight="1">
      <c r="A331" s="1"/>
      <c r="B331" s="1"/>
      <c r="C331" s="64"/>
      <c r="D331" s="64"/>
      <c r="E331" s="64"/>
      <c r="F331" s="64"/>
      <c r="G331" s="64"/>
      <c r="H331" s="64"/>
      <c r="I331" s="64"/>
      <c r="J331" s="64"/>
      <c r="K331" s="64"/>
      <c r="L331" s="65"/>
      <c r="M331" s="1"/>
      <c r="N331" s="1"/>
      <c r="O331" s="1"/>
    </row>
    <row r="332" spans="1:15" ht="12.75" customHeight="1">
      <c r="A332" s="1"/>
      <c r="B332" s="1"/>
      <c r="C332" s="64"/>
      <c r="D332" s="64"/>
      <c r="E332" s="64"/>
      <c r="F332" s="64"/>
      <c r="G332" s="64"/>
      <c r="H332" s="64"/>
      <c r="I332" s="64"/>
      <c r="J332" s="64"/>
      <c r="K332" s="64"/>
      <c r="L332" s="65"/>
      <c r="M332" s="1"/>
      <c r="N332" s="1"/>
      <c r="O332" s="1"/>
    </row>
    <row r="333" spans="1:15" ht="12.75" customHeight="1">
      <c r="A333" s="1"/>
      <c r="B333" s="1"/>
      <c r="C333" s="64"/>
      <c r="D333" s="64"/>
      <c r="E333" s="64"/>
      <c r="F333" s="64"/>
      <c r="G333" s="64"/>
      <c r="H333" s="64"/>
      <c r="I333" s="64"/>
      <c r="J333" s="64"/>
      <c r="K333" s="64"/>
      <c r="L333" s="65"/>
      <c r="M333" s="1"/>
      <c r="N333" s="1"/>
      <c r="O333" s="1"/>
    </row>
    <row r="334" spans="1:15" ht="12.75" customHeight="1">
      <c r="A334" s="1"/>
      <c r="B334" s="1"/>
      <c r="C334" s="64"/>
      <c r="D334" s="64"/>
      <c r="E334" s="64"/>
      <c r="F334" s="64"/>
      <c r="G334" s="64"/>
      <c r="H334" s="64"/>
      <c r="I334" s="64"/>
      <c r="J334" s="64"/>
      <c r="K334" s="64"/>
      <c r="L334" s="65"/>
      <c r="M334" s="1"/>
      <c r="N334" s="1"/>
      <c r="O334" s="1"/>
    </row>
    <row r="335" spans="1:15" ht="12.75" customHeight="1">
      <c r="A335" s="1"/>
      <c r="B335" s="1"/>
      <c r="C335" s="70"/>
      <c r="D335" s="70"/>
      <c r="E335" s="64"/>
      <c r="F335" s="64"/>
      <c r="G335" s="64"/>
      <c r="H335" s="70"/>
      <c r="I335" s="70"/>
      <c r="J335" s="70"/>
      <c r="K335" s="70"/>
      <c r="L335" s="65"/>
      <c r="M335" s="1"/>
      <c r="N335" s="1"/>
      <c r="O335" s="1"/>
    </row>
    <row r="336" spans="1:15" ht="12.75" customHeight="1">
      <c r="A336" s="1"/>
      <c r="B336" s="1"/>
      <c r="C336" s="64"/>
      <c r="D336" s="64"/>
      <c r="E336" s="64"/>
      <c r="F336" s="64"/>
      <c r="G336" s="64"/>
      <c r="H336" s="64"/>
      <c r="I336" s="64"/>
      <c r="J336" s="64"/>
      <c r="K336" s="64"/>
      <c r="L336" s="65"/>
      <c r="M336" s="1"/>
      <c r="N336" s="1"/>
      <c r="O336" s="1"/>
    </row>
    <row r="337" spans="1:15" ht="12.75" customHeight="1">
      <c r="A337" s="1"/>
      <c r="B337" s="1"/>
      <c r="C337" s="64"/>
      <c r="D337" s="64"/>
      <c r="E337" s="64"/>
      <c r="F337" s="64"/>
      <c r="G337" s="64"/>
      <c r="H337" s="64"/>
      <c r="I337" s="64"/>
      <c r="J337" s="64"/>
      <c r="K337" s="64"/>
      <c r="L337" s="65"/>
      <c r="M337" s="1"/>
      <c r="N337" s="1"/>
      <c r="O337" s="1"/>
    </row>
    <row r="338" spans="1:15" ht="12.75" customHeight="1">
      <c r="A338" s="1"/>
      <c r="B338" s="1"/>
      <c r="C338" s="64"/>
      <c r="D338" s="64"/>
      <c r="E338" s="64"/>
      <c r="F338" s="64"/>
      <c r="G338" s="64"/>
      <c r="H338" s="64"/>
      <c r="I338" s="64"/>
      <c r="J338" s="64"/>
      <c r="K338" s="64"/>
      <c r="L338" s="65"/>
      <c r="M338" s="1"/>
      <c r="N338" s="1"/>
      <c r="O338" s="1"/>
    </row>
    <row r="339" spans="1:15" ht="12.75" customHeight="1">
      <c r="A339" s="1"/>
      <c r="B339" s="1"/>
      <c r="C339" s="64"/>
      <c r="D339" s="64"/>
      <c r="E339" s="64"/>
      <c r="F339" s="64"/>
      <c r="G339" s="64"/>
      <c r="H339" s="64"/>
      <c r="I339" s="64"/>
      <c r="J339" s="64"/>
      <c r="K339" s="64"/>
      <c r="L339" s="65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1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50"/>
      <c r="B1" s="351"/>
      <c r="C1" s="74"/>
      <c r="D1" s="74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311</v>
      </c>
      <c r="M5" s="1"/>
      <c r="N5" s="1"/>
      <c r="O5" s="1"/>
    </row>
    <row r="6" spans="1:15" ht="12.75" customHeight="1">
      <c r="A6" s="75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45152</v>
      </c>
      <c r="L6" s="1"/>
      <c r="M6" s="1"/>
      <c r="N6" s="1"/>
      <c r="O6" s="1"/>
    </row>
    <row r="7" spans="1:15" ht="12.75" customHeight="1">
      <c r="B7" s="1"/>
      <c r="C7" s="1" t="s">
        <v>312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72"/>
      <c r="B8" s="5"/>
      <c r="C8" s="5"/>
      <c r="D8" s="5"/>
      <c r="E8" s="5"/>
      <c r="F8" s="5"/>
      <c r="G8" s="76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43" t="s">
        <v>16</v>
      </c>
      <c r="B9" s="345" t="s">
        <v>18</v>
      </c>
      <c r="C9" s="349" t="s">
        <v>20</v>
      </c>
      <c r="D9" s="349" t="s">
        <v>21</v>
      </c>
      <c r="E9" s="340" t="s">
        <v>22</v>
      </c>
      <c r="F9" s="341"/>
      <c r="G9" s="342"/>
      <c r="H9" s="340" t="s">
        <v>23</v>
      </c>
      <c r="I9" s="341"/>
      <c r="J9" s="342"/>
      <c r="K9" s="26"/>
      <c r="L9" s="27"/>
      <c r="M9" s="53"/>
      <c r="N9" s="1"/>
      <c r="O9" s="1"/>
    </row>
    <row r="10" spans="1:15" ht="42.75" customHeight="1">
      <c r="A10" s="347"/>
      <c r="B10" s="348"/>
      <c r="C10" s="348"/>
      <c r="D10" s="348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258</v>
      </c>
      <c r="N10" s="1"/>
      <c r="O10" s="1"/>
    </row>
    <row r="11" spans="1:15" ht="12" customHeight="1">
      <c r="A11" s="33">
        <v>1</v>
      </c>
      <c r="B11" s="58" t="s">
        <v>313</v>
      </c>
      <c r="C11" s="31">
        <v>515.35</v>
      </c>
      <c r="D11" s="38">
        <v>513.25</v>
      </c>
      <c r="E11" s="38">
        <v>508.6</v>
      </c>
      <c r="F11" s="38">
        <v>501.85</v>
      </c>
      <c r="G11" s="38">
        <v>497.20000000000005</v>
      </c>
      <c r="H11" s="38">
        <v>520</v>
      </c>
      <c r="I11" s="38">
        <v>524.65000000000009</v>
      </c>
      <c r="J11" s="38">
        <v>531.4</v>
      </c>
      <c r="K11" s="31">
        <v>517.9</v>
      </c>
      <c r="L11" s="31">
        <v>506.5</v>
      </c>
      <c r="M11" s="31">
        <v>1.0045299999999999</v>
      </c>
      <c r="N11" s="1"/>
      <c r="O11" s="1"/>
    </row>
    <row r="12" spans="1:15" ht="12" customHeight="1">
      <c r="A12" s="33">
        <v>2</v>
      </c>
      <c r="B12" s="58" t="s">
        <v>314</v>
      </c>
      <c r="C12" s="31">
        <v>29469.3</v>
      </c>
      <c r="D12" s="38">
        <v>28982.5</v>
      </c>
      <c r="E12" s="38">
        <v>28215</v>
      </c>
      <c r="F12" s="38">
        <v>26960.7</v>
      </c>
      <c r="G12" s="38">
        <v>26193.200000000001</v>
      </c>
      <c r="H12" s="38">
        <v>30236.799999999999</v>
      </c>
      <c r="I12" s="38">
        <v>31004.3</v>
      </c>
      <c r="J12" s="38">
        <v>32258.6</v>
      </c>
      <c r="K12" s="31">
        <v>29750</v>
      </c>
      <c r="L12" s="31">
        <v>27728.2</v>
      </c>
      <c r="M12" s="31">
        <v>0.10075000000000001</v>
      </c>
      <c r="N12" s="1"/>
      <c r="O12" s="1"/>
    </row>
    <row r="13" spans="1:15" ht="12" customHeight="1">
      <c r="A13" s="33">
        <v>3</v>
      </c>
      <c r="B13" s="58" t="s">
        <v>317</v>
      </c>
      <c r="C13" s="31">
        <v>574.5</v>
      </c>
      <c r="D13" s="38">
        <v>576.66666666666663</v>
      </c>
      <c r="E13" s="38">
        <v>568.0333333333333</v>
      </c>
      <c r="F13" s="38">
        <v>561.56666666666672</v>
      </c>
      <c r="G13" s="38">
        <v>552.93333333333339</v>
      </c>
      <c r="H13" s="38">
        <v>583.13333333333321</v>
      </c>
      <c r="I13" s="38">
        <v>591.76666666666665</v>
      </c>
      <c r="J13" s="38">
        <v>598.23333333333312</v>
      </c>
      <c r="K13" s="31">
        <v>585.29999999999995</v>
      </c>
      <c r="L13" s="31">
        <v>570.20000000000005</v>
      </c>
      <c r="M13" s="31">
        <v>1.4951099999999999</v>
      </c>
      <c r="N13" s="1"/>
      <c r="O13" s="1"/>
    </row>
    <row r="14" spans="1:15" ht="12" customHeight="1">
      <c r="A14" s="33">
        <v>4</v>
      </c>
      <c r="B14" s="58" t="s">
        <v>40</v>
      </c>
      <c r="C14" s="31">
        <v>456.65</v>
      </c>
      <c r="D14" s="38">
        <v>458.7166666666667</v>
      </c>
      <c r="E14" s="38">
        <v>453.18333333333339</v>
      </c>
      <c r="F14" s="38">
        <v>449.7166666666667</v>
      </c>
      <c r="G14" s="38">
        <v>444.18333333333339</v>
      </c>
      <c r="H14" s="38">
        <v>462.18333333333339</v>
      </c>
      <c r="I14" s="38">
        <v>467.7166666666667</v>
      </c>
      <c r="J14" s="38">
        <v>471.18333333333339</v>
      </c>
      <c r="K14" s="31">
        <v>464.25</v>
      </c>
      <c r="L14" s="31">
        <v>455.25</v>
      </c>
      <c r="M14" s="31">
        <v>8.6426999999999996</v>
      </c>
      <c r="N14" s="1"/>
      <c r="O14" s="1"/>
    </row>
    <row r="15" spans="1:15" ht="12" customHeight="1">
      <c r="A15" s="33">
        <v>5</v>
      </c>
      <c r="B15" s="58" t="s">
        <v>318</v>
      </c>
      <c r="C15" s="31">
        <v>1613.25</v>
      </c>
      <c r="D15" s="38">
        <v>1609</v>
      </c>
      <c r="E15" s="38">
        <v>1594.3</v>
      </c>
      <c r="F15" s="38">
        <v>1575.35</v>
      </c>
      <c r="G15" s="38">
        <v>1560.6499999999999</v>
      </c>
      <c r="H15" s="38">
        <v>1627.95</v>
      </c>
      <c r="I15" s="38">
        <v>1642.6499999999999</v>
      </c>
      <c r="J15" s="38">
        <v>1661.6000000000001</v>
      </c>
      <c r="K15" s="31">
        <v>1623.7</v>
      </c>
      <c r="L15" s="31">
        <v>1590.05</v>
      </c>
      <c r="M15" s="31">
        <v>2.5874999999999999</v>
      </c>
      <c r="N15" s="1"/>
      <c r="O15" s="1"/>
    </row>
    <row r="16" spans="1:15" ht="12" customHeight="1">
      <c r="A16" s="33">
        <v>6</v>
      </c>
      <c r="B16" s="58" t="s">
        <v>42</v>
      </c>
      <c r="C16" s="31">
        <v>4526.6499999999996</v>
      </c>
      <c r="D16" s="38">
        <v>4524.2166666666662</v>
      </c>
      <c r="E16" s="38">
        <v>4489.4333333333325</v>
      </c>
      <c r="F16" s="38">
        <v>4452.2166666666662</v>
      </c>
      <c r="G16" s="38">
        <v>4417.4333333333325</v>
      </c>
      <c r="H16" s="38">
        <v>4561.4333333333325</v>
      </c>
      <c r="I16" s="38">
        <v>4596.2166666666672</v>
      </c>
      <c r="J16" s="38">
        <v>4633.4333333333325</v>
      </c>
      <c r="K16" s="31">
        <v>4559</v>
      </c>
      <c r="L16" s="31">
        <v>4487</v>
      </c>
      <c r="M16" s="31">
        <v>2.1215099999999998</v>
      </c>
      <c r="N16" s="1"/>
      <c r="O16" s="1"/>
    </row>
    <row r="17" spans="1:15" ht="12" customHeight="1">
      <c r="A17" s="33">
        <v>7</v>
      </c>
      <c r="B17" s="58" t="s">
        <v>44</v>
      </c>
      <c r="C17" s="31">
        <v>23732.799999999999</v>
      </c>
      <c r="D17" s="38">
        <v>23893.933333333334</v>
      </c>
      <c r="E17" s="38">
        <v>23539.866666666669</v>
      </c>
      <c r="F17" s="38">
        <v>23346.933333333334</v>
      </c>
      <c r="G17" s="38">
        <v>22992.866666666669</v>
      </c>
      <c r="H17" s="38">
        <v>24086.866666666669</v>
      </c>
      <c r="I17" s="38">
        <v>24440.933333333334</v>
      </c>
      <c r="J17" s="38">
        <v>24633.866666666669</v>
      </c>
      <c r="K17" s="31">
        <v>24248</v>
      </c>
      <c r="L17" s="31">
        <v>23701</v>
      </c>
      <c r="M17" s="31">
        <v>0.12075</v>
      </c>
      <c r="N17" s="1"/>
      <c r="O17" s="1"/>
    </row>
    <row r="18" spans="1:15" ht="12" customHeight="1">
      <c r="A18" s="33">
        <v>8</v>
      </c>
      <c r="B18" s="58" t="s">
        <v>50</v>
      </c>
      <c r="C18" s="31">
        <v>1953.65</v>
      </c>
      <c r="D18" s="38">
        <v>1951.3999999999999</v>
      </c>
      <c r="E18" s="38">
        <v>1929.4999999999998</v>
      </c>
      <c r="F18" s="38">
        <v>1905.35</v>
      </c>
      <c r="G18" s="38">
        <v>1883.4499999999998</v>
      </c>
      <c r="H18" s="38">
        <v>1975.5499999999997</v>
      </c>
      <c r="I18" s="38">
        <v>1997.4499999999998</v>
      </c>
      <c r="J18" s="38">
        <v>2021.5999999999997</v>
      </c>
      <c r="K18" s="31">
        <v>1973.3</v>
      </c>
      <c r="L18" s="31">
        <v>1927.25</v>
      </c>
      <c r="M18" s="31">
        <v>6.5169699999999997</v>
      </c>
      <c r="N18" s="1"/>
      <c r="O18" s="1"/>
    </row>
    <row r="19" spans="1:15" ht="12" customHeight="1">
      <c r="A19" s="33">
        <v>9</v>
      </c>
      <c r="B19" s="58" t="s">
        <v>51</v>
      </c>
      <c r="C19" s="31">
        <v>2539.5</v>
      </c>
      <c r="D19" s="38">
        <v>2541.9499999999998</v>
      </c>
      <c r="E19" s="38">
        <v>2515.7499999999995</v>
      </c>
      <c r="F19" s="38">
        <v>2491.9999999999995</v>
      </c>
      <c r="G19" s="38">
        <v>2465.7999999999993</v>
      </c>
      <c r="H19" s="38">
        <v>2565.6999999999998</v>
      </c>
      <c r="I19" s="38">
        <v>2591.9000000000005</v>
      </c>
      <c r="J19" s="38">
        <v>2615.65</v>
      </c>
      <c r="K19" s="31">
        <v>2568.15</v>
      </c>
      <c r="L19" s="31">
        <v>2518.1999999999998</v>
      </c>
      <c r="M19" s="31">
        <v>71.573719999999994</v>
      </c>
      <c r="N19" s="1"/>
      <c r="O19" s="1"/>
    </row>
    <row r="20" spans="1:15" ht="12" customHeight="1">
      <c r="A20" s="33">
        <v>10</v>
      </c>
      <c r="B20" s="58" t="s">
        <v>266</v>
      </c>
      <c r="C20" s="31">
        <v>971.35</v>
      </c>
      <c r="D20" s="38">
        <v>975.46666666666658</v>
      </c>
      <c r="E20" s="38">
        <v>962.93333333333317</v>
      </c>
      <c r="F20" s="38">
        <v>954.51666666666654</v>
      </c>
      <c r="G20" s="38">
        <v>941.98333333333312</v>
      </c>
      <c r="H20" s="38">
        <v>983.88333333333321</v>
      </c>
      <c r="I20" s="38">
        <v>996.41666666666674</v>
      </c>
      <c r="J20" s="38">
        <v>1004.8333333333333</v>
      </c>
      <c r="K20" s="31">
        <v>988</v>
      </c>
      <c r="L20" s="31">
        <v>967.05</v>
      </c>
      <c r="M20" s="31">
        <v>8.1624400000000001</v>
      </c>
      <c r="N20" s="1"/>
      <c r="O20" s="1"/>
    </row>
    <row r="21" spans="1:15" ht="12" customHeight="1">
      <c r="A21" s="33">
        <v>11</v>
      </c>
      <c r="B21" s="58" t="s">
        <v>52</v>
      </c>
      <c r="C21" s="31">
        <v>801.05</v>
      </c>
      <c r="D21" s="38">
        <v>801.91666666666663</v>
      </c>
      <c r="E21" s="38">
        <v>793.38333333333321</v>
      </c>
      <c r="F21" s="38">
        <v>785.71666666666658</v>
      </c>
      <c r="G21" s="38">
        <v>777.18333333333317</v>
      </c>
      <c r="H21" s="38">
        <v>809.58333333333326</v>
      </c>
      <c r="I21" s="38">
        <v>818.11666666666679</v>
      </c>
      <c r="J21" s="38">
        <v>825.7833333333333</v>
      </c>
      <c r="K21" s="31">
        <v>810.45</v>
      </c>
      <c r="L21" s="31">
        <v>794.25</v>
      </c>
      <c r="M21" s="31">
        <v>90.402360000000002</v>
      </c>
      <c r="N21" s="1"/>
      <c r="O21" s="1"/>
    </row>
    <row r="22" spans="1:15" ht="12" customHeight="1">
      <c r="A22" s="33">
        <v>12</v>
      </c>
      <c r="B22" s="58" t="s">
        <v>859</v>
      </c>
      <c r="C22" s="31">
        <v>288.10000000000002</v>
      </c>
      <c r="D22" s="38">
        <v>286.08333333333331</v>
      </c>
      <c r="E22" s="38">
        <v>282.76666666666665</v>
      </c>
      <c r="F22" s="38">
        <v>277.43333333333334</v>
      </c>
      <c r="G22" s="38">
        <v>274.11666666666667</v>
      </c>
      <c r="H22" s="38">
        <v>291.41666666666663</v>
      </c>
      <c r="I22" s="38">
        <v>294.73333333333335</v>
      </c>
      <c r="J22" s="38">
        <v>300.06666666666661</v>
      </c>
      <c r="K22" s="31">
        <v>289.39999999999998</v>
      </c>
      <c r="L22" s="31">
        <v>280.75</v>
      </c>
      <c r="M22" s="31">
        <v>100.08732999999999</v>
      </c>
      <c r="N22" s="1"/>
      <c r="O22" s="1"/>
    </row>
    <row r="23" spans="1:15" ht="12.75" customHeight="1">
      <c r="A23" s="33">
        <v>13</v>
      </c>
      <c r="B23" s="58" t="s">
        <v>267</v>
      </c>
      <c r="C23" s="31">
        <v>649.04999999999995</v>
      </c>
      <c r="D23" s="38">
        <v>650.35</v>
      </c>
      <c r="E23" s="38">
        <v>645.70000000000005</v>
      </c>
      <c r="F23" s="38">
        <v>642.35</v>
      </c>
      <c r="G23" s="38">
        <v>637.70000000000005</v>
      </c>
      <c r="H23" s="38">
        <v>653.70000000000005</v>
      </c>
      <c r="I23" s="38">
        <v>658.34999999999991</v>
      </c>
      <c r="J23" s="38">
        <v>661.7</v>
      </c>
      <c r="K23" s="31">
        <v>655</v>
      </c>
      <c r="L23" s="31">
        <v>647</v>
      </c>
      <c r="M23" s="31">
        <v>3.3106399999999998</v>
      </c>
      <c r="N23" s="1"/>
      <c r="O23" s="1"/>
    </row>
    <row r="24" spans="1:15" ht="12.75" customHeight="1">
      <c r="A24" s="33">
        <v>14</v>
      </c>
      <c r="B24" s="58" t="s">
        <v>268</v>
      </c>
      <c r="C24" s="31">
        <v>831.7</v>
      </c>
      <c r="D24" s="38">
        <v>828.6</v>
      </c>
      <c r="E24" s="38">
        <v>821.2</v>
      </c>
      <c r="F24" s="38">
        <v>810.7</v>
      </c>
      <c r="G24" s="38">
        <v>803.30000000000007</v>
      </c>
      <c r="H24" s="38">
        <v>839.1</v>
      </c>
      <c r="I24" s="38">
        <v>846.49999999999989</v>
      </c>
      <c r="J24" s="38">
        <v>857</v>
      </c>
      <c r="K24" s="31">
        <v>836</v>
      </c>
      <c r="L24" s="31">
        <v>818.1</v>
      </c>
      <c r="M24" s="31">
        <v>90.78389</v>
      </c>
      <c r="N24" s="1"/>
      <c r="O24" s="1"/>
    </row>
    <row r="25" spans="1:15" ht="12.75" customHeight="1">
      <c r="A25" s="33">
        <v>15</v>
      </c>
      <c r="B25" s="58" t="s">
        <v>269</v>
      </c>
      <c r="C25" s="31">
        <v>383.1</v>
      </c>
      <c r="D25" s="38">
        <v>384.83333333333331</v>
      </c>
      <c r="E25" s="38">
        <v>379.66666666666663</v>
      </c>
      <c r="F25" s="38">
        <v>376.23333333333329</v>
      </c>
      <c r="G25" s="38">
        <v>371.06666666666661</v>
      </c>
      <c r="H25" s="38">
        <v>388.26666666666665</v>
      </c>
      <c r="I25" s="38">
        <v>393.43333333333328</v>
      </c>
      <c r="J25" s="38">
        <v>396.86666666666667</v>
      </c>
      <c r="K25" s="31">
        <v>390</v>
      </c>
      <c r="L25" s="31">
        <v>381.4</v>
      </c>
      <c r="M25" s="31">
        <v>23.03623</v>
      </c>
      <c r="N25" s="1"/>
      <c r="O25" s="1"/>
    </row>
    <row r="26" spans="1:15" ht="12.75" customHeight="1">
      <c r="A26" s="33">
        <v>16</v>
      </c>
      <c r="B26" s="58" t="s">
        <v>46</v>
      </c>
      <c r="C26" s="31">
        <v>183.55</v>
      </c>
      <c r="D26" s="38">
        <v>185.15</v>
      </c>
      <c r="E26" s="38">
        <v>181.4</v>
      </c>
      <c r="F26" s="38">
        <v>179.25</v>
      </c>
      <c r="G26" s="38">
        <v>175.5</v>
      </c>
      <c r="H26" s="38">
        <v>187.3</v>
      </c>
      <c r="I26" s="38">
        <v>191.05</v>
      </c>
      <c r="J26" s="38">
        <v>193.20000000000002</v>
      </c>
      <c r="K26" s="31">
        <v>188.9</v>
      </c>
      <c r="L26" s="31">
        <v>183</v>
      </c>
      <c r="M26" s="31">
        <v>31.82826</v>
      </c>
      <c r="N26" s="1"/>
      <c r="O26" s="1"/>
    </row>
    <row r="27" spans="1:15" ht="12.75" customHeight="1">
      <c r="A27" s="33">
        <v>17</v>
      </c>
      <c r="B27" s="58" t="s">
        <v>48</v>
      </c>
      <c r="C27" s="31">
        <v>211.3</v>
      </c>
      <c r="D27" s="38">
        <v>212.18333333333331</v>
      </c>
      <c r="E27" s="38">
        <v>209.91666666666663</v>
      </c>
      <c r="F27" s="38">
        <v>208.53333333333333</v>
      </c>
      <c r="G27" s="38">
        <v>206.26666666666665</v>
      </c>
      <c r="H27" s="38">
        <v>213.56666666666661</v>
      </c>
      <c r="I27" s="38">
        <v>215.83333333333331</v>
      </c>
      <c r="J27" s="38">
        <v>217.21666666666658</v>
      </c>
      <c r="K27" s="31">
        <v>214.45</v>
      </c>
      <c r="L27" s="31">
        <v>210.8</v>
      </c>
      <c r="M27" s="31">
        <v>16.096250000000001</v>
      </c>
      <c r="N27" s="1"/>
      <c r="O27" s="1"/>
    </row>
    <row r="28" spans="1:15" ht="12.75" customHeight="1">
      <c r="A28" s="33">
        <v>18</v>
      </c>
      <c r="B28" s="58" t="s">
        <v>319</v>
      </c>
      <c r="C28" s="31">
        <v>371</v>
      </c>
      <c r="D28" s="38">
        <v>370.25</v>
      </c>
      <c r="E28" s="38">
        <v>366</v>
      </c>
      <c r="F28" s="38">
        <v>361</v>
      </c>
      <c r="G28" s="38">
        <v>356.75</v>
      </c>
      <c r="H28" s="38">
        <v>375.25</v>
      </c>
      <c r="I28" s="38">
        <v>379.5</v>
      </c>
      <c r="J28" s="38">
        <v>384.5</v>
      </c>
      <c r="K28" s="31">
        <v>374.5</v>
      </c>
      <c r="L28" s="31">
        <v>365.25</v>
      </c>
      <c r="M28" s="31">
        <v>1.30877</v>
      </c>
      <c r="N28" s="1"/>
      <c r="O28" s="1"/>
    </row>
    <row r="29" spans="1:15" ht="12.75" customHeight="1">
      <c r="A29" s="33">
        <v>19</v>
      </c>
      <c r="B29" s="58" t="s">
        <v>320</v>
      </c>
      <c r="C29" s="31">
        <v>1065.3</v>
      </c>
      <c r="D29" s="38">
        <v>1069.6666666666667</v>
      </c>
      <c r="E29" s="38">
        <v>1053.6333333333334</v>
      </c>
      <c r="F29" s="38">
        <v>1041.9666666666667</v>
      </c>
      <c r="G29" s="38">
        <v>1025.9333333333334</v>
      </c>
      <c r="H29" s="38">
        <v>1081.3333333333335</v>
      </c>
      <c r="I29" s="38">
        <v>1097.3666666666668</v>
      </c>
      <c r="J29" s="38">
        <v>1109.0333333333335</v>
      </c>
      <c r="K29" s="31">
        <v>1085.7</v>
      </c>
      <c r="L29" s="31">
        <v>1058</v>
      </c>
      <c r="M29" s="31">
        <v>0.81291999999999998</v>
      </c>
      <c r="N29" s="1"/>
      <c r="O29" s="1"/>
    </row>
    <row r="30" spans="1:15" ht="12.75" customHeight="1">
      <c r="A30" s="33">
        <v>20</v>
      </c>
      <c r="B30" s="58" t="s">
        <v>321</v>
      </c>
      <c r="C30" s="31">
        <v>1071.0999999999999</v>
      </c>
      <c r="D30" s="38">
        <v>1081.2499999999998</v>
      </c>
      <c r="E30" s="38">
        <v>1057.1999999999996</v>
      </c>
      <c r="F30" s="38">
        <v>1043.2999999999997</v>
      </c>
      <c r="G30" s="38">
        <v>1019.2499999999995</v>
      </c>
      <c r="H30" s="38">
        <v>1095.1499999999996</v>
      </c>
      <c r="I30" s="38">
        <v>1119.1999999999998</v>
      </c>
      <c r="J30" s="38">
        <v>1133.0999999999997</v>
      </c>
      <c r="K30" s="31">
        <v>1105.3</v>
      </c>
      <c r="L30" s="31">
        <v>1067.3499999999999</v>
      </c>
      <c r="M30" s="31">
        <v>3.0711200000000001</v>
      </c>
      <c r="N30" s="1"/>
      <c r="O30" s="1"/>
    </row>
    <row r="31" spans="1:15" ht="12.75" customHeight="1">
      <c r="A31" s="33">
        <v>21</v>
      </c>
      <c r="B31" s="58" t="s">
        <v>315</v>
      </c>
      <c r="C31" s="31">
        <v>3600.65</v>
      </c>
      <c r="D31" s="38">
        <v>3608.5499999999997</v>
      </c>
      <c r="E31" s="38">
        <v>3572.0999999999995</v>
      </c>
      <c r="F31" s="38">
        <v>3543.5499999999997</v>
      </c>
      <c r="G31" s="38">
        <v>3507.0999999999995</v>
      </c>
      <c r="H31" s="38">
        <v>3637.0999999999995</v>
      </c>
      <c r="I31" s="38">
        <v>3673.5499999999993</v>
      </c>
      <c r="J31" s="38">
        <v>3702.0999999999995</v>
      </c>
      <c r="K31" s="31">
        <v>3645</v>
      </c>
      <c r="L31" s="31">
        <v>3580</v>
      </c>
      <c r="M31" s="31">
        <v>1.2997399999999999</v>
      </c>
      <c r="N31" s="1"/>
      <c r="O31" s="1"/>
    </row>
    <row r="32" spans="1:15" ht="12.75" customHeight="1">
      <c r="A32" s="33">
        <v>22</v>
      </c>
      <c r="B32" s="58" t="s">
        <v>322</v>
      </c>
      <c r="C32" s="31">
        <v>1725.95</v>
      </c>
      <c r="D32" s="38">
        <v>1725.2666666666667</v>
      </c>
      <c r="E32" s="38">
        <v>1693.1333333333332</v>
      </c>
      <c r="F32" s="38">
        <v>1660.3166666666666</v>
      </c>
      <c r="G32" s="38">
        <v>1628.1833333333332</v>
      </c>
      <c r="H32" s="38">
        <v>1758.0833333333333</v>
      </c>
      <c r="I32" s="38">
        <v>1790.2166666666669</v>
      </c>
      <c r="J32" s="38">
        <v>1823.0333333333333</v>
      </c>
      <c r="K32" s="31">
        <v>1757.4</v>
      </c>
      <c r="L32" s="31">
        <v>1692.45</v>
      </c>
      <c r="M32" s="31">
        <v>0.71258999999999995</v>
      </c>
      <c r="N32" s="1"/>
      <c r="O32" s="1"/>
    </row>
    <row r="33" spans="1:15" ht="12.75" customHeight="1">
      <c r="A33" s="33">
        <v>23</v>
      </c>
      <c r="B33" s="58" t="s">
        <v>323</v>
      </c>
      <c r="C33" s="31">
        <v>788.9</v>
      </c>
      <c r="D33" s="38">
        <v>786.48333333333323</v>
      </c>
      <c r="E33" s="38">
        <v>780.96666666666647</v>
      </c>
      <c r="F33" s="38">
        <v>773.03333333333319</v>
      </c>
      <c r="G33" s="38">
        <v>767.51666666666642</v>
      </c>
      <c r="H33" s="38">
        <v>794.41666666666652</v>
      </c>
      <c r="I33" s="38">
        <v>799.93333333333317</v>
      </c>
      <c r="J33" s="38">
        <v>807.86666666666656</v>
      </c>
      <c r="K33" s="31">
        <v>792</v>
      </c>
      <c r="L33" s="31">
        <v>778.55</v>
      </c>
      <c r="M33" s="31">
        <v>1.1509</v>
      </c>
      <c r="N33" s="1"/>
      <c r="O33" s="1"/>
    </row>
    <row r="34" spans="1:15" ht="12.75" customHeight="1">
      <c r="A34" s="33">
        <v>24</v>
      </c>
      <c r="B34" s="58" t="s">
        <v>53</v>
      </c>
      <c r="C34" s="31">
        <v>3822.1</v>
      </c>
      <c r="D34" s="38">
        <v>3915.0500000000006</v>
      </c>
      <c r="E34" s="38">
        <v>3707.1000000000013</v>
      </c>
      <c r="F34" s="38">
        <v>3592.1000000000008</v>
      </c>
      <c r="G34" s="38">
        <v>3384.1500000000015</v>
      </c>
      <c r="H34" s="38">
        <v>4030.0500000000011</v>
      </c>
      <c r="I34" s="38">
        <v>4238.0000000000009</v>
      </c>
      <c r="J34" s="38">
        <v>4353.0000000000009</v>
      </c>
      <c r="K34" s="31">
        <v>4123</v>
      </c>
      <c r="L34" s="31">
        <v>3800.05</v>
      </c>
      <c r="M34" s="31">
        <v>9.4104899999999994</v>
      </c>
      <c r="N34" s="1"/>
      <c r="O34" s="1"/>
    </row>
    <row r="35" spans="1:15" ht="12.75" customHeight="1">
      <c r="A35" s="33">
        <v>25</v>
      </c>
      <c r="B35" s="58" t="s">
        <v>324</v>
      </c>
      <c r="C35" s="31">
        <v>2347.25</v>
      </c>
      <c r="D35" s="38">
        <v>2342.9</v>
      </c>
      <c r="E35" s="38">
        <v>2334.3500000000004</v>
      </c>
      <c r="F35" s="38">
        <v>2321.4500000000003</v>
      </c>
      <c r="G35" s="38">
        <v>2312.9000000000005</v>
      </c>
      <c r="H35" s="38">
        <v>2355.8000000000002</v>
      </c>
      <c r="I35" s="38">
        <v>2364.3500000000004</v>
      </c>
      <c r="J35" s="38">
        <v>2377.25</v>
      </c>
      <c r="K35" s="31">
        <v>2351.4499999999998</v>
      </c>
      <c r="L35" s="31">
        <v>2330</v>
      </c>
      <c r="M35" s="31">
        <v>0.21597</v>
      </c>
      <c r="N35" s="1"/>
      <c r="O35" s="1"/>
    </row>
    <row r="36" spans="1:15" ht="12.75" customHeight="1">
      <c r="A36" s="33">
        <v>26</v>
      </c>
      <c r="B36" s="58" t="s">
        <v>325</v>
      </c>
      <c r="C36" s="31">
        <v>617.75</v>
      </c>
      <c r="D36" s="38">
        <v>616.18333333333328</v>
      </c>
      <c r="E36" s="38">
        <v>609.01666666666654</v>
      </c>
      <c r="F36" s="38">
        <v>600.2833333333333</v>
      </c>
      <c r="G36" s="38">
        <v>593.11666666666656</v>
      </c>
      <c r="H36" s="38">
        <v>624.91666666666652</v>
      </c>
      <c r="I36" s="38">
        <v>632.08333333333326</v>
      </c>
      <c r="J36" s="38">
        <v>640.81666666666649</v>
      </c>
      <c r="K36" s="31">
        <v>623.35</v>
      </c>
      <c r="L36" s="31">
        <v>607.45000000000005</v>
      </c>
      <c r="M36" s="31">
        <v>11.648059999999999</v>
      </c>
      <c r="N36" s="1"/>
      <c r="O36" s="1"/>
    </row>
    <row r="37" spans="1:15" ht="12.75" customHeight="1">
      <c r="A37" s="33">
        <v>27</v>
      </c>
      <c r="B37" s="58" t="s">
        <v>326</v>
      </c>
      <c r="C37" s="31">
        <v>2477.0500000000002</v>
      </c>
      <c r="D37" s="38">
        <v>2477.7000000000003</v>
      </c>
      <c r="E37" s="38">
        <v>2440.5000000000005</v>
      </c>
      <c r="F37" s="38">
        <v>2403.9500000000003</v>
      </c>
      <c r="G37" s="38">
        <v>2366.7500000000005</v>
      </c>
      <c r="H37" s="38">
        <v>2514.2500000000005</v>
      </c>
      <c r="I37" s="38">
        <v>2551.4500000000003</v>
      </c>
      <c r="J37" s="38">
        <v>2588.0000000000005</v>
      </c>
      <c r="K37" s="31">
        <v>2514.9</v>
      </c>
      <c r="L37" s="31">
        <v>2441.15</v>
      </c>
      <c r="M37" s="31">
        <v>0.59735000000000005</v>
      </c>
      <c r="N37" s="1"/>
      <c r="O37" s="1"/>
    </row>
    <row r="38" spans="1:15" ht="12.75" customHeight="1">
      <c r="A38" s="33">
        <v>28</v>
      </c>
      <c r="B38" s="58" t="s">
        <v>54</v>
      </c>
      <c r="C38" s="31">
        <v>456.4</v>
      </c>
      <c r="D38" s="38">
        <v>457.93333333333334</v>
      </c>
      <c r="E38" s="38">
        <v>452.4666666666667</v>
      </c>
      <c r="F38" s="38">
        <v>448.53333333333336</v>
      </c>
      <c r="G38" s="38">
        <v>443.06666666666672</v>
      </c>
      <c r="H38" s="38">
        <v>461.86666666666667</v>
      </c>
      <c r="I38" s="38">
        <v>467.33333333333326</v>
      </c>
      <c r="J38" s="38">
        <v>471.26666666666665</v>
      </c>
      <c r="K38" s="31">
        <v>463.4</v>
      </c>
      <c r="L38" s="31">
        <v>454</v>
      </c>
      <c r="M38" s="31">
        <v>25.72588</v>
      </c>
      <c r="N38" s="1"/>
      <c r="O38" s="1"/>
    </row>
    <row r="39" spans="1:15" ht="12.75" customHeight="1">
      <c r="A39" s="33">
        <v>29</v>
      </c>
      <c r="B39" s="58" t="s">
        <v>327</v>
      </c>
      <c r="C39" s="31">
        <v>1719.6</v>
      </c>
      <c r="D39" s="38">
        <v>1724.0333333333335</v>
      </c>
      <c r="E39" s="38">
        <v>1701.5666666666671</v>
      </c>
      <c r="F39" s="38">
        <v>1683.5333333333335</v>
      </c>
      <c r="G39" s="38">
        <v>1661.0666666666671</v>
      </c>
      <c r="H39" s="38">
        <v>1742.0666666666671</v>
      </c>
      <c r="I39" s="38">
        <v>1764.5333333333338</v>
      </c>
      <c r="J39" s="38">
        <v>1782.5666666666671</v>
      </c>
      <c r="K39" s="31">
        <v>1746.5</v>
      </c>
      <c r="L39" s="31">
        <v>1706</v>
      </c>
      <c r="M39" s="31">
        <v>2.74139</v>
      </c>
      <c r="N39" s="1"/>
      <c r="O39" s="1"/>
    </row>
    <row r="40" spans="1:15" ht="12.75" customHeight="1">
      <c r="A40" s="33">
        <v>30</v>
      </c>
      <c r="B40" s="58" t="s">
        <v>328</v>
      </c>
      <c r="C40" s="31">
        <v>950.6</v>
      </c>
      <c r="D40" s="38">
        <v>951.86666666666667</v>
      </c>
      <c r="E40" s="38">
        <v>944.73333333333335</v>
      </c>
      <c r="F40" s="38">
        <v>938.86666666666667</v>
      </c>
      <c r="G40" s="38">
        <v>931.73333333333335</v>
      </c>
      <c r="H40" s="38">
        <v>957.73333333333335</v>
      </c>
      <c r="I40" s="38">
        <v>964.86666666666679</v>
      </c>
      <c r="J40" s="38">
        <v>970.73333333333335</v>
      </c>
      <c r="K40" s="31">
        <v>959</v>
      </c>
      <c r="L40" s="31">
        <v>946</v>
      </c>
      <c r="M40" s="31">
        <v>1.53311</v>
      </c>
      <c r="N40" s="1"/>
      <c r="O40" s="1"/>
    </row>
    <row r="41" spans="1:15" ht="12.75" customHeight="1">
      <c r="A41" s="33">
        <v>31</v>
      </c>
      <c r="B41" s="58" t="s">
        <v>861</v>
      </c>
      <c r="C41" s="31">
        <v>4061.75</v>
      </c>
      <c r="D41" s="38">
        <v>4033.6166666666668</v>
      </c>
      <c r="E41" s="38">
        <v>3978.1833333333334</v>
      </c>
      <c r="F41" s="38">
        <v>3894.6166666666668</v>
      </c>
      <c r="G41" s="38">
        <v>3839.1833333333334</v>
      </c>
      <c r="H41" s="38">
        <v>4117.1833333333334</v>
      </c>
      <c r="I41" s="38">
        <v>4172.6166666666668</v>
      </c>
      <c r="J41" s="38">
        <v>4256.1833333333334</v>
      </c>
      <c r="K41" s="31">
        <v>4089.05</v>
      </c>
      <c r="L41" s="31">
        <v>3950.05</v>
      </c>
      <c r="M41" s="31">
        <v>0.84879000000000004</v>
      </c>
      <c r="N41" s="1"/>
      <c r="O41" s="1"/>
    </row>
    <row r="42" spans="1:15" ht="12.75" customHeight="1">
      <c r="A42" s="33">
        <v>32</v>
      </c>
      <c r="B42" s="58" t="s">
        <v>316</v>
      </c>
      <c r="C42" s="31">
        <v>1551.85</v>
      </c>
      <c r="D42" s="38">
        <v>1558.3</v>
      </c>
      <c r="E42" s="38">
        <v>1541.6999999999998</v>
      </c>
      <c r="F42" s="38">
        <v>1531.55</v>
      </c>
      <c r="G42" s="38">
        <v>1514.9499999999998</v>
      </c>
      <c r="H42" s="38">
        <v>1568.4499999999998</v>
      </c>
      <c r="I42" s="38">
        <v>1585.0499999999997</v>
      </c>
      <c r="J42" s="38">
        <v>1595.1999999999998</v>
      </c>
      <c r="K42" s="31">
        <v>1574.9</v>
      </c>
      <c r="L42" s="31">
        <v>1548.15</v>
      </c>
      <c r="M42" s="31">
        <v>5.9760499999999999</v>
      </c>
      <c r="N42" s="1"/>
      <c r="O42" s="1"/>
    </row>
    <row r="43" spans="1:15" ht="12.75" customHeight="1">
      <c r="A43" s="33">
        <v>33</v>
      </c>
      <c r="B43" s="58" t="s">
        <v>55</v>
      </c>
      <c r="C43" s="31">
        <v>4906.1499999999996</v>
      </c>
      <c r="D43" s="38">
        <v>4909.7666666666664</v>
      </c>
      <c r="E43" s="38">
        <v>4807.5333333333328</v>
      </c>
      <c r="F43" s="38">
        <v>4708.9166666666661</v>
      </c>
      <c r="G43" s="38">
        <v>4606.6833333333325</v>
      </c>
      <c r="H43" s="38">
        <v>5008.3833333333332</v>
      </c>
      <c r="I43" s="38">
        <v>5110.6166666666668</v>
      </c>
      <c r="J43" s="38">
        <v>5209.2333333333336</v>
      </c>
      <c r="K43" s="31">
        <v>5012</v>
      </c>
      <c r="L43" s="31">
        <v>4811.1499999999996</v>
      </c>
      <c r="M43" s="31">
        <v>10.66479</v>
      </c>
      <c r="N43" s="1"/>
      <c r="O43" s="1"/>
    </row>
    <row r="44" spans="1:15" ht="12.75" customHeight="1">
      <c r="A44" s="33">
        <v>34</v>
      </c>
      <c r="B44" s="58" t="s">
        <v>57</v>
      </c>
      <c r="C44" s="31">
        <v>395.85</v>
      </c>
      <c r="D44" s="38">
        <v>405.8</v>
      </c>
      <c r="E44" s="38">
        <v>382.6</v>
      </c>
      <c r="F44" s="38">
        <v>369.35</v>
      </c>
      <c r="G44" s="38">
        <v>346.15000000000003</v>
      </c>
      <c r="H44" s="38">
        <v>419.05</v>
      </c>
      <c r="I44" s="38">
        <v>442.24999999999994</v>
      </c>
      <c r="J44" s="38">
        <v>455.5</v>
      </c>
      <c r="K44" s="31">
        <v>429</v>
      </c>
      <c r="L44" s="31">
        <v>392.55</v>
      </c>
      <c r="M44" s="31">
        <v>94.772940000000006</v>
      </c>
      <c r="N44" s="1"/>
      <c r="O44" s="1"/>
    </row>
    <row r="45" spans="1:15" ht="12.75" customHeight="1">
      <c r="A45" s="33">
        <v>35</v>
      </c>
      <c r="B45" s="58" t="s">
        <v>329</v>
      </c>
      <c r="C45" s="31">
        <v>265.35000000000002</v>
      </c>
      <c r="D45" s="38">
        <v>266.51666666666671</v>
      </c>
      <c r="E45" s="38">
        <v>262.73333333333341</v>
      </c>
      <c r="F45" s="38">
        <v>260.11666666666667</v>
      </c>
      <c r="G45" s="38">
        <v>256.33333333333337</v>
      </c>
      <c r="H45" s="38">
        <v>269.13333333333344</v>
      </c>
      <c r="I45" s="38">
        <v>272.91666666666674</v>
      </c>
      <c r="J45" s="38">
        <v>275.53333333333347</v>
      </c>
      <c r="K45" s="31">
        <v>270.3</v>
      </c>
      <c r="L45" s="31">
        <v>263.89999999999998</v>
      </c>
      <c r="M45" s="31">
        <v>5.4997800000000003</v>
      </c>
      <c r="N45" s="1"/>
      <c r="O45" s="1"/>
    </row>
    <row r="46" spans="1:15" ht="12.75" customHeight="1">
      <c r="A46" s="33">
        <v>36</v>
      </c>
      <c r="B46" s="58" t="s">
        <v>860</v>
      </c>
      <c r="C46" s="31">
        <v>519.6</v>
      </c>
      <c r="D46" s="38">
        <v>519.46666666666658</v>
      </c>
      <c r="E46" s="38">
        <v>513.43333333333317</v>
      </c>
      <c r="F46" s="38">
        <v>507.26666666666654</v>
      </c>
      <c r="G46" s="38">
        <v>501.23333333333312</v>
      </c>
      <c r="H46" s="38">
        <v>525.63333333333321</v>
      </c>
      <c r="I46" s="38">
        <v>531.66666666666674</v>
      </c>
      <c r="J46" s="38">
        <v>537.83333333333326</v>
      </c>
      <c r="K46" s="31">
        <v>525.5</v>
      </c>
      <c r="L46" s="31">
        <v>513.29999999999995</v>
      </c>
      <c r="M46" s="31">
        <v>4.5247299999999999</v>
      </c>
      <c r="N46" s="1"/>
      <c r="O46" s="1"/>
    </row>
    <row r="47" spans="1:15" ht="12.75" customHeight="1">
      <c r="A47" s="33">
        <v>37</v>
      </c>
      <c r="B47" s="58" t="s">
        <v>330</v>
      </c>
      <c r="C47" s="31">
        <v>531.29999999999995</v>
      </c>
      <c r="D47" s="38">
        <v>532.43333333333328</v>
      </c>
      <c r="E47" s="38">
        <v>528.86666666666656</v>
      </c>
      <c r="F47" s="38">
        <v>526.43333333333328</v>
      </c>
      <c r="G47" s="38">
        <v>522.86666666666656</v>
      </c>
      <c r="H47" s="38">
        <v>534.86666666666656</v>
      </c>
      <c r="I47" s="38">
        <v>538.43333333333339</v>
      </c>
      <c r="J47" s="38">
        <v>540.86666666666656</v>
      </c>
      <c r="K47" s="31">
        <v>536</v>
      </c>
      <c r="L47" s="31">
        <v>530</v>
      </c>
      <c r="M47" s="31">
        <v>0.25255</v>
      </c>
      <c r="N47" s="1"/>
      <c r="O47" s="1"/>
    </row>
    <row r="48" spans="1:15" ht="12.75" customHeight="1">
      <c r="A48" s="33">
        <v>38</v>
      </c>
      <c r="B48" s="58" t="s">
        <v>58</v>
      </c>
      <c r="C48" s="31">
        <v>187.1</v>
      </c>
      <c r="D48" s="38">
        <v>188.13333333333333</v>
      </c>
      <c r="E48" s="38">
        <v>185.21666666666664</v>
      </c>
      <c r="F48" s="38">
        <v>183.33333333333331</v>
      </c>
      <c r="G48" s="38">
        <v>180.41666666666663</v>
      </c>
      <c r="H48" s="38">
        <v>190.01666666666665</v>
      </c>
      <c r="I48" s="38">
        <v>192.93333333333334</v>
      </c>
      <c r="J48" s="38">
        <v>194.81666666666666</v>
      </c>
      <c r="K48" s="31">
        <v>191.05</v>
      </c>
      <c r="L48" s="31">
        <v>186.25</v>
      </c>
      <c r="M48" s="31">
        <v>211.49224000000001</v>
      </c>
      <c r="N48" s="1"/>
      <c r="O48" s="1"/>
    </row>
    <row r="49" spans="1:15" ht="12.75" customHeight="1">
      <c r="A49" s="33">
        <v>39</v>
      </c>
      <c r="B49" s="58" t="s">
        <v>60</v>
      </c>
      <c r="C49" s="31">
        <v>3185.35</v>
      </c>
      <c r="D49" s="38">
        <v>3204.7666666666664</v>
      </c>
      <c r="E49" s="38">
        <v>3160.583333333333</v>
      </c>
      <c r="F49" s="38">
        <v>3135.8166666666666</v>
      </c>
      <c r="G49" s="38">
        <v>3091.6333333333332</v>
      </c>
      <c r="H49" s="38">
        <v>3229.5333333333328</v>
      </c>
      <c r="I49" s="38">
        <v>3273.7166666666662</v>
      </c>
      <c r="J49" s="38">
        <v>3298.4833333333327</v>
      </c>
      <c r="K49" s="31">
        <v>3248.95</v>
      </c>
      <c r="L49" s="31">
        <v>3180</v>
      </c>
      <c r="M49" s="31">
        <v>9.1902299999999997</v>
      </c>
      <c r="N49" s="1"/>
      <c r="O49" s="1"/>
    </row>
    <row r="50" spans="1:15" ht="12.75" customHeight="1">
      <c r="A50" s="33">
        <v>40</v>
      </c>
      <c r="B50" s="58" t="s">
        <v>331</v>
      </c>
      <c r="C50" s="31">
        <v>308.25</v>
      </c>
      <c r="D50" s="38">
        <v>309.33333333333331</v>
      </c>
      <c r="E50" s="38">
        <v>303.91666666666663</v>
      </c>
      <c r="F50" s="38">
        <v>299.58333333333331</v>
      </c>
      <c r="G50" s="38">
        <v>294.16666666666663</v>
      </c>
      <c r="H50" s="38">
        <v>313.66666666666663</v>
      </c>
      <c r="I50" s="38">
        <v>319.08333333333326</v>
      </c>
      <c r="J50" s="38">
        <v>323.41666666666663</v>
      </c>
      <c r="K50" s="31">
        <v>314.75</v>
      </c>
      <c r="L50" s="31">
        <v>305</v>
      </c>
      <c r="M50" s="31">
        <v>1.94381</v>
      </c>
      <c r="N50" s="1"/>
      <c r="O50" s="1"/>
    </row>
    <row r="51" spans="1:15" ht="12.75" customHeight="1">
      <c r="A51" s="33">
        <v>41</v>
      </c>
      <c r="B51" s="58" t="s">
        <v>61</v>
      </c>
      <c r="C51" s="31">
        <v>1974.3</v>
      </c>
      <c r="D51" s="38">
        <v>1969.8666666666668</v>
      </c>
      <c r="E51" s="38">
        <v>1940.7333333333336</v>
      </c>
      <c r="F51" s="38">
        <v>1907.1666666666667</v>
      </c>
      <c r="G51" s="38">
        <v>1878.0333333333335</v>
      </c>
      <c r="H51" s="38">
        <v>2003.4333333333336</v>
      </c>
      <c r="I51" s="38">
        <v>2032.5666666666668</v>
      </c>
      <c r="J51" s="38">
        <v>2066.1333333333337</v>
      </c>
      <c r="K51" s="31">
        <v>1999</v>
      </c>
      <c r="L51" s="31">
        <v>1936.3</v>
      </c>
      <c r="M51" s="31">
        <v>11.51206</v>
      </c>
      <c r="N51" s="1"/>
      <c r="O51" s="1"/>
    </row>
    <row r="52" spans="1:15" ht="12.75" customHeight="1">
      <c r="A52" s="33">
        <v>42</v>
      </c>
      <c r="B52" s="58" t="s">
        <v>62</v>
      </c>
      <c r="C52" s="31">
        <v>6799.45</v>
      </c>
      <c r="D52" s="38">
        <v>6828.8</v>
      </c>
      <c r="E52" s="38">
        <v>6737.6500000000005</v>
      </c>
      <c r="F52" s="38">
        <v>6675.85</v>
      </c>
      <c r="G52" s="38">
        <v>6584.7000000000007</v>
      </c>
      <c r="H52" s="38">
        <v>6890.6</v>
      </c>
      <c r="I52" s="38">
        <v>6981.75</v>
      </c>
      <c r="J52" s="38">
        <v>7043.55</v>
      </c>
      <c r="K52" s="31">
        <v>6919.95</v>
      </c>
      <c r="L52" s="31">
        <v>6767</v>
      </c>
      <c r="M52" s="31">
        <v>0.27544999999999997</v>
      </c>
      <c r="N52" s="1"/>
      <c r="O52" s="1"/>
    </row>
    <row r="53" spans="1:15" ht="12.75" customHeight="1">
      <c r="A53" s="33">
        <v>43</v>
      </c>
      <c r="B53" s="58" t="s">
        <v>64</v>
      </c>
      <c r="C53" s="31">
        <v>704.95</v>
      </c>
      <c r="D53" s="38">
        <v>703.4666666666667</v>
      </c>
      <c r="E53" s="38">
        <v>698.58333333333337</v>
      </c>
      <c r="F53" s="38">
        <v>692.2166666666667</v>
      </c>
      <c r="G53" s="38">
        <v>687.33333333333337</v>
      </c>
      <c r="H53" s="38">
        <v>709.83333333333337</v>
      </c>
      <c r="I53" s="38">
        <v>714.71666666666658</v>
      </c>
      <c r="J53" s="38">
        <v>721.08333333333337</v>
      </c>
      <c r="K53" s="31">
        <v>708.35</v>
      </c>
      <c r="L53" s="31">
        <v>697.1</v>
      </c>
      <c r="M53" s="31">
        <v>6.4933699999999996</v>
      </c>
      <c r="N53" s="1"/>
      <c r="O53" s="1"/>
    </row>
    <row r="54" spans="1:15" ht="12.75" customHeight="1">
      <c r="A54" s="33">
        <v>44</v>
      </c>
      <c r="B54" s="58" t="s">
        <v>65</v>
      </c>
      <c r="C54" s="31">
        <v>863.15</v>
      </c>
      <c r="D54" s="38">
        <v>867.69999999999993</v>
      </c>
      <c r="E54" s="38">
        <v>853.74999999999989</v>
      </c>
      <c r="F54" s="38">
        <v>844.34999999999991</v>
      </c>
      <c r="G54" s="38">
        <v>830.39999999999986</v>
      </c>
      <c r="H54" s="38">
        <v>877.09999999999991</v>
      </c>
      <c r="I54" s="38">
        <v>891.05</v>
      </c>
      <c r="J54" s="38">
        <v>900.44999999999993</v>
      </c>
      <c r="K54" s="31">
        <v>881.65</v>
      </c>
      <c r="L54" s="31">
        <v>858.3</v>
      </c>
      <c r="M54" s="31">
        <v>17.81776</v>
      </c>
      <c r="N54" s="1"/>
      <c r="O54" s="1"/>
    </row>
    <row r="55" spans="1:15" ht="12.75" customHeight="1">
      <c r="A55" s="33">
        <v>45</v>
      </c>
      <c r="B55" s="58" t="s">
        <v>332</v>
      </c>
      <c r="C55" s="31">
        <v>409.6</v>
      </c>
      <c r="D55" s="38">
        <v>412.88333333333338</v>
      </c>
      <c r="E55" s="38">
        <v>404.71666666666675</v>
      </c>
      <c r="F55" s="38">
        <v>399.83333333333337</v>
      </c>
      <c r="G55" s="38">
        <v>391.66666666666674</v>
      </c>
      <c r="H55" s="38">
        <v>417.76666666666677</v>
      </c>
      <c r="I55" s="38">
        <v>425.93333333333339</v>
      </c>
      <c r="J55" s="38">
        <v>430.81666666666678</v>
      </c>
      <c r="K55" s="31">
        <v>421.05</v>
      </c>
      <c r="L55" s="31">
        <v>408</v>
      </c>
      <c r="M55" s="31">
        <v>3.1191200000000001</v>
      </c>
      <c r="N55" s="1"/>
      <c r="O55" s="1"/>
    </row>
    <row r="56" spans="1:15" ht="12.75" customHeight="1">
      <c r="A56" s="33">
        <v>46</v>
      </c>
      <c r="B56" s="58" t="s">
        <v>270</v>
      </c>
      <c r="C56" s="31">
        <v>3550.05</v>
      </c>
      <c r="D56" s="38">
        <v>3567.6333333333332</v>
      </c>
      <c r="E56" s="38">
        <v>3527.4166666666665</v>
      </c>
      <c r="F56" s="38">
        <v>3504.7833333333333</v>
      </c>
      <c r="G56" s="38">
        <v>3464.5666666666666</v>
      </c>
      <c r="H56" s="38">
        <v>3590.2666666666664</v>
      </c>
      <c r="I56" s="38">
        <v>3630.4833333333336</v>
      </c>
      <c r="J56" s="38">
        <v>3653.1166666666663</v>
      </c>
      <c r="K56" s="31">
        <v>3607.85</v>
      </c>
      <c r="L56" s="31">
        <v>3545</v>
      </c>
      <c r="M56" s="31">
        <v>7.4036499999999998</v>
      </c>
      <c r="N56" s="1"/>
      <c r="O56" s="1"/>
    </row>
    <row r="57" spans="1:15" ht="12" customHeight="1">
      <c r="A57" s="33">
        <v>47</v>
      </c>
      <c r="B57" s="58" t="s">
        <v>66</v>
      </c>
      <c r="C57" s="31">
        <v>937.2</v>
      </c>
      <c r="D57" s="38">
        <v>938.63333333333333</v>
      </c>
      <c r="E57" s="38">
        <v>931.56666666666661</v>
      </c>
      <c r="F57" s="38">
        <v>925.93333333333328</v>
      </c>
      <c r="G57" s="38">
        <v>918.86666666666656</v>
      </c>
      <c r="H57" s="38">
        <v>944.26666666666665</v>
      </c>
      <c r="I57" s="38">
        <v>951.33333333333348</v>
      </c>
      <c r="J57" s="38">
        <v>956.9666666666667</v>
      </c>
      <c r="K57" s="31">
        <v>945.7</v>
      </c>
      <c r="L57" s="31">
        <v>933</v>
      </c>
      <c r="M57" s="31">
        <v>95.582369999999997</v>
      </c>
      <c r="N57" s="1"/>
      <c r="O57" s="1"/>
    </row>
    <row r="58" spans="1:15" ht="12.75" customHeight="1">
      <c r="A58" s="33">
        <v>48</v>
      </c>
      <c r="B58" s="58" t="s">
        <v>67</v>
      </c>
      <c r="C58" s="31">
        <v>4599.05</v>
      </c>
      <c r="D58" s="38">
        <v>4610.2166666666662</v>
      </c>
      <c r="E58" s="38">
        <v>4570.4333333333325</v>
      </c>
      <c r="F58" s="38">
        <v>4541.8166666666666</v>
      </c>
      <c r="G58" s="38">
        <v>4502.0333333333328</v>
      </c>
      <c r="H58" s="38">
        <v>4638.8333333333321</v>
      </c>
      <c r="I58" s="38">
        <v>4678.6166666666668</v>
      </c>
      <c r="J58" s="38">
        <v>4707.2333333333318</v>
      </c>
      <c r="K58" s="31">
        <v>4650</v>
      </c>
      <c r="L58" s="31">
        <v>4581.6000000000004</v>
      </c>
      <c r="M58" s="31">
        <v>2.7419699999999998</v>
      </c>
      <c r="N58" s="1"/>
      <c r="O58" s="1"/>
    </row>
    <row r="59" spans="1:15" ht="12.75" customHeight="1">
      <c r="A59" s="33">
        <v>49</v>
      </c>
      <c r="B59" s="58" t="s">
        <v>70</v>
      </c>
      <c r="C59" s="31">
        <v>7060.6</v>
      </c>
      <c r="D59" s="38">
        <v>7083.55</v>
      </c>
      <c r="E59" s="38">
        <v>7008.1</v>
      </c>
      <c r="F59" s="38">
        <v>6955.6</v>
      </c>
      <c r="G59" s="38">
        <v>6880.1500000000005</v>
      </c>
      <c r="H59" s="38">
        <v>7136.05</v>
      </c>
      <c r="I59" s="38">
        <v>7211.4999999999991</v>
      </c>
      <c r="J59" s="38">
        <v>7264</v>
      </c>
      <c r="K59" s="31">
        <v>7159</v>
      </c>
      <c r="L59" s="31">
        <v>7031.05</v>
      </c>
      <c r="M59" s="31">
        <v>6.30396</v>
      </c>
      <c r="N59" s="1"/>
      <c r="O59" s="1"/>
    </row>
    <row r="60" spans="1:15" ht="12.75" customHeight="1">
      <c r="A60" s="33">
        <v>50</v>
      </c>
      <c r="B60" s="58" t="s">
        <v>69</v>
      </c>
      <c r="C60" s="31">
        <v>1504</v>
      </c>
      <c r="D60" s="38">
        <v>1507.8166666666668</v>
      </c>
      <c r="E60" s="38">
        <v>1493.8333333333337</v>
      </c>
      <c r="F60" s="38">
        <v>1483.666666666667</v>
      </c>
      <c r="G60" s="38">
        <v>1469.6833333333338</v>
      </c>
      <c r="H60" s="38">
        <v>1517.9833333333336</v>
      </c>
      <c r="I60" s="38">
        <v>1531.9666666666667</v>
      </c>
      <c r="J60" s="38">
        <v>1542.1333333333334</v>
      </c>
      <c r="K60" s="31">
        <v>1521.8</v>
      </c>
      <c r="L60" s="31">
        <v>1497.65</v>
      </c>
      <c r="M60" s="31">
        <v>7.9220100000000002</v>
      </c>
      <c r="N60" s="1"/>
      <c r="O60" s="1"/>
    </row>
    <row r="61" spans="1:15" ht="12.75" customHeight="1">
      <c r="A61" s="33">
        <v>51</v>
      </c>
      <c r="B61" s="58" t="s">
        <v>271</v>
      </c>
      <c r="C61" s="31">
        <v>7259.65</v>
      </c>
      <c r="D61" s="38">
        <v>7313.3666666666659</v>
      </c>
      <c r="E61" s="38">
        <v>7167.5333333333319</v>
      </c>
      <c r="F61" s="38">
        <v>7075.4166666666661</v>
      </c>
      <c r="G61" s="38">
        <v>6929.5833333333321</v>
      </c>
      <c r="H61" s="38">
        <v>7405.4833333333318</v>
      </c>
      <c r="I61" s="38">
        <v>7551.3166666666657</v>
      </c>
      <c r="J61" s="38">
        <v>7643.4333333333316</v>
      </c>
      <c r="K61" s="31">
        <v>7459.2</v>
      </c>
      <c r="L61" s="31">
        <v>7221.25</v>
      </c>
      <c r="M61" s="31">
        <v>0.14144000000000001</v>
      </c>
      <c r="N61" s="1"/>
      <c r="O61" s="1"/>
    </row>
    <row r="62" spans="1:15" ht="12.75" customHeight="1">
      <c r="A62" s="33">
        <v>52</v>
      </c>
      <c r="B62" s="58" t="s">
        <v>336</v>
      </c>
      <c r="C62" s="31">
        <v>2201.4499999999998</v>
      </c>
      <c r="D62" s="38">
        <v>2204.7833333333333</v>
      </c>
      <c r="E62" s="38">
        <v>2189.0666666666666</v>
      </c>
      <c r="F62" s="38">
        <v>2176.6833333333334</v>
      </c>
      <c r="G62" s="38">
        <v>2160.9666666666667</v>
      </c>
      <c r="H62" s="38">
        <v>2217.1666666666665</v>
      </c>
      <c r="I62" s="38">
        <v>2232.8833333333328</v>
      </c>
      <c r="J62" s="38">
        <v>2245.2666666666664</v>
      </c>
      <c r="K62" s="31">
        <v>2220.5</v>
      </c>
      <c r="L62" s="31">
        <v>2192.4</v>
      </c>
      <c r="M62" s="31">
        <v>0.26266</v>
      </c>
      <c r="N62" s="1"/>
      <c r="O62" s="1"/>
    </row>
    <row r="63" spans="1:15" ht="12.75" customHeight="1">
      <c r="A63" s="33">
        <v>53</v>
      </c>
      <c r="B63" s="58" t="s">
        <v>71</v>
      </c>
      <c r="C63" s="31">
        <v>2351.3000000000002</v>
      </c>
      <c r="D63" s="38">
        <v>2352.2000000000003</v>
      </c>
      <c r="E63" s="38">
        <v>2329.1000000000004</v>
      </c>
      <c r="F63" s="38">
        <v>2306.9</v>
      </c>
      <c r="G63" s="38">
        <v>2283.8000000000002</v>
      </c>
      <c r="H63" s="38">
        <v>2374.4000000000005</v>
      </c>
      <c r="I63" s="38">
        <v>2397.5</v>
      </c>
      <c r="J63" s="38">
        <v>2419.7000000000007</v>
      </c>
      <c r="K63" s="31">
        <v>2375.3000000000002</v>
      </c>
      <c r="L63" s="31">
        <v>2330</v>
      </c>
      <c r="M63" s="31">
        <v>2.6379600000000001</v>
      </c>
      <c r="N63" s="1"/>
      <c r="O63" s="1"/>
    </row>
    <row r="64" spans="1:15" ht="12.75" customHeight="1">
      <c r="A64" s="33">
        <v>54</v>
      </c>
      <c r="B64" s="58" t="s">
        <v>72</v>
      </c>
      <c r="C64" s="31">
        <v>390.8</v>
      </c>
      <c r="D64" s="38">
        <v>392.55</v>
      </c>
      <c r="E64" s="38">
        <v>388.25</v>
      </c>
      <c r="F64" s="38">
        <v>385.7</v>
      </c>
      <c r="G64" s="38">
        <v>381.4</v>
      </c>
      <c r="H64" s="38">
        <v>395.1</v>
      </c>
      <c r="I64" s="38">
        <v>399.40000000000009</v>
      </c>
      <c r="J64" s="38">
        <v>401.95000000000005</v>
      </c>
      <c r="K64" s="31">
        <v>396.85</v>
      </c>
      <c r="L64" s="31">
        <v>390</v>
      </c>
      <c r="M64" s="31">
        <v>7.2708199999999996</v>
      </c>
      <c r="N64" s="1"/>
      <c r="O64" s="1"/>
    </row>
    <row r="65" spans="1:15" ht="12.75" customHeight="1">
      <c r="A65" s="33">
        <v>55</v>
      </c>
      <c r="B65" s="58" t="s">
        <v>73</v>
      </c>
      <c r="C65" s="31">
        <v>226.85</v>
      </c>
      <c r="D65" s="38">
        <v>227.36666666666665</v>
      </c>
      <c r="E65" s="38">
        <v>225.2833333333333</v>
      </c>
      <c r="F65" s="38">
        <v>223.71666666666667</v>
      </c>
      <c r="G65" s="38">
        <v>221.63333333333333</v>
      </c>
      <c r="H65" s="38">
        <v>228.93333333333328</v>
      </c>
      <c r="I65" s="38">
        <v>231.01666666666659</v>
      </c>
      <c r="J65" s="38">
        <v>232.58333333333326</v>
      </c>
      <c r="K65" s="31">
        <v>229.45</v>
      </c>
      <c r="L65" s="31">
        <v>225.8</v>
      </c>
      <c r="M65" s="31">
        <v>56.130279999999999</v>
      </c>
      <c r="N65" s="1"/>
      <c r="O65" s="1"/>
    </row>
    <row r="66" spans="1:15" ht="12.75" customHeight="1">
      <c r="A66" s="33">
        <v>56</v>
      </c>
      <c r="B66" s="58" t="s">
        <v>74</v>
      </c>
      <c r="C66" s="31">
        <v>192.65</v>
      </c>
      <c r="D66" s="38">
        <v>192.9</v>
      </c>
      <c r="E66" s="38">
        <v>191.25</v>
      </c>
      <c r="F66" s="38">
        <v>189.85</v>
      </c>
      <c r="G66" s="38">
        <v>188.2</v>
      </c>
      <c r="H66" s="38">
        <v>194.3</v>
      </c>
      <c r="I66" s="38">
        <v>195.95000000000005</v>
      </c>
      <c r="J66" s="38">
        <v>197.35000000000002</v>
      </c>
      <c r="K66" s="31">
        <v>194.55</v>
      </c>
      <c r="L66" s="31">
        <v>191.5</v>
      </c>
      <c r="M66" s="31">
        <v>163.29445000000001</v>
      </c>
      <c r="N66" s="1"/>
      <c r="O66" s="1"/>
    </row>
    <row r="67" spans="1:15" ht="12.75" customHeight="1">
      <c r="A67" s="33">
        <v>57</v>
      </c>
      <c r="B67" s="58" t="s">
        <v>272</v>
      </c>
      <c r="C67" s="31">
        <v>87.25</v>
      </c>
      <c r="D67" s="38">
        <v>87.95</v>
      </c>
      <c r="E67" s="38">
        <v>85.550000000000011</v>
      </c>
      <c r="F67" s="38">
        <v>83.850000000000009</v>
      </c>
      <c r="G67" s="38">
        <v>81.450000000000017</v>
      </c>
      <c r="H67" s="38">
        <v>89.65</v>
      </c>
      <c r="I67" s="38">
        <v>92.050000000000011</v>
      </c>
      <c r="J67" s="38">
        <v>93.75</v>
      </c>
      <c r="K67" s="31">
        <v>90.35</v>
      </c>
      <c r="L67" s="31">
        <v>86.25</v>
      </c>
      <c r="M67" s="31">
        <v>297.15786000000003</v>
      </c>
      <c r="N67" s="1"/>
      <c r="O67" s="1"/>
    </row>
    <row r="68" spans="1:15" ht="12.75" customHeight="1">
      <c r="A68" s="33">
        <v>58</v>
      </c>
      <c r="B68" s="58" t="s">
        <v>337</v>
      </c>
      <c r="C68" s="31">
        <v>37.65</v>
      </c>
      <c r="D68" s="38">
        <v>37.749999999999993</v>
      </c>
      <c r="E68" s="38">
        <v>36.699999999999989</v>
      </c>
      <c r="F68" s="38">
        <v>35.749999999999993</v>
      </c>
      <c r="G68" s="38">
        <v>34.699999999999989</v>
      </c>
      <c r="H68" s="38">
        <v>38.699999999999989</v>
      </c>
      <c r="I68" s="38">
        <v>39.749999999999986</v>
      </c>
      <c r="J68" s="38">
        <v>40.699999999999989</v>
      </c>
      <c r="K68" s="31">
        <v>38.799999999999997</v>
      </c>
      <c r="L68" s="31">
        <v>36.799999999999997</v>
      </c>
      <c r="M68" s="31">
        <v>854.64693</v>
      </c>
      <c r="N68" s="1"/>
      <c r="O68" s="1"/>
    </row>
    <row r="69" spans="1:15" ht="12.75" customHeight="1">
      <c r="A69" s="33">
        <v>59</v>
      </c>
      <c r="B69" s="58" t="s">
        <v>333</v>
      </c>
      <c r="C69" s="31">
        <v>2547.6999999999998</v>
      </c>
      <c r="D69" s="38">
        <v>2557.2333333333331</v>
      </c>
      <c r="E69" s="38">
        <v>2528.4666666666662</v>
      </c>
      <c r="F69" s="38">
        <v>2509.2333333333331</v>
      </c>
      <c r="G69" s="38">
        <v>2480.4666666666662</v>
      </c>
      <c r="H69" s="38">
        <v>2576.4666666666662</v>
      </c>
      <c r="I69" s="38">
        <v>2605.2333333333336</v>
      </c>
      <c r="J69" s="38">
        <v>2624.4666666666662</v>
      </c>
      <c r="K69" s="31">
        <v>2586</v>
      </c>
      <c r="L69" s="31">
        <v>2538</v>
      </c>
      <c r="M69" s="31">
        <v>0.15140999999999999</v>
      </c>
      <c r="N69" s="1"/>
      <c r="O69" s="1"/>
    </row>
    <row r="70" spans="1:15" ht="12.75" customHeight="1">
      <c r="A70" s="33">
        <v>60</v>
      </c>
      <c r="B70" s="58" t="s">
        <v>75</v>
      </c>
      <c r="C70" s="31">
        <v>1649.65</v>
      </c>
      <c r="D70" s="38">
        <v>1650.55</v>
      </c>
      <c r="E70" s="38">
        <v>1637.1</v>
      </c>
      <c r="F70" s="38">
        <v>1624.55</v>
      </c>
      <c r="G70" s="38">
        <v>1611.1</v>
      </c>
      <c r="H70" s="38">
        <v>1663.1</v>
      </c>
      <c r="I70" s="38">
        <v>1676.5500000000002</v>
      </c>
      <c r="J70" s="38">
        <v>1689.1</v>
      </c>
      <c r="K70" s="31">
        <v>1664</v>
      </c>
      <c r="L70" s="31">
        <v>1638</v>
      </c>
      <c r="M70" s="31">
        <v>4.8756000000000004</v>
      </c>
      <c r="N70" s="1"/>
      <c r="O70" s="1"/>
    </row>
    <row r="71" spans="1:15" ht="12.75" customHeight="1">
      <c r="A71" s="33">
        <v>61</v>
      </c>
      <c r="B71" s="58" t="s">
        <v>338</v>
      </c>
      <c r="C71" s="31">
        <v>4753.05</v>
      </c>
      <c r="D71" s="38">
        <v>4759.7</v>
      </c>
      <c r="E71" s="38">
        <v>4714.3499999999995</v>
      </c>
      <c r="F71" s="38">
        <v>4675.6499999999996</v>
      </c>
      <c r="G71" s="38">
        <v>4630.2999999999993</v>
      </c>
      <c r="H71" s="38">
        <v>4798.3999999999996</v>
      </c>
      <c r="I71" s="38">
        <v>4843.75</v>
      </c>
      <c r="J71" s="38">
        <v>4882.45</v>
      </c>
      <c r="K71" s="31">
        <v>4805.05</v>
      </c>
      <c r="L71" s="31">
        <v>4721</v>
      </c>
      <c r="M71" s="31">
        <v>7.2760000000000005E-2</v>
      </c>
      <c r="N71" s="1"/>
      <c r="O71" s="1"/>
    </row>
    <row r="72" spans="1:15" ht="12.75" customHeight="1">
      <c r="A72" s="33">
        <v>62</v>
      </c>
      <c r="B72" s="58" t="s">
        <v>334</v>
      </c>
      <c r="C72" s="31">
        <v>1965.15</v>
      </c>
      <c r="D72" s="38">
        <v>1979.1666666666667</v>
      </c>
      <c r="E72" s="38">
        <v>1905.3333333333335</v>
      </c>
      <c r="F72" s="38">
        <v>1845.5166666666667</v>
      </c>
      <c r="G72" s="38">
        <v>1771.6833333333334</v>
      </c>
      <c r="H72" s="38">
        <v>2038.9833333333336</v>
      </c>
      <c r="I72" s="38">
        <v>2112.8166666666671</v>
      </c>
      <c r="J72" s="38">
        <v>2172.6333333333337</v>
      </c>
      <c r="K72" s="31">
        <v>2053</v>
      </c>
      <c r="L72" s="31">
        <v>1919.35</v>
      </c>
      <c r="M72" s="31">
        <v>6.141</v>
      </c>
      <c r="N72" s="1"/>
      <c r="O72" s="1"/>
    </row>
    <row r="73" spans="1:15" ht="12.75" customHeight="1">
      <c r="A73" s="33">
        <v>63</v>
      </c>
      <c r="B73" s="58" t="s">
        <v>77</v>
      </c>
      <c r="C73" s="31">
        <v>700.7</v>
      </c>
      <c r="D73" s="38">
        <v>698.91666666666663</v>
      </c>
      <c r="E73" s="38">
        <v>694.83333333333326</v>
      </c>
      <c r="F73" s="38">
        <v>688.96666666666658</v>
      </c>
      <c r="G73" s="38">
        <v>684.88333333333321</v>
      </c>
      <c r="H73" s="38">
        <v>704.7833333333333</v>
      </c>
      <c r="I73" s="38">
        <v>708.86666666666656</v>
      </c>
      <c r="J73" s="38">
        <v>714.73333333333335</v>
      </c>
      <c r="K73" s="31">
        <v>703</v>
      </c>
      <c r="L73" s="31">
        <v>693.05</v>
      </c>
      <c r="M73" s="31">
        <v>11.207979999999999</v>
      </c>
      <c r="N73" s="1"/>
      <c r="O73" s="1"/>
    </row>
    <row r="74" spans="1:15" ht="12.75" customHeight="1">
      <c r="A74" s="33">
        <v>64</v>
      </c>
      <c r="B74" s="58" t="s">
        <v>339</v>
      </c>
      <c r="C74" s="31">
        <v>1127.5</v>
      </c>
      <c r="D74" s="38">
        <v>1131.8166666666666</v>
      </c>
      <c r="E74" s="38">
        <v>1118.7333333333331</v>
      </c>
      <c r="F74" s="38">
        <v>1109.9666666666665</v>
      </c>
      <c r="G74" s="38">
        <v>1096.883333333333</v>
      </c>
      <c r="H74" s="38">
        <v>1140.5833333333333</v>
      </c>
      <c r="I74" s="38">
        <v>1153.6666666666667</v>
      </c>
      <c r="J74" s="38">
        <v>1162.4333333333334</v>
      </c>
      <c r="K74" s="31">
        <v>1144.9000000000001</v>
      </c>
      <c r="L74" s="31">
        <v>1123.05</v>
      </c>
      <c r="M74" s="31">
        <v>1.44496</v>
      </c>
      <c r="N74" s="1"/>
      <c r="O74" s="1"/>
    </row>
    <row r="75" spans="1:15" ht="12.75" customHeight="1">
      <c r="A75" s="33">
        <v>65</v>
      </c>
      <c r="B75" s="58" t="s">
        <v>76</v>
      </c>
      <c r="C75" s="31">
        <v>132.05000000000001</v>
      </c>
      <c r="D75" s="38">
        <v>131.61666666666667</v>
      </c>
      <c r="E75" s="38">
        <v>129.98333333333335</v>
      </c>
      <c r="F75" s="38">
        <v>127.91666666666669</v>
      </c>
      <c r="G75" s="38">
        <v>126.28333333333336</v>
      </c>
      <c r="H75" s="38">
        <v>133.68333333333334</v>
      </c>
      <c r="I75" s="38">
        <v>135.31666666666666</v>
      </c>
      <c r="J75" s="38">
        <v>137.38333333333333</v>
      </c>
      <c r="K75" s="31">
        <v>133.25</v>
      </c>
      <c r="L75" s="31">
        <v>129.55000000000001</v>
      </c>
      <c r="M75" s="31">
        <v>109.67883</v>
      </c>
      <c r="N75" s="1"/>
      <c r="O75" s="1"/>
    </row>
    <row r="76" spans="1:15" ht="12.75" customHeight="1">
      <c r="A76" s="33">
        <v>66</v>
      </c>
      <c r="B76" s="58" t="s">
        <v>78</v>
      </c>
      <c r="C76" s="31">
        <v>971.4</v>
      </c>
      <c r="D76" s="38">
        <v>967.35</v>
      </c>
      <c r="E76" s="38">
        <v>951.2</v>
      </c>
      <c r="F76" s="38">
        <v>931</v>
      </c>
      <c r="G76" s="38">
        <v>914.85</v>
      </c>
      <c r="H76" s="38">
        <v>987.55000000000007</v>
      </c>
      <c r="I76" s="38">
        <v>1003.6999999999999</v>
      </c>
      <c r="J76" s="38">
        <v>1023.9000000000001</v>
      </c>
      <c r="K76" s="31">
        <v>983.5</v>
      </c>
      <c r="L76" s="31">
        <v>947.15</v>
      </c>
      <c r="M76" s="31">
        <v>19.795670000000001</v>
      </c>
      <c r="N76" s="1"/>
      <c r="O76" s="1"/>
    </row>
    <row r="77" spans="1:15" ht="12.75" customHeight="1">
      <c r="A77" s="33">
        <v>67</v>
      </c>
      <c r="B77" s="58" t="s">
        <v>81</v>
      </c>
      <c r="C77" s="31">
        <v>103.05</v>
      </c>
      <c r="D77" s="38">
        <v>102.28333333333335</v>
      </c>
      <c r="E77" s="38">
        <v>100.61666666666669</v>
      </c>
      <c r="F77" s="38">
        <v>98.183333333333337</v>
      </c>
      <c r="G77" s="38">
        <v>96.51666666666668</v>
      </c>
      <c r="H77" s="38">
        <v>104.7166666666667</v>
      </c>
      <c r="I77" s="38">
        <v>106.38333333333335</v>
      </c>
      <c r="J77" s="38">
        <v>108.81666666666671</v>
      </c>
      <c r="K77" s="31">
        <v>103.95</v>
      </c>
      <c r="L77" s="31">
        <v>99.85</v>
      </c>
      <c r="M77" s="31">
        <v>309.45987000000002</v>
      </c>
      <c r="N77" s="1"/>
      <c r="O77" s="1"/>
    </row>
    <row r="78" spans="1:15" ht="12.75" customHeight="1">
      <c r="A78" s="33">
        <v>68</v>
      </c>
      <c r="B78" s="58" t="s">
        <v>85</v>
      </c>
      <c r="C78" s="31">
        <v>357.55</v>
      </c>
      <c r="D78" s="38">
        <v>358.64999999999992</v>
      </c>
      <c r="E78" s="38">
        <v>355.79999999999984</v>
      </c>
      <c r="F78" s="38">
        <v>354.0499999999999</v>
      </c>
      <c r="G78" s="38">
        <v>351.19999999999982</v>
      </c>
      <c r="H78" s="38">
        <v>360.39999999999986</v>
      </c>
      <c r="I78" s="38">
        <v>363.24999999999989</v>
      </c>
      <c r="J78" s="38">
        <v>364.99999999999989</v>
      </c>
      <c r="K78" s="31">
        <v>361.5</v>
      </c>
      <c r="L78" s="31">
        <v>356.9</v>
      </c>
      <c r="M78" s="31">
        <v>27.894010000000002</v>
      </c>
      <c r="N78" s="1"/>
      <c r="O78" s="1"/>
    </row>
    <row r="79" spans="1:15" ht="12.75" customHeight="1">
      <c r="A79" s="33">
        <v>69</v>
      </c>
      <c r="B79" s="58" t="s">
        <v>80</v>
      </c>
      <c r="C79" s="31">
        <v>870.55</v>
      </c>
      <c r="D79" s="38">
        <v>869.75</v>
      </c>
      <c r="E79" s="38">
        <v>865.8</v>
      </c>
      <c r="F79" s="38">
        <v>861.05</v>
      </c>
      <c r="G79" s="38">
        <v>857.09999999999991</v>
      </c>
      <c r="H79" s="38">
        <v>874.5</v>
      </c>
      <c r="I79" s="38">
        <v>878.45</v>
      </c>
      <c r="J79" s="38">
        <v>883.2</v>
      </c>
      <c r="K79" s="31">
        <v>873.7</v>
      </c>
      <c r="L79" s="31">
        <v>865</v>
      </c>
      <c r="M79" s="31">
        <v>28.126899999999999</v>
      </c>
      <c r="N79" s="1"/>
      <c r="O79" s="1"/>
    </row>
    <row r="80" spans="1:15" ht="12.75" customHeight="1">
      <c r="A80" s="33">
        <v>70</v>
      </c>
      <c r="B80" s="58" t="s">
        <v>862</v>
      </c>
      <c r="C80" s="31">
        <v>488.15</v>
      </c>
      <c r="D80" s="38">
        <v>487.7166666666667</v>
      </c>
      <c r="E80" s="38">
        <v>482.43333333333339</v>
      </c>
      <c r="F80" s="38">
        <v>476.7166666666667</v>
      </c>
      <c r="G80" s="38">
        <v>471.43333333333339</v>
      </c>
      <c r="H80" s="38">
        <v>493.43333333333339</v>
      </c>
      <c r="I80" s="38">
        <v>498.7166666666667</v>
      </c>
      <c r="J80" s="38">
        <v>504.43333333333339</v>
      </c>
      <c r="K80" s="31">
        <v>493</v>
      </c>
      <c r="L80" s="31">
        <v>482</v>
      </c>
      <c r="M80" s="31">
        <v>1.60623</v>
      </c>
      <c r="N80" s="1"/>
      <c r="O80" s="1"/>
    </row>
    <row r="81" spans="1:15" ht="12.75" customHeight="1">
      <c r="A81" s="33">
        <v>71</v>
      </c>
      <c r="B81" s="58" t="s">
        <v>82</v>
      </c>
      <c r="C81" s="31">
        <v>256.2</v>
      </c>
      <c r="D81" s="38">
        <v>257.05</v>
      </c>
      <c r="E81" s="38">
        <v>248.85000000000002</v>
      </c>
      <c r="F81" s="38">
        <v>241.5</v>
      </c>
      <c r="G81" s="38">
        <v>233.3</v>
      </c>
      <c r="H81" s="38">
        <v>264.40000000000003</v>
      </c>
      <c r="I81" s="38">
        <v>272.59999999999997</v>
      </c>
      <c r="J81" s="38">
        <v>279.95000000000005</v>
      </c>
      <c r="K81" s="31">
        <v>265.25</v>
      </c>
      <c r="L81" s="31">
        <v>249.7</v>
      </c>
      <c r="M81" s="31">
        <v>205.90950000000001</v>
      </c>
      <c r="N81" s="1"/>
      <c r="O81" s="1"/>
    </row>
    <row r="82" spans="1:15" ht="12.75" customHeight="1">
      <c r="A82" s="33">
        <v>72</v>
      </c>
      <c r="B82" s="58" t="s">
        <v>340</v>
      </c>
      <c r="C82" s="31">
        <v>1143.2</v>
      </c>
      <c r="D82" s="38">
        <v>1160.1000000000001</v>
      </c>
      <c r="E82" s="38">
        <v>1118.1000000000004</v>
      </c>
      <c r="F82" s="38">
        <v>1093.0000000000002</v>
      </c>
      <c r="G82" s="38">
        <v>1051.0000000000005</v>
      </c>
      <c r="H82" s="38">
        <v>1185.2000000000003</v>
      </c>
      <c r="I82" s="38">
        <v>1227.1999999999998</v>
      </c>
      <c r="J82" s="38">
        <v>1252.3000000000002</v>
      </c>
      <c r="K82" s="31">
        <v>1202.0999999999999</v>
      </c>
      <c r="L82" s="31">
        <v>1135</v>
      </c>
      <c r="M82" s="31">
        <v>1.5521400000000001</v>
      </c>
      <c r="N82" s="1"/>
      <c r="O82" s="1"/>
    </row>
    <row r="83" spans="1:15" ht="12.75" customHeight="1">
      <c r="A83" s="33">
        <v>73</v>
      </c>
      <c r="B83" s="58" t="s">
        <v>88</v>
      </c>
      <c r="C83" s="31">
        <v>445.85</v>
      </c>
      <c r="D83" s="38">
        <v>445.90000000000003</v>
      </c>
      <c r="E83" s="38">
        <v>440.65000000000009</v>
      </c>
      <c r="F83" s="38">
        <v>435.45000000000005</v>
      </c>
      <c r="G83" s="38">
        <v>430.2000000000001</v>
      </c>
      <c r="H83" s="38">
        <v>451.10000000000008</v>
      </c>
      <c r="I83" s="38">
        <v>456.34999999999997</v>
      </c>
      <c r="J83" s="38">
        <v>461.55000000000007</v>
      </c>
      <c r="K83" s="31">
        <v>451.15</v>
      </c>
      <c r="L83" s="31">
        <v>440.7</v>
      </c>
      <c r="M83" s="31">
        <v>14.8604</v>
      </c>
      <c r="N83" s="1"/>
      <c r="O83" s="1"/>
    </row>
    <row r="84" spans="1:15" ht="12.75" customHeight="1">
      <c r="A84" s="33">
        <v>74</v>
      </c>
      <c r="B84" s="58" t="s">
        <v>863</v>
      </c>
      <c r="C84" s="31">
        <v>248.95</v>
      </c>
      <c r="D84" s="38">
        <v>250.2833333333333</v>
      </c>
      <c r="E84" s="38">
        <v>246.86666666666662</v>
      </c>
      <c r="F84" s="38">
        <v>244.7833333333333</v>
      </c>
      <c r="G84" s="38">
        <v>241.36666666666662</v>
      </c>
      <c r="H84" s="38">
        <v>252.36666666666662</v>
      </c>
      <c r="I84" s="38">
        <v>255.7833333333333</v>
      </c>
      <c r="J84" s="38">
        <v>257.86666666666662</v>
      </c>
      <c r="K84" s="31">
        <v>253.7</v>
      </c>
      <c r="L84" s="31">
        <v>248.2</v>
      </c>
      <c r="M84" s="31">
        <v>15.822340000000001</v>
      </c>
      <c r="N84" s="1"/>
      <c r="O84" s="1"/>
    </row>
    <row r="85" spans="1:15" ht="12.75" customHeight="1">
      <c r="A85" s="33">
        <v>75</v>
      </c>
      <c r="B85" s="58" t="s">
        <v>341</v>
      </c>
      <c r="C85" s="31">
        <v>6221.75</v>
      </c>
      <c r="D85" s="38">
        <v>6242.45</v>
      </c>
      <c r="E85" s="38">
        <v>6194.2999999999993</v>
      </c>
      <c r="F85" s="38">
        <v>6166.8499999999995</v>
      </c>
      <c r="G85" s="38">
        <v>6118.6999999999989</v>
      </c>
      <c r="H85" s="38">
        <v>6269.9</v>
      </c>
      <c r="I85" s="38">
        <v>6318.0499999999993</v>
      </c>
      <c r="J85" s="38">
        <v>6345.5</v>
      </c>
      <c r="K85" s="31">
        <v>6290.6</v>
      </c>
      <c r="L85" s="31">
        <v>6215</v>
      </c>
      <c r="M85" s="31">
        <v>0.24515999999999999</v>
      </c>
      <c r="N85" s="1"/>
      <c r="O85" s="1"/>
    </row>
    <row r="86" spans="1:15" ht="12.75" customHeight="1">
      <c r="A86" s="33">
        <v>76</v>
      </c>
      <c r="B86" s="58" t="s">
        <v>342</v>
      </c>
      <c r="C86" s="31">
        <v>742.15</v>
      </c>
      <c r="D86" s="38">
        <v>744.7166666666667</v>
      </c>
      <c r="E86" s="38">
        <v>737.43333333333339</v>
      </c>
      <c r="F86" s="38">
        <v>732.7166666666667</v>
      </c>
      <c r="G86" s="38">
        <v>725.43333333333339</v>
      </c>
      <c r="H86" s="38">
        <v>749.43333333333339</v>
      </c>
      <c r="I86" s="38">
        <v>756.7166666666667</v>
      </c>
      <c r="J86" s="38">
        <v>761.43333333333339</v>
      </c>
      <c r="K86" s="31">
        <v>752</v>
      </c>
      <c r="L86" s="31">
        <v>740</v>
      </c>
      <c r="M86" s="31">
        <v>0.49047000000000002</v>
      </c>
      <c r="N86" s="1"/>
      <c r="O86" s="1"/>
    </row>
    <row r="87" spans="1:15" ht="12.75" customHeight="1">
      <c r="A87" s="33">
        <v>77</v>
      </c>
      <c r="B87" s="58" t="s">
        <v>343</v>
      </c>
      <c r="C87" s="31">
        <v>988.6</v>
      </c>
      <c r="D87" s="38">
        <v>994.43333333333339</v>
      </c>
      <c r="E87" s="38">
        <v>969.71666666666681</v>
      </c>
      <c r="F87" s="38">
        <v>950.83333333333337</v>
      </c>
      <c r="G87" s="38">
        <v>926.11666666666679</v>
      </c>
      <c r="H87" s="38">
        <v>1013.3166666666668</v>
      </c>
      <c r="I87" s="38">
        <v>1038.0333333333335</v>
      </c>
      <c r="J87" s="38">
        <v>1056.916666666667</v>
      </c>
      <c r="K87" s="31">
        <v>1019.15</v>
      </c>
      <c r="L87" s="31">
        <v>975.55</v>
      </c>
      <c r="M87" s="31">
        <v>0.69298999999999999</v>
      </c>
      <c r="N87" s="1"/>
      <c r="O87" s="1"/>
    </row>
    <row r="88" spans="1:15" ht="12.75" customHeight="1">
      <c r="A88" s="33">
        <v>78</v>
      </c>
      <c r="B88" s="58" t="s">
        <v>344</v>
      </c>
      <c r="C88" s="31">
        <v>465.6</v>
      </c>
      <c r="D88" s="38">
        <v>469.23333333333335</v>
      </c>
      <c r="E88" s="38">
        <v>460.66666666666669</v>
      </c>
      <c r="F88" s="38">
        <v>455.73333333333335</v>
      </c>
      <c r="G88" s="38">
        <v>447.16666666666669</v>
      </c>
      <c r="H88" s="38">
        <v>474.16666666666669</v>
      </c>
      <c r="I88" s="38">
        <v>482.73333333333329</v>
      </c>
      <c r="J88" s="38">
        <v>487.66666666666669</v>
      </c>
      <c r="K88" s="31">
        <v>477.8</v>
      </c>
      <c r="L88" s="31">
        <v>464.3</v>
      </c>
      <c r="M88" s="31">
        <v>2.7867299999999999</v>
      </c>
      <c r="N88" s="1"/>
      <c r="O88" s="1"/>
    </row>
    <row r="89" spans="1:15" ht="12.75" customHeight="1">
      <c r="A89" s="33">
        <v>79</v>
      </c>
      <c r="B89" s="58" t="s">
        <v>83</v>
      </c>
      <c r="C89" s="31">
        <v>18153.8</v>
      </c>
      <c r="D89" s="38">
        <v>18192.933333333334</v>
      </c>
      <c r="E89" s="38">
        <v>18060.866666666669</v>
      </c>
      <c r="F89" s="38">
        <v>17967.933333333334</v>
      </c>
      <c r="G89" s="38">
        <v>17835.866666666669</v>
      </c>
      <c r="H89" s="38">
        <v>18285.866666666669</v>
      </c>
      <c r="I89" s="38">
        <v>18417.933333333334</v>
      </c>
      <c r="J89" s="38">
        <v>18510.866666666669</v>
      </c>
      <c r="K89" s="31">
        <v>18325</v>
      </c>
      <c r="L89" s="31">
        <v>18100</v>
      </c>
      <c r="M89" s="31">
        <v>0.15586</v>
      </c>
      <c r="N89" s="1"/>
      <c r="O89" s="1"/>
    </row>
    <row r="90" spans="1:15" ht="12.75" customHeight="1">
      <c r="A90" s="33">
        <v>80</v>
      </c>
      <c r="B90" s="58" t="s">
        <v>345</v>
      </c>
      <c r="C90" s="31">
        <v>592.95000000000005</v>
      </c>
      <c r="D90" s="38">
        <v>591.58333333333337</v>
      </c>
      <c r="E90" s="38">
        <v>584.86666666666679</v>
      </c>
      <c r="F90" s="38">
        <v>576.78333333333342</v>
      </c>
      <c r="G90" s="38">
        <v>570.06666666666683</v>
      </c>
      <c r="H90" s="38">
        <v>599.66666666666674</v>
      </c>
      <c r="I90" s="38">
        <v>606.38333333333321</v>
      </c>
      <c r="J90" s="38">
        <v>614.4666666666667</v>
      </c>
      <c r="K90" s="31">
        <v>598.29999999999995</v>
      </c>
      <c r="L90" s="31">
        <v>583.5</v>
      </c>
      <c r="M90" s="31">
        <v>1.57881</v>
      </c>
      <c r="N90" s="1"/>
      <c r="O90" s="1"/>
    </row>
    <row r="91" spans="1:15" ht="12.75" customHeight="1">
      <c r="A91" s="33">
        <v>81</v>
      </c>
      <c r="B91" s="58" t="s">
        <v>346</v>
      </c>
      <c r="C91" s="31">
        <v>24.75</v>
      </c>
      <c r="D91" s="38">
        <v>24.75</v>
      </c>
      <c r="E91" s="38">
        <v>24.5</v>
      </c>
      <c r="F91" s="38">
        <v>24.25</v>
      </c>
      <c r="G91" s="38">
        <v>24</v>
      </c>
      <c r="H91" s="38">
        <v>25</v>
      </c>
      <c r="I91" s="38">
        <v>25.25</v>
      </c>
      <c r="J91" s="38">
        <v>25.5</v>
      </c>
      <c r="K91" s="31">
        <v>25</v>
      </c>
      <c r="L91" s="31">
        <v>24.5</v>
      </c>
      <c r="M91" s="31">
        <v>43.250590000000003</v>
      </c>
      <c r="N91" s="1"/>
      <c r="O91" s="1"/>
    </row>
    <row r="92" spans="1:15" ht="12.75" customHeight="1">
      <c r="A92" s="33">
        <v>82</v>
      </c>
      <c r="B92" s="58" t="s">
        <v>86</v>
      </c>
      <c r="C92" s="31">
        <v>4510.3</v>
      </c>
      <c r="D92" s="38">
        <v>4520.3166666666666</v>
      </c>
      <c r="E92" s="38">
        <v>4479.6333333333332</v>
      </c>
      <c r="F92" s="38">
        <v>4448.9666666666662</v>
      </c>
      <c r="G92" s="38">
        <v>4408.2833333333328</v>
      </c>
      <c r="H92" s="38">
        <v>4550.9833333333336</v>
      </c>
      <c r="I92" s="38">
        <v>4591.6666666666661</v>
      </c>
      <c r="J92" s="38">
        <v>4622.3333333333339</v>
      </c>
      <c r="K92" s="31">
        <v>4561</v>
      </c>
      <c r="L92" s="31">
        <v>4489.6499999999996</v>
      </c>
      <c r="M92" s="31">
        <v>11.12908</v>
      </c>
      <c r="N92" s="1"/>
      <c r="O92" s="1"/>
    </row>
    <row r="93" spans="1:15" ht="12.75" customHeight="1">
      <c r="A93" s="33">
        <v>83</v>
      </c>
      <c r="B93" s="58" t="s">
        <v>335</v>
      </c>
      <c r="C93" s="31">
        <v>898.4</v>
      </c>
      <c r="D93" s="38">
        <v>900.13333333333333</v>
      </c>
      <c r="E93" s="38">
        <v>889.26666666666665</v>
      </c>
      <c r="F93" s="38">
        <v>880.13333333333333</v>
      </c>
      <c r="G93" s="38">
        <v>869.26666666666665</v>
      </c>
      <c r="H93" s="38">
        <v>909.26666666666665</v>
      </c>
      <c r="I93" s="38">
        <v>920.13333333333321</v>
      </c>
      <c r="J93" s="38">
        <v>929.26666666666665</v>
      </c>
      <c r="K93" s="31">
        <v>911</v>
      </c>
      <c r="L93" s="31">
        <v>891</v>
      </c>
      <c r="M93" s="31">
        <v>16.432780000000001</v>
      </c>
      <c r="N93" s="1"/>
      <c r="O93" s="1"/>
    </row>
    <row r="94" spans="1:15" ht="12.75" customHeight="1">
      <c r="A94" s="33">
        <v>84</v>
      </c>
      <c r="B94" s="58" t="s">
        <v>347</v>
      </c>
      <c r="C94" s="31">
        <v>1689.15</v>
      </c>
      <c r="D94" s="38">
        <v>1657.3833333333332</v>
      </c>
      <c r="E94" s="38">
        <v>1616.7666666666664</v>
      </c>
      <c r="F94" s="38">
        <v>1544.3833333333332</v>
      </c>
      <c r="G94" s="38">
        <v>1503.7666666666664</v>
      </c>
      <c r="H94" s="38">
        <v>1729.7666666666664</v>
      </c>
      <c r="I94" s="38">
        <v>1770.3833333333332</v>
      </c>
      <c r="J94" s="38">
        <v>1842.7666666666664</v>
      </c>
      <c r="K94" s="31">
        <v>1698</v>
      </c>
      <c r="L94" s="31">
        <v>1585</v>
      </c>
      <c r="M94" s="31">
        <v>4.8158899999999996</v>
      </c>
      <c r="N94" s="1"/>
      <c r="O94" s="1"/>
    </row>
    <row r="95" spans="1:15" ht="12.75" customHeight="1">
      <c r="A95" s="33">
        <v>85</v>
      </c>
      <c r="B95" s="58" t="s">
        <v>353</v>
      </c>
      <c r="C95" s="31">
        <v>289.25</v>
      </c>
      <c r="D95" s="38">
        <v>290.96666666666664</v>
      </c>
      <c r="E95" s="38">
        <v>282.43333333333328</v>
      </c>
      <c r="F95" s="38">
        <v>275.61666666666662</v>
      </c>
      <c r="G95" s="38">
        <v>267.08333333333326</v>
      </c>
      <c r="H95" s="38">
        <v>297.7833333333333</v>
      </c>
      <c r="I95" s="38">
        <v>306.31666666666672</v>
      </c>
      <c r="J95" s="38">
        <v>313.13333333333333</v>
      </c>
      <c r="K95" s="31">
        <v>299.5</v>
      </c>
      <c r="L95" s="31">
        <v>284.14999999999998</v>
      </c>
      <c r="M95" s="31">
        <v>39.309719999999999</v>
      </c>
      <c r="N95" s="1"/>
      <c r="O95" s="1"/>
    </row>
    <row r="96" spans="1:15" ht="12.75" customHeight="1">
      <c r="A96" s="33">
        <v>86</v>
      </c>
      <c r="B96" s="58" t="s">
        <v>90</v>
      </c>
      <c r="C96" s="31">
        <v>723.7</v>
      </c>
      <c r="D96" s="38">
        <v>738.36666666666667</v>
      </c>
      <c r="E96" s="38">
        <v>705.33333333333337</v>
      </c>
      <c r="F96" s="38">
        <v>686.9666666666667</v>
      </c>
      <c r="G96" s="38">
        <v>653.93333333333339</v>
      </c>
      <c r="H96" s="38">
        <v>756.73333333333335</v>
      </c>
      <c r="I96" s="38">
        <v>789.76666666666665</v>
      </c>
      <c r="J96" s="38">
        <v>808.13333333333333</v>
      </c>
      <c r="K96" s="31">
        <v>771.4</v>
      </c>
      <c r="L96" s="31">
        <v>720</v>
      </c>
      <c r="M96" s="31">
        <v>41.438699999999997</v>
      </c>
      <c r="N96" s="1"/>
      <c r="O96" s="1"/>
    </row>
    <row r="97" spans="1:15" ht="12.75" customHeight="1">
      <c r="A97" s="33">
        <v>87</v>
      </c>
      <c r="B97" s="58" t="s">
        <v>89</v>
      </c>
      <c r="C97" s="31">
        <v>332.1</v>
      </c>
      <c r="D97" s="38">
        <v>333.51666666666665</v>
      </c>
      <c r="E97" s="38">
        <v>328.2833333333333</v>
      </c>
      <c r="F97" s="38">
        <v>324.46666666666664</v>
      </c>
      <c r="G97" s="38">
        <v>319.23333333333329</v>
      </c>
      <c r="H97" s="38">
        <v>337.33333333333331</v>
      </c>
      <c r="I97" s="38">
        <v>342.56666666666666</v>
      </c>
      <c r="J97" s="38">
        <v>346.38333333333333</v>
      </c>
      <c r="K97" s="31">
        <v>338.75</v>
      </c>
      <c r="L97" s="31">
        <v>329.7</v>
      </c>
      <c r="M97" s="31">
        <v>89.168239999999997</v>
      </c>
      <c r="N97" s="1"/>
      <c r="O97" s="1"/>
    </row>
    <row r="98" spans="1:15" ht="12.75" customHeight="1">
      <c r="A98" s="33">
        <v>88</v>
      </c>
      <c r="B98" s="58" t="s">
        <v>354</v>
      </c>
      <c r="C98" s="31">
        <v>789.85</v>
      </c>
      <c r="D98" s="38">
        <v>786.33333333333337</v>
      </c>
      <c r="E98" s="38">
        <v>778.26666666666677</v>
      </c>
      <c r="F98" s="38">
        <v>766.68333333333339</v>
      </c>
      <c r="G98" s="38">
        <v>758.61666666666679</v>
      </c>
      <c r="H98" s="38">
        <v>797.91666666666674</v>
      </c>
      <c r="I98" s="38">
        <v>805.98333333333335</v>
      </c>
      <c r="J98" s="38">
        <v>817.56666666666672</v>
      </c>
      <c r="K98" s="31">
        <v>794.4</v>
      </c>
      <c r="L98" s="31">
        <v>774.75</v>
      </c>
      <c r="M98" s="31">
        <v>0.95001999999999998</v>
      </c>
      <c r="N98" s="1"/>
      <c r="O98" s="1"/>
    </row>
    <row r="99" spans="1:15" ht="12.75" customHeight="1">
      <c r="A99" s="33">
        <v>89</v>
      </c>
      <c r="B99" s="58" t="s">
        <v>355</v>
      </c>
      <c r="C99" s="31">
        <v>1082.45</v>
      </c>
      <c r="D99" s="38">
        <v>1083.8166666666666</v>
      </c>
      <c r="E99" s="38">
        <v>1066.6333333333332</v>
      </c>
      <c r="F99" s="38">
        <v>1050.8166666666666</v>
      </c>
      <c r="G99" s="38">
        <v>1033.6333333333332</v>
      </c>
      <c r="H99" s="38">
        <v>1099.6333333333332</v>
      </c>
      <c r="I99" s="38">
        <v>1116.8166666666666</v>
      </c>
      <c r="J99" s="38">
        <v>1132.6333333333332</v>
      </c>
      <c r="K99" s="31">
        <v>1101</v>
      </c>
      <c r="L99" s="31">
        <v>1068</v>
      </c>
      <c r="M99" s="31">
        <v>3.1534</v>
      </c>
      <c r="N99" s="1"/>
      <c r="O99" s="1"/>
    </row>
    <row r="100" spans="1:15" ht="12.75" customHeight="1">
      <c r="A100" s="33">
        <v>90</v>
      </c>
      <c r="B100" s="58" t="s">
        <v>356</v>
      </c>
      <c r="C100" s="31">
        <v>151.6</v>
      </c>
      <c r="D100" s="38">
        <v>152.85</v>
      </c>
      <c r="E100" s="38">
        <v>149.75</v>
      </c>
      <c r="F100" s="38">
        <v>147.9</v>
      </c>
      <c r="G100" s="38">
        <v>144.80000000000001</v>
      </c>
      <c r="H100" s="38">
        <v>154.69999999999999</v>
      </c>
      <c r="I100" s="38">
        <v>157.79999999999995</v>
      </c>
      <c r="J100" s="38">
        <v>159.64999999999998</v>
      </c>
      <c r="K100" s="31">
        <v>155.94999999999999</v>
      </c>
      <c r="L100" s="31">
        <v>151</v>
      </c>
      <c r="M100" s="31">
        <v>14.282780000000001</v>
      </c>
      <c r="N100" s="1"/>
      <c r="O100" s="1"/>
    </row>
    <row r="101" spans="1:15" ht="12.75" customHeight="1">
      <c r="A101" s="33">
        <v>91</v>
      </c>
      <c r="B101" s="58" t="s">
        <v>348</v>
      </c>
      <c r="C101" s="31">
        <v>604.95000000000005</v>
      </c>
      <c r="D101" s="38">
        <v>607.58333333333337</v>
      </c>
      <c r="E101" s="38">
        <v>600.76666666666677</v>
      </c>
      <c r="F101" s="38">
        <v>596.58333333333337</v>
      </c>
      <c r="G101" s="38">
        <v>589.76666666666677</v>
      </c>
      <c r="H101" s="38">
        <v>611.76666666666677</v>
      </c>
      <c r="I101" s="38">
        <v>618.58333333333337</v>
      </c>
      <c r="J101" s="38">
        <v>622.76666666666677</v>
      </c>
      <c r="K101" s="31">
        <v>614.4</v>
      </c>
      <c r="L101" s="31">
        <v>603.4</v>
      </c>
      <c r="M101" s="31">
        <v>0.88954999999999995</v>
      </c>
      <c r="N101" s="1"/>
      <c r="O101" s="1"/>
    </row>
    <row r="102" spans="1:15" ht="12.75" customHeight="1">
      <c r="A102" s="33">
        <v>92</v>
      </c>
      <c r="B102" s="58" t="s">
        <v>357</v>
      </c>
      <c r="C102" s="31">
        <v>2323.4499999999998</v>
      </c>
      <c r="D102" s="38">
        <v>2330.5166666666664</v>
      </c>
      <c r="E102" s="38">
        <v>2303.083333333333</v>
      </c>
      <c r="F102" s="38">
        <v>2282.7166666666667</v>
      </c>
      <c r="G102" s="38">
        <v>2255.2833333333333</v>
      </c>
      <c r="H102" s="38">
        <v>2350.8833333333328</v>
      </c>
      <c r="I102" s="38">
        <v>2378.3166666666662</v>
      </c>
      <c r="J102" s="38">
        <v>2398.6833333333325</v>
      </c>
      <c r="K102" s="31">
        <v>2357.9499999999998</v>
      </c>
      <c r="L102" s="31">
        <v>2310.15</v>
      </c>
      <c r="M102" s="31">
        <v>0.91100000000000003</v>
      </c>
      <c r="N102" s="1"/>
      <c r="O102" s="1"/>
    </row>
    <row r="103" spans="1:15" ht="12.75" customHeight="1">
      <c r="A103" s="33">
        <v>93</v>
      </c>
      <c r="B103" s="58" t="s">
        <v>358</v>
      </c>
      <c r="C103" s="31">
        <v>32.950000000000003</v>
      </c>
      <c r="D103" s="38">
        <v>32.81666666666667</v>
      </c>
      <c r="E103" s="38">
        <v>31.13333333333334</v>
      </c>
      <c r="F103" s="38">
        <v>29.31666666666667</v>
      </c>
      <c r="G103" s="38">
        <v>27.63333333333334</v>
      </c>
      <c r="H103" s="38">
        <v>34.63333333333334</v>
      </c>
      <c r="I103" s="38">
        <v>36.316666666666663</v>
      </c>
      <c r="J103" s="38">
        <v>38.13333333333334</v>
      </c>
      <c r="K103" s="31">
        <v>34.5</v>
      </c>
      <c r="L103" s="31">
        <v>31</v>
      </c>
      <c r="M103" s="31">
        <v>710.26765999999998</v>
      </c>
      <c r="N103" s="1"/>
      <c r="O103" s="1"/>
    </row>
    <row r="104" spans="1:15" ht="12.75" customHeight="1">
      <c r="A104" s="33">
        <v>94</v>
      </c>
      <c r="B104" s="58" t="s">
        <v>359</v>
      </c>
      <c r="C104" s="31">
        <v>1193.05</v>
      </c>
      <c r="D104" s="38">
        <v>1200</v>
      </c>
      <c r="E104" s="38">
        <v>1183.05</v>
      </c>
      <c r="F104" s="38">
        <v>1173.05</v>
      </c>
      <c r="G104" s="38">
        <v>1156.0999999999999</v>
      </c>
      <c r="H104" s="38">
        <v>1210</v>
      </c>
      <c r="I104" s="38">
        <v>1226.9499999999998</v>
      </c>
      <c r="J104" s="38">
        <v>1236.95</v>
      </c>
      <c r="K104" s="31">
        <v>1216.95</v>
      </c>
      <c r="L104" s="31">
        <v>1190</v>
      </c>
      <c r="M104" s="31">
        <v>3.8685100000000001</v>
      </c>
      <c r="N104" s="1"/>
      <c r="O104" s="1"/>
    </row>
    <row r="105" spans="1:15" ht="12.75" customHeight="1">
      <c r="A105" s="33">
        <v>95</v>
      </c>
      <c r="B105" s="58" t="s">
        <v>360</v>
      </c>
      <c r="C105" s="31">
        <v>613.85</v>
      </c>
      <c r="D105" s="38">
        <v>617.56666666666672</v>
      </c>
      <c r="E105" s="38">
        <v>607.28333333333342</v>
      </c>
      <c r="F105" s="38">
        <v>600.7166666666667</v>
      </c>
      <c r="G105" s="38">
        <v>590.43333333333339</v>
      </c>
      <c r="H105" s="38">
        <v>624.13333333333344</v>
      </c>
      <c r="I105" s="38">
        <v>634.41666666666674</v>
      </c>
      <c r="J105" s="38">
        <v>640.98333333333346</v>
      </c>
      <c r="K105" s="31">
        <v>627.85</v>
      </c>
      <c r="L105" s="31">
        <v>611</v>
      </c>
      <c r="M105" s="31">
        <v>1.77536</v>
      </c>
      <c r="N105" s="1"/>
      <c r="O105" s="1"/>
    </row>
    <row r="106" spans="1:15" ht="12.75" customHeight="1">
      <c r="A106" s="33">
        <v>96</v>
      </c>
      <c r="B106" s="58" t="s">
        <v>361</v>
      </c>
      <c r="C106" s="31">
        <v>1015.6</v>
      </c>
      <c r="D106" s="38">
        <v>1017.1999999999999</v>
      </c>
      <c r="E106" s="38">
        <v>1008.3999999999999</v>
      </c>
      <c r="F106" s="38">
        <v>1001.1999999999999</v>
      </c>
      <c r="G106" s="38">
        <v>992.39999999999986</v>
      </c>
      <c r="H106" s="38">
        <v>1024.3999999999999</v>
      </c>
      <c r="I106" s="38">
        <v>1033.1999999999998</v>
      </c>
      <c r="J106" s="38">
        <v>1040.3999999999999</v>
      </c>
      <c r="K106" s="31">
        <v>1026</v>
      </c>
      <c r="L106" s="31">
        <v>1010</v>
      </c>
      <c r="M106" s="31">
        <v>1.3613200000000001</v>
      </c>
      <c r="N106" s="1"/>
      <c r="O106" s="1"/>
    </row>
    <row r="107" spans="1:15" ht="12.75" customHeight="1">
      <c r="A107" s="33">
        <v>97</v>
      </c>
      <c r="B107" s="58" t="s">
        <v>362</v>
      </c>
      <c r="C107" s="31">
        <v>8424.4</v>
      </c>
      <c r="D107" s="38">
        <v>8422.8166666666657</v>
      </c>
      <c r="E107" s="38">
        <v>8315.6833333333307</v>
      </c>
      <c r="F107" s="38">
        <v>8206.9666666666653</v>
      </c>
      <c r="G107" s="38">
        <v>8099.8333333333303</v>
      </c>
      <c r="H107" s="38">
        <v>8531.533333333331</v>
      </c>
      <c r="I107" s="38">
        <v>8638.6666666666661</v>
      </c>
      <c r="J107" s="38">
        <v>8747.3833333333314</v>
      </c>
      <c r="K107" s="31">
        <v>8529.9500000000007</v>
      </c>
      <c r="L107" s="31">
        <v>8314.1</v>
      </c>
      <c r="M107" s="31">
        <v>0.35213</v>
      </c>
      <c r="N107" s="1"/>
      <c r="O107" s="1"/>
    </row>
    <row r="108" spans="1:15" ht="12.75" customHeight="1">
      <c r="A108" s="33">
        <v>98</v>
      </c>
      <c r="B108" s="58" t="s">
        <v>349</v>
      </c>
      <c r="C108" s="31">
        <v>78.3</v>
      </c>
      <c r="D108" s="38">
        <v>78.516666666666666</v>
      </c>
      <c r="E108" s="38">
        <v>77.083333333333329</v>
      </c>
      <c r="F108" s="38">
        <v>75.86666666666666</v>
      </c>
      <c r="G108" s="38">
        <v>74.433333333333323</v>
      </c>
      <c r="H108" s="38">
        <v>79.733333333333334</v>
      </c>
      <c r="I108" s="38">
        <v>81.166666666666671</v>
      </c>
      <c r="J108" s="38">
        <v>82.38333333333334</v>
      </c>
      <c r="K108" s="31">
        <v>79.95</v>
      </c>
      <c r="L108" s="31">
        <v>77.3</v>
      </c>
      <c r="M108" s="31">
        <v>69.515770000000003</v>
      </c>
      <c r="N108" s="1"/>
      <c r="O108" s="1"/>
    </row>
    <row r="109" spans="1:15" ht="12.75" customHeight="1">
      <c r="A109" s="33">
        <v>99</v>
      </c>
      <c r="B109" s="58" t="s">
        <v>350</v>
      </c>
      <c r="C109" s="31">
        <v>403.95</v>
      </c>
      <c r="D109" s="38">
        <v>403.2833333333333</v>
      </c>
      <c r="E109" s="38">
        <v>401.66666666666663</v>
      </c>
      <c r="F109" s="38">
        <v>399.38333333333333</v>
      </c>
      <c r="G109" s="38">
        <v>397.76666666666665</v>
      </c>
      <c r="H109" s="38">
        <v>405.56666666666661</v>
      </c>
      <c r="I109" s="38">
        <v>407.18333333333328</v>
      </c>
      <c r="J109" s="38">
        <v>409.46666666666658</v>
      </c>
      <c r="K109" s="31">
        <v>404.9</v>
      </c>
      <c r="L109" s="31">
        <v>401</v>
      </c>
      <c r="M109" s="31">
        <v>14.38246</v>
      </c>
      <c r="N109" s="1"/>
      <c r="O109" s="1"/>
    </row>
    <row r="110" spans="1:15" ht="12.75" customHeight="1">
      <c r="A110" s="33">
        <v>100</v>
      </c>
      <c r="B110" s="58" t="s">
        <v>363</v>
      </c>
      <c r="C110" s="31">
        <v>492.2</v>
      </c>
      <c r="D110" s="38">
        <v>493.41666666666669</v>
      </c>
      <c r="E110" s="38">
        <v>483.83333333333337</v>
      </c>
      <c r="F110" s="38">
        <v>475.4666666666667</v>
      </c>
      <c r="G110" s="38">
        <v>465.88333333333338</v>
      </c>
      <c r="H110" s="38">
        <v>501.78333333333336</v>
      </c>
      <c r="I110" s="38">
        <v>511.36666666666673</v>
      </c>
      <c r="J110" s="38">
        <v>519.73333333333335</v>
      </c>
      <c r="K110" s="31">
        <v>503</v>
      </c>
      <c r="L110" s="31">
        <v>485.05</v>
      </c>
      <c r="M110" s="31">
        <v>2.7465000000000002</v>
      </c>
      <c r="N110" s="1"/>
      <c r="O110" s="1"/>
    </row>
    <row r="111" spans="1:15" ht="12.75" customHeight="1">
      <c r="A111" s="33">
        <v>101</v>
      </c>
      <c r="B111" s="58" t="s">
        <v>91</v>
      </c>
      <c r="C111" s="31">
        <v>265.7</v>
      </c>
      <c r="D111" s="38">
        <v>266.45</v>
      </c>
      <c r="E111" s="38">
        <v>263.75</v>
      </c>
      <c r="F111" s="38">
        <v>261.8</v>
      </c>
      <c r="G111" s="38">
        <v>259.10000000000002</v>
      </c>
      <c r="H111" s="38">
        <v>268.39999999999998</v>
      </c>
      <c r="I111" s="38">
        <v>271.09999999999991</v>
      </c>
      <c r="J111" s="38">
        <v>273.04999999999995</v>
      </c>
      <c r="K111" s="31">
        <v>269.14999999999998</v>
      </c>
      <c r="L111" s="31">
        <v>264.5</v>
      </c>
      <c r="M111" s="31">
        <v>15.679589999999999</v>
      </c>
      <c r="N111" s="1"/>
      <c r="O111" s="1"/>
    </row>
    <row r="112" spans="1:15" ht="12.75" customHeight="1">
      <c r="A112" s="33">
        <v>102</v>
      </c>
      <c r="B112" s="58" t="s">
        <v>364</v>
      </c>
      <c r="C112" s="31">
        <v>444.05</v>
      </c>
      <c r="D112" s="38">
        <v>439.91666666666669</v>
      </c>
      <c r="E112" s="38">
        <v>430.83333333333337</v>
      </c>
      <c r="F112" s="38">
        <v>417.61666666666667</v>
      </c>
      <c r="G112" s="38">
        <v>408.53333333333336</v>
      </c>
      <c r="H112" s="38">
        <v>453.13333333333338</v>
      </c>
      <c r="I112" s="38">
        <v>462.21666666666675</v>
      </c>
      <c r="J112" s="38">
        <v>475.43333333333339</v>
      </c>
      <c r="K112" s="31">
        <v>449</v>
      </c>
      <c r="L112" s="31">
        <v>426.7</v>
      </c>
      <c r="M112" s="31">
        <v>1.7725599999999999</v>
      </c>
      <c r="N112" s="1"/>
      <c r="O112" s="1"/>
    </row>
    <row r="113" spans="1:15" ht="12.75" customHeight="1">
      <c r="A113" s="33">
        <v>103</v>
      </c>
      <c r="B113" s="58" t="s">
        <v>365</v>
      </c>
      <c r="C113" s="31">
        <v>920</v>
      </c>
      <c r="D113" s="38">
        <v>921.73333333333323</v>
      </c>
      <c r="E113" s="38">
        <v>909.46666666666647</v>
      </c>
      <c r="F113" s="38">
        <v>898.93333333333328</v>
      </c>
      <c r="G113" s="38">
        <v>886.66666666666652</v>
      </c>
      <c r="H113" s="38">
        <v>932.26666666666642</v>
      </c>
      <c r="I113" s="38">
        <v>944.53333333333308</v>
      </c>
      <c r="J113" s="38">
        <v>955.06666666666638</v>
      </c>
      <c r="K113" s="31">
        <v>934</v>
      </c>
      <c r="L113" s="31">
        <v>911.2</v>
      </c>
      <c r="M113" s="31">
        <v>0.74934000000000001</v>
      </c>
      <c r="N113" s="1"/>
      <c r="O113" s="1"/>
    </row>
    <row r="114" spans="1:15" ht="12.75" customHeight="1">
      <c r="A114" s="33">
        <v>104</v>
      </c>
      <c r="B114" s="58" t="s">
        <v>92</v>
      </c>
      <c r="C114" s="31">
        <v>1043.25</v>
      </c>
      <c r="D114" s="38">
        <v>1050</v>
      </c>
      <c r="E114" s="38">
        <v>1033.25</v>
      </c>
      <c r="F114" s="38">
        <v>1023.25</v>
      </c>
      <c r="G114" s="38">
        <v>1006.5</v>
      </c>
      <c r="H114" s="38">
        <v>1060</v>
      </c>
      <c r="I114" s="38">
        <v>1076.75</v>
      </c>
      <c r="J114" s="38">
        <v>1086.75</v>
      </c>
      <c r="K114" s="31">
        <v>1066.75</v>
      </c>
      <c r="L114" s="31">
        <v>1040</v>
      </c>
      <c r="M114" s="31">
        <v>13.197430000000001</v>
      </c>
      <c r="N114" s="1"/>
      <c r="O114" s="1"/>
    </row>
    <row r="115" spans="1:15" ht="12.75" customHeight="1">
      <c r="A115" s="33">
        <v>105</v>
      </c>
      <c r="B115" s="58" t="s">
        <v>858</v>
      </c>
      <c r="C115" s="31">
        <v>490.35</v>
      </c>
      <c r="D115" s="38">
        <v>485.06666666666666</v>
      </c>
      <c r="E115" s="38">
        <v>477.23333333333335</v>
      </c>
      <c r="F115" s="38">
        <v>464.11666666666667</v>
      </c>
      <c r="G115" s="38">
        <v>456.28333333333336</v>
      </c>
      <c r="H115" s="38">
        <v>498.18333333333334</v>
      </c>
      <c r="I115" s="38">
        <v>506.01666666666671</v>
      </c>
      <c r="J115" s="38">
        <v>519.13333333333333</v>
      </c>
      <c r="K115" s="31">
        <v>492.9</v>
      </c>
      <c r="L115" s="31">
        <v>471.95</v>
      </c>
      <c r="M115" s="31">
        <v>9.9164100000000008</v>
      </c>
      <c r="N115" s="1"/>
      <c r="O115" s="1"/>
    </row>
    <row r="116" spans="1:15" ht="12.75" customHeight="1">
      <c r="A116" s="33">
        <v>106</v>
      </c>
      <c r="B116" s="58" t="s">
        <v>93</v>
      </c>
      <c r="C116" s="31">
        <v>1250.2</v>
      </c>
      <c r="D116" s="38">
        <v>1251.3333333333333</v>
      </c>
      <c r="E116" s="38">
        <v>1243.8666666666666</v>
      </c>
      <c r="F116" s="38">
        <v>1237.5333333333333</v>
      </c>
      <c r="G116" s="38">
        <v>1230.0666666666666</v>
      </c>
      <c r="H116" s="38">
        <v>1257.6666666666665</v>
      </c>
      <c r="I116" s="38">
        <v>1265.1333333333332</v>
      </c>
      <c r="J116" s="38">
        <v>1271.4666666666665</v>
      </c>
      <c r="K116" s="31">
        <v>1258.8</v>
      </c>
      <c r="L116" s="31">
        <v>1245</v>
      </c>
      <c r="M116" s="31">
        <v>12.863009999999999</v>
      </c>
      <c r="N116" s="1"/>
      <c r="O116" s="1"/>
    </row>
    <row r="117" spans="1:15" ht="12.75" customHeight="1">
      <c r="A117" s="33">
        <v>107</v>
      </c>
      <c r="B117" s="58" t="s">
        <v>100</v>
      </c>
      <c r="C117" s="31">
        <v>129.05000000000001</v>
      </c>
      <c r="D117" s="38">
        <v>129.91666666666666</v>
      </c>
      <c r="E117" s="38">
        <v>127.38333333333333</v>
      </c>
      <c r="F117" s="38">
        <v>125.71666666666667</v>
      </c>
      <c r="G117" s="38">
        <v>123.18333333333334</v>
      </c>
      <c r="H117" s="38">
        <v>131.58333333333331</v>
      </c>
      <c r="I117" s="38">
        <v>134.11666666666667</v>
      </c>
      <c r="J117" s="38">
        <v>135.7833333333333</v>
      </c>
      <c r="K117" s="31">
        <v>132.44999999999999</v>
      </c>
      <c r="L117" s="31">
        <v>128.25</v>
      </c>
      <c r="M117" s="31">
        <v>37.569830000000003</v>
      </c>
      <c r="N117" s="1"/>
      <c r="O117" s="1"/>
    </row>
    <row r="118" spans="1:15" ht="12.75" customHeight="1">
      <c r="A118" s="33">
        <v>108</v>
      </c>
      <c r="B118" s="58" t="s">
        <v>273</v>
      </c>
      <c r="C118" s="31">
        <v>1426.55</v>
      </c>
      <c r="D118" s="38">
        <v>1419.9499999999998</v>
      </c>
      <c r="E118" s="38">
        <v>1406.7999999999997</v>
      </c>
      <c r="F118" s="38">
        <v>1387.05</v>
      </c>
      <c r="G118" s="38">
        <v>1373.8999999999999</v>
      </c>
      <c r="H118" s="38">
        <v>1439.6999999999996</v>
      </c>
      <c r="I118" s="38">
        <v>1452.8499999999997</v>
      </c>
      <c r="J118" s="38">
        <v>1472.5999999999995</v>
      </c>
      <c r="K118" s="31">
        <v>1433.1</v>
      </c>
      <c r="L118" s="31">
        <v>1400.2</v>
      </c>
      <c r="M118" s="31">
        <v>2.3210899999999999</v>
      </c>
      <c r="N118" s="1"/>
      <c r="O118" s="1"/>
    </row>
    <row r="119" spans="1:15" ht="12.75" customHeight="1">
      <c r="A119" s="33">
        <v>109</v>
      </c>
      <c r="B119" s="58" t="s">
        <v>94</v>
      </c>
      <c r="C119" s="31">
        <v>234.9</v>
      </c>
      <c r="D119" s="38">
        <v>234.75</v>
      </c>
      <c r="E119" s="38">
        <v>233.9</v>
      </c>
      <c r="F119" s="38">
        <v>232.9</v>
      </c>
      <c r="G119" s="38">
        <v>232.05</v>
      </c>
      <c r="H119" s="38">
        <v>235.75</v>
      </c>
      <c r="I119" s="38">
        <v>236.60000000000002</v>
      </c>
      <c r="J119" s="38">
        <v>237.6</v>
      </c>
      <c r="K119" s="31">
        <v>235.6</v>
      </c>
      <c r="L119" s="31">
        <v>233.75</v>
      </c>
      <c r="M119" s="31">
        <v>61.324539999999999</v>
      </c>
      <c r="N119" s="1"/>
      <c r="O119" s="1"/>
    </row>
    <row r="120" spans="1:15" ht="12.75" customHeight="1">
      <c r="A120" s="33">
        <v>110</v>
      </c>
      <c r="B120" s="58" t="s">
        <v>366</v>
      </c>
      <c r="C120" s="31">
        <v>645.85</v>
      </c>
      <c r="D120" s="38">
        <v>651.33333333333337</v>
      </c>
      <c r="E120" s="38">
        <v>626.7166666666667</v>
      </c>
      <c r="F120" s="38">
        <v>607.58333333333337</v>
      </c>
      <c r="G120" s="38">
        <v>582.9666666666667</v>
      </c>
      <c r="H120" s="38">
        <v>670.4666666666667</v>
      </c>
      <c r="I120" s="38">
        <v>695.08333333333326</v>
      </c>
      <c r="J120" s="38">
        <v>714.2166666666667</v>
      </c>
      <c r="K120" s="31">
        <v>675.95</v>
      </c>
      <c r="L120" s="31">
        <v>632.20000000000005</v>
      </c>
      <c r="M120" s="31">
        <v>26.880019999999998</v>
      </c>
      <c r="N120" s="1"/>
      <c r="O120" s="1"/>
    </row>
    <row r="121" spans="1:15" ht="12.75" customHeight="1">
      <c r="A121" s="33">
        <v>111</v>
      </c>
      <c r="B121" s="58" t="s">
        <v>95</v>
      </c>
      <c r="C121" s="31">
        <v>5267.9</v>
      </c>
      <c r="D121" s="38">
        <v>5238.9666666666662</v>
      </c>
      <c r="E121" s="38">
        <v>5192.9333333333325</v>
      </c>
      <c r="F121" s="38">
        <v>5117.9666666666662</v>
      </c>
      <c r="G121" s="38">
        <v>5071.9333333333325</v>
      </c>
      <c r="H121" s="38">
        <v>5313.9333333333325</v>
      </c>
      <c r="I121" s="38">
        <v>5359.9666666666672</v>
      </c>
      <c r="J121" s="38">
        <v>5434.9333333333325</v>
      </c>
      <c r="K121" s="31">
        <v>5285</v>
      </c>
      <c r="L121" s="31">
        <v>5164</v>
      </c>
      <c r="M121" s="31">
        <v>6.0476299999999998</v>
      </c>
      <c r="N121" s="1"/>
      <c r="O121" s="1"/>
    </row>
    <row r="122" spans="1:15" ht="12.75" customHeight="1">
      <c r="A122" s="33">
        <v>112</v>
      </c>
      <c r="B122" s="58" t="s">
        <v>96</v>
      </c>
      <c r="C122" s="31">
        <v>1962.7</v>
      </c>
      <c r="D122" s="38">
        <v>1968.5</v>
      </c>
      <c r="E122" s="38">
        <v>1948.2</v>
      </c>
      <c r="F122" s="38">
        <v>1933.7</v>
      </c>
      <c r="G122" s="38">
        <v>1913.4</v>
      </c>
      <c r="H122" s="38">
        <v>1983</v>
      </c>
      <c r="I122" s="38">
        <v>2003.3000000000002</v>
      </c>
      <c r="J122" s="38">
        <v>2017.8</v>
      </c>
      <c r="K122" s="31">
        <v>1988.8</v>
      </c>
      <c r="L122" s="31">
        <v>1954</v>
      </c>
      <c r="M122" s="31">
        <v>2.6669200000000002</v>
      </c>
      <c r="N122" s="1"/>
      <c r="O122" s="1"/>
    </row>
    <row r="123" spans="1:15" ht="12.75" customHeight="1">
      <c r="A123" s="33">
        <v>113</v>
      </c>
      <c r="B123" s="58" t="s">
        <v>367</v>
      </c>
      <c r="C123" s="31">
        <v>2426.4</v>
      </c>
      <c r="D123" s="38">
        <v>2422.7333333333331</v>
      </c>
      <c r="E123" s="38">
        <v>2410.4666666666662</v>
      </c>
      <c r="F123" s="38">
        <v>2394.5333333333333</v>
      </c>
      <c r="G123" s="38">
        <v>2382.2666666666664</v>
      </c>
      <c r="H123" s="38">
        <v>2438.6666666666661</v>
      </c>
      <c r="I123" s="38">
        <v>2450.9333333333334</v>
      </c>
      <c r="J123" s="38">
        <v>2466.8666666666659</v>
      </c>
      <c r="K123" s="31">
        <v>2435</v>
      </c>
      <c r="L123" s="31">
        <v>2406.8000000000002</v>
      </c>
      <c r="M123" s="31">
        <v>2.5546199999999999</v>
      </c>
      <c r="N123" s="1"/>
      <c r="O123" s="1"/>
    </row>
    <row r="124" spans="1:15" ht="12.75" customHeight="1">
      <c r="A124" s="33">
        <v>114</v>
      </c>
      <c r="B124" s="58" t="s">
        <v>97</v>
      </c>
      <c r="C124" s="31">
        <v>677.95</v>
      </c>
      <c r="D124" s="38">
        <v>678.1</v>
      </c>
      <c r="E124" s="38">
        <v>668.85</v>
      </c>
      <c r="F124" s="38">
        <v>659.75</v>
      </c>
      <c r="G124" s="38">
        <v>650.5</v>
      </c>
      <c r="H124" s="38">
        <v>687.2</v>
      </c>
      <c r="I124" s="38">
        <v>696.45</v>
      </c>
      <c r="J124" s="38">
        <v>705.55000000000007</v>
      </c>
      <c r="K124" s="31">
        <v>687.35</v>
      </c>
      <c r="L124" s="31">
        <v>669</v>
      </c>
      <c r="M124" s="31">
        <v>19.824670000000001</v>
      </c>
      <c r="N124" s="1"/>
      <c r="O124" s="1"/>
    </row>
    <row r="125" spans="1:15" ht="12.75" customHeight="1">
      <c r="A125" s="33">
        <v>115</v>
      </c>
      <c r="B125" s="58" t="s">
        <v>98</v>
      </c>
      <c r="C125" s="31">
        <v>1065.0999999999999</v>
      </c>
      <c r="D125" s="38">
        <v>1069.4666666666667</v>
      </c>
      <c r="E125" s="38">
        <v>1057.2833333333333</v>
      </c>
      <c r="F125" s="38">
        <v>1049.4666666666667</v>
      </c>
      <c r="G125" s="38">
        <v>1037.2833333333333</v>
      </c>
      <c r="H125" s="38">
        <v>1077.2833333333333</v>
      </c>
      <c r="I125" s="38">
        <v>1089.4666666666667</v>
      </c>
      <c r="J125" s="38">
        <v>1097.2833333333333</v>
      </c>
      <c r="K125" s="31">
        <v>1081.6500000000001</v>
      </c>
      <c r="L125" s="31">
        <v>1061.6500000000001</v>
      </c>
      <c r="M125" s="31">
        <v>2.6496499999999998</v>
      </c>
      <c r="N125" s="1"/>
      <c r="O125" s="1"/>
    </row>
    <row r="126" spans="1:15" ht="12.75" customHeight="1">
      <c r="A126" s="33">
        <v>116</v>
      </c>
      <c r="B126" s="58" t="s">
        <v>864</v>
      </c>
      <c r="C126" s="31">
        <v>4755.45</v>
      </c>
      <c r="D126" s="38">
        <v>4743.0499999999993</v>
      </c>
      <c r="E126" s="38">
        <v>4671.6999999999989</v>
      </c>
      <c r="F126" s="38">
        <v>4587.95</v>
      </c>
      <c r="G126" s="38">
        <v>4516.5999999999995</v>
      </c>
      <c r="H126" s="38">
        <v>4826.7999999999984</v>
      </c>
      <c r="I126" s="38">
        <v>4898.1499999999987</v>
      </c>
      <c r="J126" s="38">
        <v>4981.8999999999978</v>
      </c>
      <c r="K126" s="31">
        <v>4814.3999999999996</v>
      </c>
      <c r="L126" s="31">
        <v>4659.3</v>
      </c>
      <c r="M126" s="31">
        <v>0.30870999999999998</v>
      </c>
      <c r="N126" s="1"/>
      <c r="O126" s="1"/>
    </row>
    <row r="127" spans="1:15" ht="12.75" customHeight="1">
      <c r="A127" s="33">
        <v>117</v>
      </c>
      <c r="B127" s="58" t="s">
        <v>368</v>
      </c>
      <c r="C127" s="31">
        <v>1397.55</v>
      </c>
      <c r="D127" s="38">
        <v>1399.1666666666667</v>
      </c>
      <c r="E127" s="38">
        <v>1378.3833333333334</v>
      </c>
      <c r="F127" s="38">
        <v>1359.2166666666667</v>
      </c>
      <c r="G127" s="38">
        <v>1338.4333333333334</v>
      </c>
      <c r="H127" s="38">
        <v>1418.3333333333335</v>
      </c>
      <c r="I127" s="38">
        <v>1439.1166666666668</v>
      </c>
      <c r="J127" s="38">
        <v>1458.2833333333335</v>
      </c>
      <c r="K127" s="31">
        <v>1419.95</v>
      </c>
      <c r="L127" s="31">
        <v>1380</v>
      </c>
      <c r="M127" s="31">
        <v>1.1179600000000001</v>
      </c>
      <c r="N127" s="1"/>
      <c r="O127" s="1"/>
    </row>
    <row r="128" spans="1:15" ht="12.75" customHeight="1">
      <c r="A128" s="33">
        <v>118</v>
      </c>
      <c r="B128" s="58" t="s">
        <v>351</v>
      </c>
      <c r="C128" s="31">
        <v>3937.05</v>
      </c>
      <c r="D128" s="38">
        <v>3950.6833333333329</v>
      </c>
      <c r="E128" s="38">
        <v>3861.3666666666659</v>
      </c>
      <c r="F128" s="38">
        <v>3785.6833333333329</v>
      </c>
      <c r="G128" s="38">
        <v>3696.3666666666659</v>
      </c>
      <c r="H128" s="38">
        <v>4026.3666666666659</v>
      </c>
      <c r="I128" s="38">
        <v>4115.6833333333325</v>
      </c>
      <c r="J128" s="38">
        <v>4191.3666666666659</v>
      </c>
      <c r="K128" s="31">
        <v>4040</v>
      </c>
      <c r="L128" s="31">
        <v>3875</v>
      </c>
      <c r="M128" s="31">
        <v>1.25448</v>
      </c>
      <c r="N128" s="1"/>
      <c r="O128" s="1"/>
    </row>
    <row r="129" spans="1:15" ht="12.75" customHeight="1">
      <c r="A129" s="33">
        <v>119</v>
      </c>
      <c r="B129" s="58" t="s">
        <v>99</v>
      </c>
      <c r="C129" s="31">
        <v>295.55</v>
      </c>
      <c r="D129" s="38">
        <v>298</v>
      </c>
      <c r="E129" s="38">
        <v>290.8</v>
      </c>
      <c r="F129" s="38">
        <v>286.05</v>
      </c>
      <c r="G129" s="38">
        <v>278.85000000000002</v>
      </c>
      <c r="H129" s="38">
        <v>302.75</v>
      </c>
      <c r="I129" s="38">
        <v>309.95000000000005</v>
      </c>
      <c r="J129" s="38">
        <v>314.7</v>
      </c>
      <c r="K129" s="31">
        <v>305.2</v>
      </c>
      <c r="L129" s="31">
        <v>293.25</v>
      </c>
      <c r="M129" s="31">
        <v>29.590589999999999</v>
      </c>
      <c r="N129" s="1"/>
      <c r="O129" s="1"/>
    </row>
    <row r="130" spans="1:15" ht="12.75" customHeight="1">
      <c r="A130" s="33">
        <v>120</v>
      </c>
      <c r="B130" s="58" t="s">
        <v>352</v>
      </c>
      <c r="C130" s="31">
        <v>299.10000000000002</v>
      </c>
      <c r="D130" s="38">
        <v>301.01666666666665</v>
      </c>
      <c r="E130" s="38">
        <v>290.0333333333333</v>
      </c>
      <c r="F130" s="38">
        <v>280.96666666666664</v>
      </c>
      <c r="G130" s="38">
        <v>269.98333333333329</v>
      </c>
      <c r="H130" s="38">
        <v>310.08333333333331</v>
      </c>
      <c r="I130" s="38">
        <v>321.06666666666666</v>
      </c>
      <c r="J130" s="38">
        <v>330.13333333333333</v>
      </c>
      <c r="K130" s="31">
        <v>312</v>
      </c>
      <c r="L130" s="31">
        <v>291.95</v>
      </c>
      <c r="M130" s="31">
        <v>3.6971599999999998</v>
      </c>
      <c r="N130" s="1"/>
      <c r="O130" s="1"/>
    </row>
    <row r="131" spans="1:15" ht="12.75" customHeight="1">
      <c r="A131" s="33">
        <v>121</v>
      </c>
      <c r="B131" s="58" t="s">
        <v>101</v>
      </c>
      <c r="C131" s="31">
        <v>1738.6</v>
      </c>
      <c r="D131" s="38">
        <v>1758.1833333333334</v>
      </c>
      <c r="E131" s="38">
        <v>1711.9666666666667</v>
      </c>
      <c r="F131" s="38">
        <v>1685.3333333333333</v>
      </c>
      <c r="G131" s="38">
        <v>1639.1166666666666</v>
      </c>
      <c r="H131" s="38">
        <v>1784.8166666666668</v>
      </c>
      <c r="I131" s="38">
        <v>1831.0333333333335</v>
      </c>
      <c r="J131" s="38">
        <v>1857.666666666667</v>
      </c>
      <c r="K131" s="31">
        <v>1804.4</v>
      </c>
      <c r="L131" s="31">
        <v>1731.55</v>
      </c>
      <c r="M131" s="31">
        <v>21.69143</v>
      </c>
      <c r="N131" s="1"/>
      <c r="O131" s="1"/>
    </row>
    <row r="132" spans="1:15" ht="12.75" customHeight="1">
      <c r="A132" s="33">
        <v>122</v>
      </c>
      <c r="B132" s="58" t="s">
        <v>369</v>
      </c>
      <c r="C132" s="31">
        <v>1542.95</v>
      </c>
      <c r="D132" s="38">
        <v>1536.3333333333333</v>
      </c>
      <c r="E132" s="38">
        <v>1521.7666666666664</v>
      </c>
      <c r="F132" s="38">
        <v>1500.5833333333333</v>
      </c>
      <c r="G132" s="38">
        <v>1486.0166666666664</v>
      </c>
      <c r="H132" s="38">
        <v>1557.5166666666664</v>
      </c>
      <c r="I132" s="38">
        <v>1572.0833333333335</v>
      </c>
      <c r="J132" s="38">
        <v>1593.2666666666664</v>
      </c>
      <c r="K132" s="31">
        <v>1550.9</v>
      </c>
      <c r="L132" s="31">
        <v>1515.15</v>
      </c>
      <c r="M132" s="31">
        <v>1.9074</v>
      </c>
      <c r="N132" s="1"/>
      <c r="O132" s="1"/>
    </row>
    <row r="133" spans="1:15" ht="12.75" customHeight="1">
      <c r="A133" s="33">
        <v>123</v>
      </c>
      <c r="B133" s="58" t="s">
        <v>102</v>
      </c>
      <c r="C133" s="31">
        <v>563.15</v>
      </c>
      <c r="D133" s="38">
        <v>565.63333333333333</v>
      </c>
      <c r="E133" s="38">
        <v>559.51666666666665</v>
      </c>
      <c r="F133" s="38">
        <v>555.88333333333333</v>
      </c>
      <c r="G133" s="38">
        <v>549.76666666666665</v>
      </c>
      <c r="H133" s="38">
        <v>569.26666666666665</v>
      </c>
      <c r="I133" s="38">
        <v>575.38333333333321</v>
      </c>
      <c r="J133" s="38">
        <v>579.01666666666665</v>
      </c>
      <c r="K133" s="31">
        <v>571.75</v>
      </c>
      <c r="L133" s="31">
        <v>562</v>
      </c>
      <c r="M133" s="31">
        <v>11.985569999999999</v>
      </c>
      <c r="N133" s="1"/>
      <c r="O133" s="1"/>
    </row>
    <row r="134" spans="1:15" ht="12.75" customHeight="1">
      <c r="A134" s="33">
        <v>124</v>
      </c>
      <c r="B134" s="58" t="s">
        <v>103</v>
      </c>
      <c r="C134" s="31">
        <v>1993.35</v>
      </c>
      <c r="D134" s="38">
        <v>1990.4833333333333</v>
      </c>
      <c r="E134" s="38">
        <v>1971.9666666666667</v>
      </c>
      <c r="F134" s="38">
        <v>1950.5833333333333</v>
      </c>
      <c r="G134" s="38">
        <v>1932.0666666666666</v>
      </c>
      <c r="H134" s="38">
        <v>2011.8666666666668</v>
      </c>
      <c r="I134" s="38">
        <v>2030.3833333333337</v>
      </c>
      <c r="J134" s="38">
        <v>2051.7666666666669</v>
      </c>
      <c r="K134" s="31">
        <v>2009</v>
      </c>
      <c r="L134" s="31">
        <v>1969.1</v>
      </c>
      <c r="M134" s="31">
        <v>1.1176900000000001</v>
      </c>
      <c r="N134" s="1"/>
      <c r="O134" s="1"/>
    </row>
    <row r="135" spans="1:15" ht="12.75" customHeight="1">
      <c r="A135" s="33">
        <v>125</v>
      </c>
      <c r="B135" s="58" t="s">
        <v>865</v>
      </c>
      <c r="C135" s="31">
        <v>2090</v>
      </c>
      <c r="D135" s="38">
        <v>2098.3333333333335</v>
      </c>
      <c r="E135" s="38">
        <v>2066.666666666667</v>
      </c>
      <c r="F135" s="38">
        <v>2043.3333333333335</v>
      </c>
      <c r="G135" s="38">
        <v>2011.666666666667</v>
      </c>
      <c r="H135" s="38">
        <v>2121.666666666667</v>
      </c>
      <c r="I135" s="38">
        <v>2153.3333333333339</v>
      </c>
      <c r="J135" s="38">
        <v>2176.666666666667</v>
      </c>
      <c r="K135" s="31">
        <v>2130</v>
      </c>
      <c r="L135" s="31">
        <v>2075</v>
      </c>
      <c r="M135" s="31">
        <v>1.0947199999999999</v>
      </c>
      <c r="N135" s="1"/>
      <c r="O135" s="1"/>
    </row>
    <row r="136" spans="1:15" ht="12.75" customHeight="1">
      <c r="A136" s="33">
        <v>126</v>
      </c>
      <c r="B136" s="58" t="s">
        <v>370</v>
      </c>
      <c r="C136" s="31">
        <v>879.3</v>
      </c>
      <c r="D136" s="38">
        <v>881.43333333333339</v>
      </c>
      <c r="E136" s="38">
        <v>860.86666666666679</v>
      </c>
      <c r="F136" s="38">
        <v>842.43333333333339</v>
      </c>
      <c r="G136" s="38">
        <v>821.86666666666679</v>
      </c>
      <c r="H136" s="38">
        <v>899.86666666666679</v>
      </c>
      <c r="I136" s="38">
        <v>920.43333333333339</v>
      </c>
      <c r="J136" s="38">
        <v>938.86666666666679</v>
      </c>
      <c r="K136" s="31">
        <v>902</v>
      </c>
      <c r="L136" s="31">
        <v>863</v>
      </c>
      <c r="M136" s="31">
        <v>0.55976999999999999</v>
      </c>
      <c r="N136" s="1"/>
      <c r="O136" s="1"/>
    </row>
    <row r="137" spans="1:15" ht="12.75" customHeight="1">
      <c r="A137" s="33">
        <v>127</v>
      </c>
      <c r="B137" s="58" t="s">
        <v>371</v>
      </c>
      <c r="C137" s="31">
        <v>549.15</v>
      </c>
      <c r="D137" s="38">
        <v>549.65</v>
      </c>
      <c r="E137" s="38">
        <v>545.5</v>
      </c>
      <c r="F137" s="38">
        <v>541.85</v>
      </c>
      <c r="G137" s="38">
        <v>537.70000000000005</v>
      </c>
      <c r="H137" s="38">
        <v>553.29999999999995</v>
      </c>
      <c r="I137" s="38">
        <v>557.44999999999982</v>
      </c>
      <c r="J137" s="38">
        <v>561.09999999999991</v>
      </c>
      <c r="K137" s="31">
        <v>553.79999999999995</v>
      </c>
      <c r="L137" s="31">
        <v>546</v>
      </c>
      <c r="M137" s="31">
        <v>2.1353800000000001</v>
      </c>
      <c r="N137" s="1"/>
      <c r="O137" s="1"/>
    </row>
    <row r="138" spans="1:15" ht="12.75" customHeight="1">
      <c r="A138" s="33">
        <v>128</v>
      </c>
      <c r="B138" s="58" t="s">
        <v>104</v>
      </c>
      <c r="C138" s="31">
        <v>2083.65</v>
      </c>
      <c r="D138" s="38">
        <v>2081.0666666666666</v>
      </c>
      <c r="E138" s="38">
        <v>2062.6333333333332</v>
      </c>
      <c r="F138" s="38">
        <v>2041.6166666666668</v>
      </c>
      <c r="G138" s="38">
        <v>2023.1833333333334</v>
      </c>
      <c r="H138" s="38">
        <v>2102.083333333333</v>
      </c>
      <c r="I138" s="38">
        <v>2120.5166666666664</v>
      </c>
      <c r="J138" s="38">
        <v>2141.5333333333328</v>
      </c>
      <c r="K138" s="31">
        <v>2099.5</v>
      </c>
      <c r="L138" s="31">
        <v>2060.0500000000002</v>
      </c>
      <c r="M138" s="31">
        <v>2.5842000000000001</v>
      </c>
      <c r="N138" s="1"/>
      <c r="O138" s="1"/>
    </row>
    <row r="139" spans="1:15" ht="12.75" customHeight="1">
      <c r="A139" s="33">
        <v>129</v>
      </c>
      <c r="B139" s="58" t="s">
        <v>274</v>
      </c>
      <c r="C139" s="31">
        <v>421.05</v>
      </c>
      <c r="D139" s="38">
        <v>423.36666666666662</v>
      </c>
      <c r="E139" s="38">
        <v>416.73333333333323</v>
      </c>
      <c r="F139" s="38">
        <v>412.41666666666663</v>
      </c>
      <c r="G139" s="38">
        <v>405.78333333333325</v>
      </c>
      <c r="H139" s="38">
        <v>427.68333333333322</v>
      </c>
      <c r="I139" s="38">
        <v>434.31666666666655</v>
      </c>
      <c r="J139" s="38">
        <v>438.63333333333321</v>
      </c>
      <c r="K139" s="31">
        <v>430</v>
      </c>
      <c r="L139" s="31">
        <v>419.05</v>
      </c>
      <c r="M139" s="31">
        <v>13.455500000000001</v>
      </c>
      <c r="N139" s="1"/>
      <c r="O139" s="1"/>
    </row>
    <row r="140" spans="1:15" ht="12.75" customHeight="1">
      <c r="A140" s="33">
        <v>130</v>
      </c>
      <c r="B140" s="58" t="s">
        <v>105</v>
      </c>
      <c r="C140" s="31">
        <v>183.25</v>
      </c>
      <c r="D140" s="38">
        <v>183.79999999999998</v>
      </c>
      <c r="E140" s="38">
        <v>181.94999999999996</v>
      </c>
      <c r="F140" s="38">
        <v>180.64999999999998</v>
      </c>
      <c r="G140" s="38">
        <v>178.79999999999995</v>
      </c>
      <c r="H140" s="38">
        <v>185.09999999999997</v>
      </c>
      <c r="I140" s="38">
        <v>186.95</v>
      </c>
      <c r="J140" s="38">
        <v>188.24999999999997</v>
      </c>
      <c r="K140" s="31">
        <v>185.65</v>
      </c>
      <c r="L140" s="31">
        <v>182.5</v>
      </c>
      <c r="M140" s="31">
        <v>19.10106</v>
      </c>
      <c r="N140" s="1"/>
      <c r="O140" s="1"/>
    </row>
    <row r="141" spans="1:15" ht="12.75" customHeight="1">
      <c r="A141" s="33">
        <v>131</v>
      </c>
      <c r="B141" s="58" t="s">
        <v>372</v>
      </c>
      <c r="C141" s="31">
        <v>198.35</v>
      </c>
      <c r="D141" s="38">
        <v>198.81666666666669</v>
      </c>
      <c r="E141" s="38">
        <v>195.13333333333338</v>
      </c>
      <c r="F141" s="38">
        <v>191.91666666666669</v>
      </c>
      <c r="G141" s="38">
        <v>188.23333333333338</v>
      </c>
      <c r="H141" s="38">
        <v>202.03333333333339</v>
      </c>
      <c r="I141" s="38">
        <v>205.71666666666673</v>
      </c>
      <c r="J141" s="38">
        <v>208.93333333333339</v>
      </c>
      <c r="K141" s="31">
        <v>202.5</v>
      </c>
      <c r="L141" s="31">
        <v>195.6</v>
      </c>
      <c r="M141" s="31">
        <v>32.592590000000001</v>
      </c>
      <c r="N141" s="1"/>
      <c r="O141" s="1"/>
    </row>
    <row r="142" spans="1:15" ht="12.75" customHeight="1">
      <c r="A142" s="33">
        <v>132</v>
      </c>
      <c r="B142" s="58" t="s">
        <v>106</v>
      </c>
      <c r="C142" s="31">
        <v>3679.15</v>
      </c>
      <c r="D142" s="38">
        <v>3697.6666666666665</v>
      </c>
      <c r="E142" s="38">
        <v>3652.5333333333328</v>
      </c>
      <c r="F142" s="38">
        <v>3625.9166666666665</v>
      </c>
      <c r="G142" s="38">
        <v>3580.7833333333328</v>
      </c>
      <c r="H142" s="38">
        <v>3724.2833333333328</v>
      </c>
      <c r="I142" s="38">
        <v>3769.416666666667</v>
      </c>
      <c r="J142" s="38">
        <v>3796.0333333333328</v>
      </c>
      <c r="K142" s="31">
        <v>3742.8</v>
      </c>
      <c r="L142" s="31">
        <v>3671.05</v>
      </c>
      <c r="M142" s="31">
        <v>3.3961899999999998</v>
      </c>
      <c r="N142" s="1"/>
      <c r="O142" s="1"/>
    </row>
    <row r="143" spans="1:15" ht="12.75" customHeight="1">
      <c r="A143" s="33">
        <v>133</v>
      </c>
      <c r="B143" s="58" t="s">
        <v>107</v>
      </c>
      <c r="C143" s="31">
        <v>4780.55</v>
      </c>
      <c r="D143" s="38">
        <v>4802.5166666666664</v>
      </c>
      <c r="E143" s="38">
        <v>4748.0333333333328</v>
      </c>
      <c r="F143" s="38">
        <v>4715.5166666666664</v>
      </c>
      <c r="G143" s="38">
        <v>4661.0333333333328</v>
      </c>
      <c r="H143" s="38">
        <v>4835.0333333333328</v>
      </c>
      <c r="I143" s="38">
        <v>4889.5166666666664</v>
      </c>
      <c r="J143" s="38">
        <v>4922.0333333333328</v>
      </c>
      <c r="K143" s="31">
        <v>4857</v>
      </c>
      <c r="L143" s="31">
        <v>4770</v>
      </c>
      <c r="M143" s="31">
        <v>4.2819399999999996</v>
      </c>
      <c r="N143" s="1"/>
      <c r="O143" s="1"/>
    </row>
    <row r="144" spans="1:15" ht="12.75" customHeight="1">
      <c r="A144" s="33">
        <v>134</v>
      </c>
      <c r="B144" s="58" t="s">
        <v>109</v>
      </c>
      <c r="C144" s="31">
        <v>482</v>
      </c>
      <c r="D144" s="38">
        <v>485.38333333333338</v>
      </c>
      <c r="E144" s="38">
        <v>476.61666666666679</v>
      </c>
      <c r="F144" s="38">
        <v>471.23333333333341</v>
      </c>
      <c r="G144" s="38">
        <v>462.46666666666681</v>
      </c>
      <c r="H144" s="38">
        <v>490.76666666666677</v>
      </c>
      <c r="I144" s="38">
        <v>499.5333333333333</v>
      </c>
      <c r="J144" s="38">
        <v>504.91666666666674</v>
      </c>
      <c r="K144" s="31">
        <v>494.15</v>
      </c>
      <c r="L144" s="31">
        <v>480</v>
      </c>
      <c r="M144" s="31">
        <v>28.44914</v>
      </c>
      <c r="N144" s="1"/>
      <c r="O144" s="1"/>
    </row>
    <row r="145" spans="1:15" ht="12.75" customHeight="1">
      <c r="A145" s="33">
        <v>135</v>
      </c>
      <c r="B145" s="58" t="s">
        <v>164</v>
      </c>
      <c r="C145" s="31">
        <v>2298</v>
      </c>
      <c r="D145" s="38">
        <v>2317.9500000000003</v>
      </c>
      <c r="E145" s="38">
        <v>2273.1500000000005</v>
      </c>
      <c r="F145" s="38">
        <v>2248.3000000000002</v>
      </c>
      <c r="G145" s="38">
        <v>2203.5000000000005</v>
      </c>
      <c r="H145" s="38">
        <v>2342.8000000000006</v>
      </c>
      <c r="I145" s="38">
        <v>2387.6000000000008</v>
      </c>
      <c r="J145" s="38">
        <v>2412.4500000000007</v>
      </c>
      <c r="K145" s="31">
        <v>2362.75</v>
      </c>
      <c r="L145" s="31">
        <v>2293.1</v>
      </c>
      <c r="M145" s="31">
        <v>2.1046999999999998</v>
      </c>
      <c r="N145" s="1"/>
      <c r="O145" s="1"/>
    </row>
    <row r="146" spans="1:15" ht="12.75" customHeight="1">
      <c r="A146" s="33">
        <v>136</v>
      </c>
      <c r="B146" s="58" t="s">
        <v>110</v>
      </c>
      <c r="C146" s="31">
        <v>5823</v>
      </c>
      <c r="D146" s="38">
        <v>5838.7333333333327</v>
      </c>
      <c r="E146" s="38">
        <v>5792.4166666666652</v>
      </c>
      <c r="F146" s="38">
        <v>5761.8333333333321</v>
      </c>
      <c r="G146" s="38">
        <v>5715.5166666666646</v>
      </c>
      <c r="H146" s="38">
        <v>5869.3166666666657</v>
      </c>
      <c r="I146" s="38">
        <v>5915.6333333333332</v>
      </c>
      <c r="J146" s="38">
        <v>5946.2166666666662</v>
      </c>
      <c r="K146" s="31">
        <v>5885.05</v>
      </c>
      <c r="L146" s="31">
        <v>5808.15</v>
      </c>
      <c r="M146" s="31">
        <v>4.5139199999999997</v>
      </c>
      <c r="N146" s="1"/>
      <c r="O146" s="1"/>
    </row>
    <row r="147" spans="1:15" ht="12.75" customHeight="1">
      <c r="A147" s="33">
        <v>137</v>
      </c>
      <c r="B147" s="58" t="s">
        <v>373</v>
      </c>
      <c r="C147" s="31">
        <v>462.95</v>
      </c>
      <c r="D147" s="38">
        <v>462.65000000000003</v>
      </c>
      <c r="E147" s="38">
        <v>459.80000000000007</v>
      </c>
      <c r="F147" s="38">
        <v>456.65000000000003</v>
      </c>
      <c r="G147" s="38">
        <v>453.80000000000007</v>
      </c>
      <c r="H147" s="38">
        <v>465.80000000000007</v>
      </c>
      <c r="I147" s="38">
        <v>468.65000000000009</v>
      </c>
      <c r="J147" s="38">
        <v>471.80000000000007</v>
      </c>
      <c r="K147" s="31">
        <v>465.5</v>
      </c>
      <c r="L147" s="31">
        <v>459.5</v>
      </c>
      <c r="M147" s="31">
        <v>2.4873599999999998</v>
      </c>
      <c r="N147" s="1"/>
      <c r="O147" s="1"/>
    </row>
    <row r="148" spans="1:15" ht="12.75" customHeight="1">
      <c r="A148" s="33">
        <v>138</v>
      </c>
      <c r="B148" s="58" t="s">
        <v>376</v>
      </c>
      <c r="C148" s="31">
        <v>40.35</v>
      </c>
      <c r="D148" s="38">
        <v>40.466666666666669</v>
      </c>
      <c r="E148" s="38">
        <v>40.13333333333334</v>
      </c>
      <c r="F148" s="38">
        <v>39.916666666666671</v>
      </c>
      <c r="G148" s="38">
        <v>39.583333333333343</v>
      </c>
      <c r="H148" s="38">
        <v>40.683333333333337</v>
      </c>
      <c r="I148" s="38">
        <v>41.016666666666666</v>
      </c>
      <c r="J148" s="38">
        <v>41.233333333333334</v>
      </c>
      <c r="K148" s="31">
        <v>40.799999999999997</v>
      </c>
      <c r="L148" s="31">
        <v>40.25</v>
      </c>
      <c r="M148" s="31">
        <v>55.591520000000003</v>
      </c>
      <c r="N148" s="1"/>
      <c r="O148" s="1"/>
    </row>
    <row r="149" spans="1:15" ht="12.75" customHeight="1">
      <c r="A149" s="33">
        <v>139</v>
      </c>
      <c r="B149" s="58" t="s">
        <v>564</v>
      </c>
      <c r="C149" s="31">
        <v>1709.45</v>
      </c>
      <c r="D149" s="38">
        <v>1708.95</v>
      </c>
      <c r="E149" s="38">
        <v>1687.9</v>
      </c>
      <c r="F149" s="38">
        <v>1666.3500000000001</v>
      </c>
      <c r="G149" s="38">
        <v>1645.3000000000002</v>
      </c>
      <c r="H149" s="38">
        <v>1730.5</v>
      </c>
      <c r="I149" s="38">
        <v>1751.5499999999997</v>
      </c>
      <c r="J149" s="38">
        <v>1773.1</v>
      </c>
      <c r="K149" s="31">
        <v>1730</v>
      </c>
      <c r="L149" s="31">
        <v>1687.4</v>
      </c>
      <c r="M149" s="31">
        <v>1.5781000000000001</v>
      </c>
      <c r="N149" s="1"/>
      <c r="O149" s="1"/>
    </row>
    <row r="150" spans="1:15" ht="12.75" customHeight="1">
      <c r="A150" s="33">
        <v>140</v>
      </c>
      <c r="B150" s="58" t="s">
        <v>111</v>
      </c>
      <c r="C150" s="31">
        <v>3389.2</v>
      </c>
      <c r="D150" s="38">
        <v>3395.2166666666667</v>
      </c>
      <c r="E150" s="38">
        <v>3370.4333333333334</v>
      </c>
      <c r="F150" s="38">
        <v>3351.6666666666665</v>
      </c>
      <c r="G150" s="38">
        <v>3326.8833333333332</v>
      </c>
      <c r="H150" s="38">
        <v>3413.9833333333336</v>
      </c>
      <c r="I150" s="38">
        <v>3438.7666666666673</v>
      </c>
      <c r="J150" s="38">
        <v>3457.5333333333338</v>
      </c>
      <c r="K150" s="31">
        <v>3420</v>
      </c>
      <c r="L150" s="31">
        <v>3376.45</v>
      </c>
      <c r="M150" s="31">
        <v>3.66412</v>
      </c>
      <c r="N150" s="1"/>
      <c r="O150" s="1"/>
    </row>
    <row r="151" spans="1:15" ht="12.75" customHeight="1">
      <c r="A151" s="33">
        <v>141</v>
      </c>
      <c r="B151" s="58" t="s">
        <v>374</v>
      </c>
      <c r="C151" s="31">
        <v>210</v>
      </c>
      <c r="D151" s="38">
        <v>209.79999999999998</v>
      </c>
      <c r="E151" s="38">
        <v>207.29999999999995</v>
      </c>
      <c r="F151" s="38">
        <v>204.59999999999997</v>
      </c>
      <c r="G151" s="38">
        <v>202.09999999999994</v>
      </c>
      <c r="H151" s="38">
        <v>212.49999999999997</v>
      </c>
      <c r="I151" s="38">
        <v>215.00000000000003</v>
      </c>
      <c r="J151" s="38">
        <v>217.7</v>
      </c>
      <c r="K151" s="31">
        <v>212.3</v>
      </c>
      <c r="L151" s="31">
        <v>207.1</v>
      </c>
      <c r="M151" s="31">
        <v>4.9291200000000002</v>
      </c>
      <c r="N151" s="1"/>
      <c r="O151" s="1"/>
    </row>
    <row r="152" spans="1:15" ht="12.75" customHeight="1">
      <c r="A152" s="33">
        <v>142</v>
      </c>
      <c r="B152" s="58" t="s">
        <v>377</v>
      </c>
      <c r="C152" s="31">
        <v>504.25</v>
      </c>
      <c r="D152" s="38">
        <v>506.11666666666662</v>
      </c>
      <c r="E152" s="38">
        <v>500.63333333333321</v>
      </c>
      <c r="F152" s="38">
        <v>497.01666666666659</v>
      </c>
      <c r="G152" s="38">
        <v>491.53333333333319</v>
      </c>
      <c r="H152" s="38">
        <v>509.73333333333323</v>
      </c>
      <c r="I152" s="38">
        <v>515.2166666666667</v>
      </c>
      <c r="J152" s="38">
        <v>518.83333333333326</v>
      </c>
      <c r="K152" s="31">
        <v>511.6</v>
      </c>
      <c r="L152" s="31">
        <v>502.5</v>
      </c>
      <c r="M152" s="31">
        <v>1.4700800000000001</v>
      </c>
      <c r="N152" s="1"/>
      <c r="O152" s="1"/>
    </row>
    <row r="153" spans="1:15" ht="12.75" customHeight="1">
      <c r="A153" s="33">
        <v>143</v>
      </c>
      <c r="B153" s="58" t="s">
        <v>275</v>
      </c>
      <c r="C153" s="31">
        <v>519.6</v>
      </c>
      <c r="D153" s="38">
        <v>516.36666666666667</v>
      </c>
      <c r="E153" s="38">
        <v>510.58333333333337</v>
      </c>
      <c r="F153" s="38">
        <v>501.56666666666672</v>
      </c>
      <c r="G153" s="38">
        <v>495.78333333333342</v>
      </c>
      <c r="H153" s="38">
        <v>525.38333333333333</v>
      </c>
      <c r="I153" s="38">
        <v>531.16666666666663</v>
      </c>
      <c r="J153" s="38">
        <v>540.18333333333328</v>
      </c>
      <c r="K153" s="31">
        <v>522.15</v>
      </c>
      <c r="L153" s="31">
        <v>507.35</v>
      </c>
      <c r="M153" s="31">
        <v>7.9097999999999997</v>
      </c>
      <c r="N153" s="1"/>
      <c r="O153" s="1"/>
    </row>
    <row r="154" spans="1:15" ht="12.75" customHeight="1">
      <c r="A154" s="33">
        <v>144</v>
      </c>
      <c r="B154" s="58" t="s">
        <v>378</v>
      </c>
      <c r="C154" s="31">
        <v>1643.45</v>
      </c>
      <c r="D154" s="38">
        <v>1675.8166666666666</v>
      </c>
      <c r="E154" s="38">
        <v>1602.6333333333332</v>
      </c>
      <c r="F154" s="38">
        <v>1561.8166666666666</v>
      </c>
      <c r="G154" s="38">
        <v>1488.6333333333332</v>
      </c>
      <c r="H154" s="38">
        <v>1716.6333333333332</v>
      </c>
      <c r="I154" s="38">
        <v>1789.8166666666666</v>
      </c>
      <c r="J154" s="38">
        <v>1830.6333333333332</v>
      </c>
      <c r="K154" s="31">
        <v>1749</v>
      </c>
      <c r="L154" s="31">
        <v>1635</v>
      </c>
      <c r="M154" s="31">
        <v>1.6473800000000001</v>
      </c>
      <c r="N154" s="1"/>
      <c r="O154" s="1"/>
    </row>
    <row r="155" spans="1:15" ht="12.75" customHeight="1">
      <c r="A155" s="33">
        <v>145</v>
      </c>
      <c r="B155" s="58" t="s">
        <v>379</v>
      </c>
      <c r="C155" s="31">
        <v>151</v>
      </c>
      <c r="D155" s="38">
        <v>151.13333333333333</v>
      </c>
      <c r="E155" s="38">
        <v>149.46666666666664</v>
      </c>
      <c r="F155" s="38">
        <v>147.93333333333331</v>
      </c>
      <c r="G155" s="38">
        <v>146.26666666666662</v>
      </c>
      <c r="H155" s="38">
        <v>152.66666666666666</v>
      </c>
      <c r="I155" s="38">
        <v>154.33333333333334</v>
      </c>
      <c r="J155" s="38">
        <v>155.86666666666667</v>
      </c>
      <c r="K155" s="31">
        <v>152.80000000000001</v>
      </c>
      <c r="L155" s="31">
        <v>149.6</v>
      </c>
      <c r="M155" s="31">
        <v>22.566220000000001</v>
      </c>
      <c r="N155" s="1"/>
      <c r="O155" s="1"/>
    </row>
    <row r="156" spans="1:15" ht="12.75" customHeight="1">
      <c r="A156" s="33">
        <v>146</v>
      </c>
      <c r="B156" s="58" t="s">
        <v>375</v>
      </c>
      <c r="C156" s="31">
        <v>199.6</v>
      </c>
      <c r="D156" s="38">
        <v>202.08333333333334</v>
      </c>
      <c r="E156" s="38">
        <v>195.51666666666668</v>
      </c>
      <c r="F156" s="38">
        <v>191.43333333333334</v>
      </c>
      <c r="G156" s="38">
        <v>184.86666666666667</v>
      </c>
      <c r="H156" s="38">
        <v>206.16666666666669</v>
      </c>
      <c r="I156" s="38">
        <v>212.73333333333335</v>
      </c>
      <c r="J156" s="38">
        <v>216.81666666666669</v>
      </c>
      <c r="K156" s="31">
        <v>208.65</v>
      </c>
      <c r="L156" s="31">
        <v>198</v>
      </c>
      <c r="M156" s="31">
        <v>11.43183</v>
      </c>
      <c r="N156" s="1"/>
      <c r="O156" s="1"/>
    </row>
    <row r="157" spans="1:15" ht="12.75" customHeight="1">
      <c r="A157" s="33">
        <v>147</v>
      </c>
      <c r="B157" s="58" t="s">
        <v>380</v>
      </c>
      <c r="C157" s="31">
        <v>87.3</v>
      </c>
      <c r="D157" s="38">
        <v>87.34999999999998</v>
      </c>
      <c r="E157" s="38">
        <v>86.349999999999966</v>
      </c>
      <c r="F157" s="38">
        <v>85.399999999999991</v>
      </c>
      <c r="G157" s="38">
        <v>84.399999999999977</v>
      </c>
      <c r="H157" s="38">
        <v>88.299999999999955</v>
      </c>
      <c r="I157" s="38">
        <v>89.299999999999983</v>
      </c>
      <c r="J157" s="38">
        <v>90.249999999999943</v>
      </c>
      <c r="K157" s="31">
        <v>88.35</v>
      </c>
      <c r="L157" s="31">
        <v>86.4</v>
      </c>
      <c r="M157" s="31">
        <v>27.102599999999999</v>
      </c>
      <c r="N157" s="1"/>
      <c r="O157" s="1"/>
    </row>
    <row r="158" spans="1:15" ht="12.75" customHeight="1">
      <c r="A158" s="33">
        <v>148</v>
      </c>
      <c r="B158" s="58" t="s">
        <v>866</v>
      </c>
      <c r="C158" s="31">
        <v>821.35</v>
      </c>
      <c r="D158" s="38">
        <v>822.11666666666667</v>
      </c>
      <c r="E158" s="38">
        <v>809.33333333333337</v>
      </c>
      <c r="F158" s="38">
        <v>797.31666666666672</v>
      </c>
      <c r="G158" s="38">
        <v>784.53333333333342</v>
      </c>
      <c r="H158" s="38">
        <v>834.13333333333333</v>
      </c>
      <c r="I158" s="38">
        <v>846.91666666666663</v>
      </c>
      <c r="J158" s="38">
        <v>858.93333333333328</v>
      </c>
      <c r="K158" s="31">
        <v>834.9</v>
      </c>
      <c r="L158" s="31">
        <v>810.1</v>
      </c>
      <c r="M158" s="31">
        <v>0.68384</v>
      </c>
      <c r="N158" s="1"/>
      <c r="O158" s="1"/>
    </row>
    <row r="159" spans="1:15" ht="12.75" customHeight="1">
      <c r="A159" s="33">
        <v>149</v>
      </c>
      <c r="B159" s="58" t="s">
        <v>112</v>
      </c>
      <c r="C159" s="31">
        <v>2578.25</v>
      </c>
      <c r="D159" s="38">
        <v>2586.6</v>
      </c>
      <c r="E159" s="38">
        <v>2563.25</v>
      </c>
      <c r="F159" s="38">
        <v>2548.25</v>
      </c>
      <c r="G159" s="38">
        <v>2524.9</v>
      </c>
      <c r="H159" s="38">
        <v>2601.6</v>
      </c>
      <c r="I159" s="38">
        <v>2624.9499999999994</v>
      </c>
      <c r="J159" s="38">
        <v>2639.95</v>
      </c>
      <c r="K159" s="31">
        <v>2609.9499999999998</v>
      </c>
      <c r="L159" s="31">
        <v>2571.6</v>
      </c>
      <c r="M159" s="31">
        <v>1.0339799999999999</v>
      </c>
      <c r="N159" s="1"/>
      <c r="O159" s="1"/>
    </row>
    <row r="160" spans="1:15" ht="12.75" customHeight="1">
      <c r="A160" s="33">
        <v>150</v>
      </c>
      <c r="B160" s="58" t="s">
        <v>113</v>
      </c>
      <c r="C160" s="31">
        <v>269.10000000000002</v>
      </c>
      <c r="D160" s="38">
        <v>267.38333333333338</v>
      </c>
      <c r="E160" s="38">
        <v>263.26666666666677</v>
      </c>
      <c r="F160" s="38">
        <v>257.43333333333339</v>
      </c>
      <c r="G160" s="38">
        <v>253.31666666666678</v>
      </c>
      <c r="H160" s="38">
        <v>273.21666666666675</v>
      </c>
      <c r="I160" s="38">
        <v>277.33333333333343</v>
      </c>
      <c r="J160" s="38">
        <v>283.16666666666674</v>
      </c>
      <c r="K160" s="31">
        <v>271.5</v>
      </c>
      <c r="L160" s="31">
        <v>261.55</v>
      </c>
      <c r="M160" s="31">
        <v>53.839289999999998</v>
      </c>
      <c r="N160" s="1"/>
      <c r="O160" s="1"/>
    </row>
    <row r="161" spans="1:15" ht="12.75" customHeight="1">
      <c r="A161" s="33">
        <v>151</v>
      </c>
      <c r="B161" s="58" t="s">
        <v>381</v>
      </c>
      <c r="C161" s="31">
        <v>407</v>
      </c>
      <c r="D161" s="38">
        <v>408.40000000000003</v>
      </c>
      <c r="E161" s="38">
        <v>401.80000000000007</v>
      </c>
      <c r="F161" s="38">
        <v>396.6</v>
      </c>
      <c r="G161" s="38">
        <v>390.00000000000006</v>
      </c>
      <c r="H161" s="38">
        <v>413.60000000000008</v>
      </c>
      <c r="I161" s="38">
        <v>420.2000000000001</v>
      </c>
      <c r="J161" s="38">
        <v>425.40000000000009</v>
      </c>
      <c r="K161" s="31">
        <v>415</v>
      </c>
      <c r="L161" s="31">
        <v>403.2</v>
      </c>
      <c r="M161" s="31">
        <v>5.7179799999999998</v>
      </c>
      <c r="N161" s="1"/>
      <c r="O161" s="1"/>
    </row>
    <row r="162" spans="1:15" ht="12.75" customHeight="1">
      <c r="A162" s="33">
        <v>152</v>
      </c>
      <c r="B162" s="58" t="s">
        <v>114</v>
      </c>
      <c r="C162" s="31">
        <v>133.19999999999999</v>
      </c>
      <c r="D162" s="38">
        <v>133.44999999999999</v>
      </c>
      <c r="E162" s="38">
        <v>132.54999999999998</v>
      </c>
      <c r="F162" s="38">
        <v>131.9</v>
      </c>
      <c r="G162" s="38">
        <v>131</v>
      </c>
      <c r="H162" s="38">
        <v>134.09999999999997</v>
      </c>
      <c r="I162" s="38">
        <v>134.99999999999994</v>
      </c>
      <c r="J162" s="38">
        <v>135.64999999999995</v>
      </c>
      <c r="K162" s="31">
        <v>134.35</v>
      </c>
      <c r="L162" s="31">
        <v>132.80000000000001</v>
      </c>
      <c r="M162" s="31">
        <v>104.27685</v>
      </c>
      <c r="N162" s="1"/>
      <c r="O162" s="1"/>
    </row>
    <row r="163" spans="1:15" ht="12.75" customHeight="1">
      <c r="A163" s="33">
        <v>153</v>
      </c>
      <c r="B163" s="58" t="s">
        <v>382</v>
      </c>
      <c r="C163" s="31">
        <v>444.25</v>
      </c>
      <c r="D163" s="38">
        <v>447.4666666666667</v>
      </c>
      <c r="E163" s="38">
        <v>438.03333333333342</v>
      </c>
      <c r="F163" s="38">
        <v>431.81666666666672</v>
      </c>
      <c r="G163" s="38">
        <v>422.38333333333344</v>
      </c>
      <c r="H163" s="38">
        <v>453.68333333333339</v>
      </c>
      <c r="I163" s="38">
        <v>463.11666666666667</v>
      </c>
      <c r="J163" s="38">
        <v>469.33333333333337</v>
      </c>
      <c r="K163" s="31">
        <v>456.9</v>
      </c>
      <c r="L163" s="31">
        <v>441.25</v>
      </c>
      <c r="M163" s="31">
        <v>4.2612399999999999</v>
      </c>
      <c r="N163" s="1"/>
      <c r="O163" s="1"/>
    </row>
    <row r="164" spans="1:15" ht="12.75" customHeight="1">
      <c r="A164" s="33">
        <v>154</v>
      </c>
      <c r="B164" s="58" t="s">
        <v>383</v>
      </c>
      <c r="C164" s="31">
        <v>4603.8500000000004</v>
      </c>
      <c r="D164" s="38">
        <v>4602</v>
      </c>
      <c r="E164" s="38">
        <v>4573.6000000000004</v>
      </c>
      <c r="F164" s="38">
        <v>4543.3500000000004</v>
      </c>
      <c r="G164" s="38">
        <v>4514.9500000000007</v>
      </c>
      <c r="H164" s="38">
        <v>4632.25</v>
      </c>
      <c r="I164" s="38">
        <v>4660.6499999999996</v>
      </c>
      <c r="J164" s="38">
        <v>4690.8999999999996</v>
      </c>
      <c r="K164" s="31">
        <v>4630.3999999999996</v>
      </c>
      <c r="L164" s="31">
        <v>4571.75</v>
      </c>
      <c r="M164" s="31">
        <v>0.11225</v>
      </c>
      <c r="N164" s="1"/>
      <c r="O164" s="1"/>
    </row>
    <row r="165" spans="1:15" ht="12.75" customHeight="1">
      <c r="A165" s="33">
        <v>155</v>
      </c>
      <c r="B165" s="58" t="s">
        <v>384</v>
      </c>
      <c r="C165" s="31">
        <v>1088.25</v>
      </c>
      <c r="D165" s="38">
        <v>1093.8166666666666</v>
      </c>
      <c r="E165" s="38">
        <v>1070.4333333333332</v>
      </c>
      <c r="F165" s="38">
        <v>1052.6166666666666</v>
      </c>
      <c r="G165" s="38">
        <v>1029.2333333333331</v>
      </c>
      <c r="H165" s="38">
        <v>1111.6333333333332</v>
      </c>
      <c r="I165" s="38">
        <v>1135.0166666666664</v>
      </c>
      <c r="J165" s="38">
        <v>1152.8333333333333</v>
      </c>
      <c r="K165" s="31">
        <v>1117.2</v>
      </c>
      <c r="L165" s="31">
        <v>1076</v>
      </c>
      <c r="M165" s="31">
        <v>2.3722699999999999</v>
      </c>
      <c r="N165" s="1"/>
      <c r="O165" s="1"/>
    </row>
    <row r="166" spans="1:15" ht="12.75" customHeight="1">
      <c r="A166" s="33">
        <v>156</v>
      </c>
      <c r="B166" s="58" t="s">
        <v>385</v>
      </c>
      <c r="C166" s="31">
        <v>203.55</v>
      </c>
      <c r="D166" s="38">
        <v>203.66666666666666</v>
      </c>
      <c r="E166" s="38">
        <v>202.63333333333333</v>
      </c>
      <c r="F166" s="38">
        <v>201.71666666666667</v>
      </c>
      <c r="G166" s="38">
        <v>200.68333333333334</v>
      </c>
      <c r="H166" s="38">
        <v>204.58333333333331</v>
      </c>
      <c r="I166" s="38">
        <v>205.61666666666667</v>
      </c>
      <c r="J166" s="38">
        <v>206.5333333333333</v>
      </c>
      <c r="K166" s="31">
        <v>204.7</v>
      </c>
      <c r="L166" s="31">
        <v>202.75</v>
      </c>
      <c r="M166" s="31">
        <v>3.2266900000000001</v>
      </c>
      <c r="N166" s="1"/>
      <c r="O166" s="1"/>
    </row>
    <row r="167" spans="1:15" ht="12.75" customHeight="1">
      <c r="A167" s="33">
        <v>157</v>
      </c>
      <c r="B167" s="58" t="s">
        <v>386</v>
      </c>
      <c r="C167" s="31">
        <v>147.80000000000001</v>
      </c>
      <c r="D167" s="38">
        <v>147.9</v>
      </c>
      <c r="E167" s="38">
        <v>146.4</v>
      </c>
      <c r="F167" s="38">
        <v>145</v>
      </c>
      <c r="G167" s="38">
        <v>143.5</v>
      </c>
      <c r="H167" s="38">
        <v>149.30000000000001</v>
      </c>
      <c r="I167" s="38">
        <v>150.80000000000001</v>
      </c>
      <c r="J167" s="38">
        <v>152.20000000000002</v>
      </c>
      <c r="K167" s="31">
        <v>149.4</v>
      </c>
      <c r="L167" s="31">
        <v>146.5</v>
      </c>
      <c r="M167" s="31">
        <v>9.5041600000000006</v>
      </c>
      <c r="N167" s="1"/>
      <c r="O167" s="1"/>
    </row>
    <row r="168" spans="1:15" ht="12.75" customHeight="1">
      <c r="A168" s="33">
        <v>158</v>
      </c>
      <c r="B168" s="58" t="s">
        <v>867</v>
      </c>
      <c r="C168" s="31">
        <v>810.05</v>
      </c>
      <c r="D168" s="38">
        <v>830.46666666666658</v>
      </c>
      <c r="E168" s="38">
        <v>784.38333333333321</v>
      </c>
      <c r="F168" s="38">
        <v>758.71666666666658</v>
      </c>
      <c r="G168" s="38">
        <v>712.63333333333321</v>
      </c>
      <c r="H168" s="38">
        <v>856.13333333333321</v>
      </c>
      <c r="I168" s="38">
        <v>902.21666666666647</v>
      </c>
      <c r="J168" s="38">
        <v>927.88333333333321</v>
      </c>
      <c r="K168" s="31">
        <v>876.55</v>
      </c>
      <c r="L168" s="31">
        <v>804.8</v>
      </c>
      <c r="M168" s="31">
        <v>8.4190000000000005</v>
      </c>
      <c r="N168" s="1"/>
      <c r="O168" s="1"/>
    </row>
    <row r="169" spans="1:15" ht="12.75" customHeight="1">
      <c r="A169" s="33">
        <v>159</v>
      </c>
      <c r="B169" s="58" t="s">
        <v>277</v>
      </c>
      <c r="C169" s="31">
        <v>317.95</v>
      </c>
      <c r="D169" s="38">
        <v>319.93333333333334</v>
      </c>
      <c r="E169" s="38">
        <v>312.41666666666669</v>
      </c>
      <c r="F169" s="38">
        <v>306.88333333333333</v>
      </c>
      <c r="G169" s="38">
        <v>299.36666666666667</v>
      </c>
      <c r="H169" s="38">
        <v>325.4666666666667</v>
      </c>
      <c r="I169" s="38">
        <v>332.98333333333335</v>
      </c>
      <c r="J169" s="38">
        <v>338.51666666666671</v>
      </c>
      <c r="K169" s="31">
        <v>327.45</v>
      </c>
      <c r="L169" s="31">
        <v>314.39999999999998</v>
      </c>
      <c r="M169" s="31">
        <v>10.518660000000001</v>
      </c>
      <c r="N169" s="1"/>
      <c r="O169" s="1"/>
    </row>
    <row r="170" spans="1:15" ht="12.75" customHeight="1">
      <c r="A170" s="33">
        <v>160</v>
      </c>
      <c r="B170" s="58" t="s">
        <v>276</v>
      </c>
      <c r="C170" s="31">
        <v>146.19999999999999</v>
      </c>
      <c r="D170" s="38">
        <v>146.65</v>
      </c>
      <c r="E170" s="38">
        <v>144.9</v>
      </c>
      <c r="F170" s="38">
        <v>143.6</v>
      </c>
      <c r="G170" s="38">
        <v>141.85</v>
      </c>
      <c r="H170" s="38">
        <v>147.95000000000002</v>
      </c>
      <c r="I170" s="38">
        <v>149.70000000000002</v>
      </c>
      <c r="J170" s="38">
        <v>151.00000000000003</v>
      </c>
      <c r="K170" s="31">
        <v>148.4</v>
      </c>
      <c r="L170" s="31">
        <v>145.35</v>
      </c>
      <c r="M170" s="31">
        <v>35.410760000000003</v>
      </c>
      <c r="N170" s="1"/>
      <c r="O170" s="1"/>
    </row>
    <row r="171" spans="1:15" ht="12.75" customHeight="1">
      <c r="A171" s="33">
        <v>161</v>
      </c>
      <c r="B171" s="58" t="s">
        <v>387</v>
      </c>
      <c r="C171" s="31">
        <v>1281.25</v>
      </c>
      <c r="D171" s="38">
        <v>1279.5166666666667</v>
      </c>
      <c r="E171" s="38">
        <v>1252.9833333333333</v>
      </c>
      <c r="F171" s="38">
        <v>1224.7166666666667</v>
      </c>
      <c r="G171" s="38">
        <v>1198.1833333333334</v>
      </c>
      <c r="H171" s="38">
        <v>1307.7833333333333</v>
      </c>
      <c r="I171" s="38">
        <v>1334.3166666666666</v>
      </c>
      <c r="J171" s="38">
        <v>1362.5833333333333</v>
      </c>
      <c r="K171" s="31">
        <v>1306.05</v>
      </c>
      <c r="L171" s="31">
        <v>1251.25</v>
      </c>
      <c r="M171" s="31">
        <v>1.3371299999999999</v>
      </c>
      <c r="N171" s="1"/>
      <c r="O171" s="1"/>
    </row>
    <row r="172" spans="1:15" ht="12.75" customHeight="1">
      <c r="A172" s="33">
        <v>162</v>
      </c>
      <c r="B172" s="58" t="s">
        <v>115</v>
      </c>
      <c r="C172" s="31">
        <v>115.7</v>
      </c>
      <c r="D172" s="38">
        <v>116.46666666666665</v>
      </c>
      <c r="E172" s="38">
        <v>114.63333333333331</v>
      </c>
      <c r="F172" s="38">
        <v>113.56666666666666</v>
      </c>
      <c r="G172" s="38">
        <v>111.73333333333332</v>
      </c>
      <c r="H172" s="38">
        <v>117.5333333333333</v>
      </c>
      <c r="I172" s="38">
        <v>119.36666666666665</v>
      </c>
      <c r="J172" s="38">
        <v>120.43333333333329</v>
      </c>
      <c r="K172" s="31">
        <v>118.3</v>
      </c>
      <c r="L172" s="31">
        <v>115.4</v>
      </c>
      <c r="M172" s="31">
        <v>108.18125999999999</v>
      </c>
      <c r="N172" s="1"/>
      <c r="O172" s="1"/>
    </row>
    <row r="173" spans="1:15" ht="12.75" customHeight="1">
      <c r="A173" s="33">
        <v>163</v>
      </c>
      <c r="B173" s="58" t="s">
        <v>389</v>
      </c>
      <c r="C173" s="31">
        <v>2709.05</v>
      </c>
      <c r="D173" s="38">
        <v>2716.2666666666669</v>
      </c>
      <c r="E173" s="38">
        <v>2682.7833333333338</v>
      </c>
      <c r="F173" s="38">
        <v>2656.5166666666669</v>
      </c>
      <c r="G173" s="38">
        <v>2623.0333333333338</v>
      </c>
      <c r="H173" s="38">
        <v>2742.5333333333338</v>
      </c>
      <c r="I173" s="38">
        <v>2776.0166666666664</v>
      </c>
      <c r="J173" s="38">
        <v>2802.2833333333338</v>
      </c>
      <c r="K173" s="31">
        <v>2749.75</v>
      </c>
      <c r="L173" s="31">
        <v>2690</v>
      </c>
      <c r="M173" s="31">
        <v>0.13045000000000001</v>
      </c>
      <c r="N173" s="1"/>
      <c r="O173" s="1"/>
    </row>
    <row r="174" spans="1:15" ht="12.75" customHeight="1">
      <c r="A174" s="33">
        <v>164</v>
      </c>
      <c r="B174" s="58" t="s">
        <v>390</v>
      </c>
      <c r="C174" s="31">
        <v>3173.95</v>
      </c>
      <c r="D174" s="38">
        <v>3163.9833333333336</v>
      </c>
      <c r="E174" s="38">
        <v>3132.0166666666673</v>
      </c>
      <c r="F174" s="38">
        <v>3090.0833333333339</v>
      </c>
      <c r="G174" s="38">
        <v>3058.1166666666677</v>
      </c>
      <c r="H174" s="38">
        <v>3205.916666666667</v>
      </c>
      <c r="I174" s="38">
        <v>3237.8833333333332</v>
      </c>
      <c r="J174" s="38">
        <v>3279.8166666666666</v>
      </c>
      <c r="K174" s="31">
        <v>3195.95</v>
      </c>
      <c r="L174" s="31">
        <v>3122.05</v>
      </c>
      <c r="M174" s="31">
        <v>8.6809999999999998E-2</v>
      </c>
      <c r="N174" s="1"/>
      <c r="O174" s="1"/>
    </row>
    <row r="175" spans="1:15" ht="12.75" customHeight="1">
      <c r="A175" s="33">
        <v>165</v>
      </c>
      <c r="B175" s="58" t="s">
        <v>391</v>
      </c>
      <c r="C175" s="31">
        <v>201.6</v>
      </c>
      <c r="D175" s="38">
        <v>203.56666666666669</v>
      </c>
      <c r="E175" s="38">
        <v>198.98333333333338</v>
      </c>
      <c r="F175" s="38">
        <v>196.36666666666667</v>
      </c>
      <c r="G175" s="38">
        <v>191.78333333333336</v>
      </c>
      <c r="H175" s="38">
        <v>206.18333333333339</v>
      </c>
      <c r="I175" s="38">
        <v>210.76666666666671</v>
      </c>
      <c r="J175" s="38">
        <v>213.38333333333341</v>
      </c>
      <c r="K175" s="31">
        <v>208.15</v>
      </c>
      <c r="L175" s="31">
        <v>200.95</v>
      </c>
      <c r="M175" s="31">
        <v>16.382359999999998</v>
      </c>
      <c r="N175" s="1"/>
      <c r="O175" s="1"/>
    </row>
    <row r="176" spans="1:15" ht="12.75" customHeight="1">
      <c r="A176" s="33">
        <v>166</v>
      </c>
      <c r="B176" s="58" t="s">
        <v>278</v>
      </c>
      <c r="C176" s="31">
        <v>1648</v>
      </c>
      <c r="D176" s="38">
        <v>1648.3333333333333</v>
      </c>
      <c r="E176" s="38">
        <v>1604.6666666666665</v>
      </c>
      <c r="F176" s="38">
        <v>1561.3333333333333</v>
      </c>
      <c r="G176" s="38">
        <v>1517.6666666666665</v>
      </c>
      <c r="H176" s="38">
        <v>1691.6666666666665</v>
      </c>
      <c r="I176" s="38">
        <v>1735.333333333333</v>
      </c>
      <c r="J176" s="38">
        <v>1778.6666666666665</v>
      </c>
      <c r="K176" s="31">
        <v>1692</v>
      </c>
      <c r="L176" s="31">
        <v>1605</v>
      </c>
      <c r="M176" s="31">
        <v>8.5641499999999997</v>
      </c>
      <c r="N176" s="1"/>
      <c r="O176" s="1"/>
    </row>
    <row r="177" spans="1:15" ht="12.75" customHeight="1">
      <c r="A177" s="33">
        <v>167</v>
      </c>
      <c r="B177" s="58" t="s">
        <v>392</v>
      </c>
      <c r="C177" s="31">
        <v>1441.6</v>
      </c>
      <c r="D177" s="38">
        <v>1441.8499999999997</v>
      </c>
      <c r="E177" s="38">
        <v>1428.5999999999995</v>
      </c>
      <c r="F177" s="38">
        <v>1415.5999999999997</v>
      </c>
      <c r="G177" s="38">
        <v>1402.3499999999995</v>
      </c>
      <c r="H177" s="38">
        <v>1454.8499999999995</v>
      </c>
      <c r="I177" s="38">
        <v>1468.1</v>
      </c>
      <c r="J177" s="38">
        <v>1481.0999999999995</v>
      </c>
      <c r="K177" s="31">
        <v>1455.1</v>
      </c>
      <c r="L177" s="31">
        <v>1428.85</v>
      </c>
      <c r="M177" s="31">
        <v>0.92401999999999995</v>
      </c>
      <c r="N177" s="1"/>
      <c r="O177" s="1"/>
    </row>
    <row r="178" spans="1:15" ht="12.75" customHeight="1">
      <c r="A178" s="33">
        <v>168</v>
      </c>
      <c r="B178" s="58" t="s">
        <v>116</v>
      </c>
      <c r="C178" s="31">
        <v>801.35</v>
      </c>
      <c r="D178" s="38">
        <v>803.21666666666658</v>
      </c>
      <c r="E178" s="38">
        <v>790.43333333333317</v>
      </c>
      <c r="F178" s="38">
        <v>779.51666666666654</v>
      </c>
      <c r="G178" s="38">
        <v>766.73333333333312</v>
      </c>
      <c r="H178" s="38">
        <v>814.13333333333321</v>
      </c>
      <c r="I178" s="38">
        <v>826.91666666666674</v>
      </c>
      <c r="J178" s="38">
        <v>837.83333333333326</v>
      </c>
      <c r="K178" s="31">
        <v>816</v>
      </c>
      <c r="L178" s="31">
        <v>792.3</v>
      </c>
      <c r="M178" s="31">
        <v>5.4100799999999998</v>
      </c>
      <c r="N178" s="1"/>
      <c r="O178" s="1"/>
    </row>
    <row r="179" spans="1:15" ht="12.75" customHeight="1">
      <c r="A179" s="33">
        <v>169</v>
      </c>
      <c r="B179" s="58" t="s">
        <v>873</v>
      </c>
      <c r="C179" s="31">
        <v>677.45</v>
      </c>
      <c r="D179" s="38">
        <v>686.41666666666663</v>
      </c>
      <c r="E179" s="38">
        <v>663.2833333333333</v>
      </c>
      <c r="F179" s="38">
        <v>649.11666666666667</v>
      </c>
      <c r="G179" s="38">
        <v>625.98333333333335</v>
      </c>
      <c r="H179" s="38">
        <v>700.58333333333326</v>
      </c>
      <c r="I179" s="38">
        <v>723.7166666666667</v>
      </c>
      <c r="J179" s="38">
        <v>737.88333333333321</v>
      </c>
      <c r="K179" s="31">
        <v>709.55</v>
      </c>
      <c r="L179" s="31">
        <v>672.25</v>
      </c>
      <c r="M179" s="31">
        <v>11.988860000000001</v>
      </c>
      <c r="N179" s="1"/>
      <c r="O179" s="1"/>
    </row>
    <row r="180" spans="1:15" ht="12.75" customHeight="1">
      <c r="A180" s="33">
        <v>170</v>
      </c>
      <c r="B180" s="58" t="s">
        <v>388</v>
      </c>
      <c r="C180" s="31">
        <v>1590.1</v>
      </c>
      <c r="D180" s="38">
        <v>1571.0166666666667</v>
      </c>
      <c r="E180" s="38">
        <v>1499.0333333333333</v>
      </c>
      <c r="F180" s="38">
        <v>1407.9666666666667</v>
      </c>
      <c r="G180" s="38">
        <v>1335.9833333333333</v>
      </c>
      <c r="H180" s="38">
        <v>1662.0833333333333</v>
      </c>
      <c r="I180" s="38">
        <v>1734.0666666666664</v>
      </c>
      <c r="J180" s="38">
        <v>1825.1333333333332</v>
      </c>
      <c r="K180" s="31">
        <v>1643</v>
      </c>
      <c r="L180" s="31">
        <v>1479.95</v>
      </c>
      <c r="M180" s="31">
        <v>33.251890000000003</v>
      </c>
      <c r="N180" s="1"/>
      <c r="O180" s="1"/>
    </row>
    <row r="181" spans="1:15" ht="12.75" customHeight="1">
      <c r="A181" s="33">
        <v>171</v>
      </c>
      <c r="B181" s="58" t="s">
        <v>118</v>
      </c>
      <c r="C181" s="31">
        <v>54.25</v>
      </c>
      <c r="D181" s="38">
        <v>54.1</v>
      </c>
      <c r="E181" s="38">
        <v>53.45</v>
      </c>
      <c r="F181" s="38">
        <v>52.65</v>
      </c>
      <c r="G181" s="38">
        <v>52</v>
      </c>
      <c r="H181" s="38">
        <v>54.900000000000006</v>
      </c>
      <c r="I181" s="38">
        <v>55.55</v>
      </c>
      <c r="J181" s="38">
        <v>56.350000000000009</v>
      </c>
      <c r="K181" s="31">
        <v>54.75</v>
      </c>
      <c r="L181" s="31">
        <v>53.3</v>
      </c>
      <c r="M181" s="31">
        <v>109.74648000000001</v>
      </c>
      <c r="N181" s="1"/>
      <c r="O181" s="1"/>
    </row>
    <row r="182" spans="1:15" ht="12.75" customHeight="1">
      <c r="A182" s="33">
        <v>172</v>
      </c>
      <c r="B182" s="58" t="s">
        <v>393</v>
      </c>
      <c r="C182" s="31">
        <v>1257.3499999999999</v>
      </c>
      <c r="D182" s="38">
        <v>1257.1333333333332</v>
      </c>
      <c r="E182" s="38">
        <v>1245.2666666666664</v>
      </c>
      <c r="F182" s="38">
        <v>1233.1833333333332</v>
      </c>
      <c r="G182" s="38">
        <v>1221.3166666666664</v>
      </c>
      <c r="H182" s="38">
        <v>1269.2166666666665</v>
      </c>
      <c r="I182" s="38">
        <v>1281.0833333333333</v>
      </c>
      <c r="J182" s="38">
        <v>1293.1666666666665</v>
      </c>
      <c r="K182" s="31">
        <v>1269</v>
      </c>
      <c r="L182" s="31">
        <v>1245.05</v>
      </c>
      <c r="M182" s="31">
        <v>0.61216999999999999</v>
      </c>
      <c r="N182" s="1"/>
      <c r="O182" s="1"/>
    </row>
    <row r="183" spans="1:15" ht="12.75" customHeight="1">
      <c r="A183" s="33">
        <v>173</v>
      </c>
      <c r="B183" s="58" t="s">
        <v>394</v>
      </c>
      <c r="C183" s="31">
        <v>2147.35</v>
      </c>
      <c r="D183" s="38">
        <v>2144.7833333333333</v>
      </c>
      <c r="E183" s="38">
        <v>2120.5666666666666</v>
      </c>
      <c r="F183" s="38">
        <v>2093.7833333333333</v>
      </c>
      <c r="G183" s="38">
        <v>2069.5666666666666</v>
      </c>
      <c r="H183" s="38">
        <v>2171.5666666666666</v>
      </c>
      <c r="I183" s="38">
        <v>2195.7833333333328</v>
      </c>
      <c r="J183" s="38">
        <v>2222.5666666666666</v>
      </c>
      <c r="K183" s="31">
        <v>2169</v>
      </c>
      <c r="L183" s="31">
        <v>2118</v>
      </c>
      <c r="M183" s="31">
        <v>0.64993999999999996</v>
      </c>
      <c r="N183" s="1"/>
      <c r="O183" s="1"/>
    </row>
    <row r="184" spans="1:15" ht="12.75" customHeight="1">
      <c r="A184" s="33">
        <v>174</v>
      </c>
      <c r="B184" s="58" t="s">
        <v>395</v>
      </c>
      <c r="C184" s="31">
        <v>473.8</v>
      </c>
      <c r="D184" s="38">
        <v>476.8</v>
      </c>
      <c r="E184" s="38">
        <v>466.65000000000003</v>
      </c>
      <c r="F184" s="38">
        <v>459.5</v>
      </c>
      <c r="G184" s="38">
        <v>449.35</v>
      </c>
      <c r="H184" s="38">
        <v>483.95000000000005</v>
      </c>
      <c r="I184" s="38">
        <v>494.1</v>
      </c>
      <c r="J184" s="38">
        <v>501.25000000000006</v>
      </c>
      <c r="K184" s="31">
        <v>486.95</v>
      </c>
      <c r="L184" s="31">
        <v>469.65</v>
      </c>
      <c r="M184" s="31">
        <v>3.2269000000000001</v>
      </c>
      <c r="N184" s="1"/>
      <c r="O184" s="1"/>
    </row>
    <row r="185" spans="1:15" ht="12.75" customHeight="1">
      <c r="A185" s="33">
        <v>175</v>
      </c>
      <c r="B185" s="58" t="s">
        <v>120</v>
      </c>
      <c r="C185" s="31">
        <v>1020.15</v>
      </c>
      <c r="D185" s="38">
        <v>1021</v>
      </c>
      <c r="E185" s="38">
        <v>1013.0999999999999</v>
      </c>
      <c r="F185" s="38">
        <v>1006.05</v>
      </c>
      <c r="G185" s="38">
        <v>998.14999999999986</v>
      </c>
      <c r="H185" s="38">
        <v>1028.05</v>
      </c>
      <c r="I185" s="38">
        <v>1035.95</v>
      </c>
      <c r="J185" s="38">
        <v>1043</v>
      </c>
      <c r="K185" s="31">
        <v>1028.9000000000001</v>
      </c>
      <c r="L185" s="31">
        <v>1013.95</v>
      </c>
      <c r="M185" s="31">
        <v>6.6041100000000004</v>
      </c>
      <c r="N185" s="1"/>
      <c r="O185" s="1"/>
    </row>
    <row r="186" spans="1:15" ht="12.75" customHeight="1">
      <c r="A186" s="33">
        <v>176</v>
      </c>
      <c r="B186" s="58" t="s">
        <v>396</v>
      </c>
      <c r="C186" s="31">
        <v>500</v>
      </c>
      <c r="D186" s="38">
        <v>499.86666666666662</v>
      </c>
      <c r="E186" s="38">
        <v>491.73333333333323</v>
      </c>
      <c r="F186" s="38">
        <v>483.46666666666664</v>
      </c>
      <c r="G186" s="38">
        <v>475.33333333333326</v>
      </c>
      <c r="H186" s="38">
        <v>508.13333333333321</v>
      </c>
      <c r="I186" s="38">
        <v>516.26666666666654</v>
      </c>
      <c r="J186" s="38">
        <v>524.53333333333319</v>
      </c>
      <c r="K186" s="31">
        <v>508</v>
      </c>
      <c r="L186" s="31">
        <v>491.6</v>
      </c>
      <c r="M186" s="31">
        <v>5.5170399999999997</v>
      </c>
      <c r="N186" s="1"/>
      <c r="O186" s="1"/>
    </row>
    <row r="187" spans="1:15" ht="12.75" customHeight="1">
      <c r="A187" s="33">
        <v>177</v>
      </c>
      <c r="B187" s="58" t="s">
        <v>121</v>
      </c>
      <c r="C187" s="31">
        <v>1519.95</v>
      </c>
      <c r="D187" s="38">
        <v>1525.1333333333332</v>
      </c>
      <c r="E187" s="38">
        <v>1509.8166666666664</v>
      </c>
      <c r="F187" s="38">
        <v>1499.6833333333332</v>
      </c>
      <c r="G187" s="38">
        <v>1484.3666666666663</v>
      </c>
      <c r="H187" s="38">
        <v>1535.2666666666664</v>
      </c>
      <c r="I187" s="38">
        <v>1550.583333333333</v>
      </c>
      <c r="J187" s="38">
        <v>1560.7166666666665</v>
      </c>
      <c r="K187" s="31">
        <v>1540.45</v>
      </c>
      <c r="L187" s="31">
        <v>1515</v>
      </c>
      <c r="M187" s="31">
        <v>2.3470300000000002</v>
      </c>
      <c r="N187" s="1"/>
      <c r="O187" s="1"/>
    </row>
    <row r="188" spans="1:15" ht="12.75" customHeight="1">
      <c r="A188" s="33">
        <v>178</v>
      </c>
      <c r="B188" s="58" t="s">
        <v>122</v>
      </c>
      <c r="C188" s="31">
        <v>299.89999999999998</v>
      </c>
      <c r="D188" s="38">
        <v>300.01666666666665</v>
      </c>
      <c r="E188" s="38">
        <v>296.88333333333333</v>
      </c>
      <c r="F188" s="38">
        <v>293.86666666666667</v>
      </c>
      <c r="G188" s="38">
        <v>290.73333333333335</v>
      </c>
      <c r="H188" s="38">
        <v>303.0333333333333</v>
      </c>
      <c r="I188" s="38">
        <v>306.16666666666663</v>
      </c>
      <c r="J188" s="38">
        <v>309.18333333333328</v>
      </c>
      <c r="K188" s="31">
        <v>303.14999999999998</v>
      </c>
      <c r="L188" s="31">
        <v>297</v>
      </c>
      <c r="M188" s="31">
        <v>17.127870000000001</v>
      </c>
      <c r="N188" s="1"/>
      <c r="O188" s="1"/>
    </row>
    <row r="189" spans="1:15" ht="12.75" customHeight="1">
      <c r="A189" s="33">
        <v>179</v>
      </c>
      <c r="B189" s="58" t="s">
        <v>397</v>
      </c>
      <c r="C189" s="31">
        <v>430.9</v>
      </c>
      <c r="D189" s="38">
        <v>428.68333333333334</v>
      </c>
      <c r="E189" s="38">
        <v>424.11666666666667</v>
      </c>
      <c r="F189" s="38">
        <v>417.33333333333331</v>
      </c>
      <c r="G189" s="38">
        <v>412.76666666666665</v>
      </c>
      <c r="H189" s="38">
        <v>435.4666666666667</v>
      </c>
      <c r="I189" s="38">
        <v>440.03333333333342</v>
      </c>
      <c r="J189" s="38">
        <v>446.81666666666672</v>
      </c>
      <c r="K189" s="31">
        <v>433.25</v>
      </c>
      <c r="L189" s="31">
        <v>421.9</v>
      </c>
      <c r="M189" s="31">
        <v>12.95129</v>
      </c>
      <c r="N189" s="1"/>
      <c r="O189" s="1"/>
    </row>
    <row r="190" spans="1:15" ht="12.75" customHeight="1">
      <c r="A190" s="33">
        <v>180</v>
      </c>
      <c r="B190" s="58" t="s">
        <v>123</v>
      </c>
      <c r="C190" s="31">
        <v>1827.55</v>
      </c>
      <c r="D190" s="38">
        <v>1825.3500000000001</v>
      </c>
      <c r="E190" s="38">
        <v>1810.7000000000003</v>
      </c>
      <c r="F190" s="38">
        <v>1793.8500000000001</v>
      </c>
      <c r="G190" s="38">
        <v>1779.2000000000003</v>
      </c>
      <c r="H190" s="38">
        <v>1842.2000000000003</v>
      </c>
      <c r="I190" s="38">
        <v>1856.8500000000004</v>
      </c>
      <c r="J190" s="38">
        <v>1873.7000000000003</v>
      </c>
      <c r="K190" s="31">
        <v>1840</v>
      </c>
      <c r="L190" s="31">
        <v>1808.5</v>
      </c>
      <c r="M190" s="31">
        <v>7.4617800000000001</v>
      </c>
      <c r="N190" s="1"/>
      <c r="O190" s="1"/>
    </row>
    <row r="191" spans="1:15" ht="12.75" customHeight="1">
      <c r="A191" s="33">
        <v>181</v>
      </c>
      <c r="B191" s="58" t="s">
        <v>398</v>
      </c>
      <c r="C191" s="31">
        <v>763.45</v>
      </c>
      <c r="D191" s="38">
        <v>764.25</v>
      </c>
      <c r="E191" s="38">
        <v>759</v>
      </c>
      <c r="F191" s="38">
        <v>754.55</v>
      </c>
      <c r="G191" s="38">
        <v>749.3</v>
      </c>
      <c r="H191" s="38">
        <v>768.7</v>
      </c>
      <c r="I191" s="38">
        <v>773.95</v>
      </c>
      <c r="J191" s="38">
        <v>778.40000000000009</v>
      </c>
      <c r="K191" s="31">
        <v>769.5</v>
      </c>
      <c r="L191" s="31">
        <v>759.8</v>
      </c>
      <c r="M191" s="31">
        <v>1.2331799999999999</v>
      </c>
      <c r="N191" s="1"/>
      <c r="O191" s="1"/>
    </row>
    <row r="192" spans="1:15" ht="12.75" customHeight="1">
      <c r="A192" s="33">
        <v>182</v>
      </c>
      <c r="B192" s="58" t="s">
        <v>399</v>
      </c>
      <c r="C192" s="31">
        <v>332.4</v>
      </c>
      <c r="D192" s="38">
        <v>335.08333333333331</v>
      </c>
      <c r="E192" s="38">
        <v>328.56666666666661</v>
      </c>
      <c r="F192" s="38">
        <v>324.73333333333329</v>
      </c>
      <c r="G192" s="38">
        <v>318.21666666666658</v>
      </c>
      <c r="H192" s="38">
        <v>338.91666666666663</v>
      </c>
      <c r="I192" s="38">
        <v>345.43333333333339</v>
      </c>
      <c r="J192" s="38">
        <v>349.26666666666665</v>
      </c>
      <c r="K192" s="31">
        <v>341.6</v>
      </c>
      <c r="L192" s="31">
        <v>331.25</v>
      </c>
      <c r="M192" s="31">
        <v>2.4281700000000002</v>
      </c>
      <c r="N192" s="1"/>
      <c r="O192" s="1"/>
    </row>
    <row r="193" spans="1:15" ht="12.75" customHeight="1">
      <c r="A193" s="33">
        <v>183</v>
      </c>
      <c r="B193" s="58" t="s">
        <v>400</v>
      </c>
      <c r="C193" s="31">
        <v>2268.4499999999998</v>
      </c>
      <c r="D193" s="38">
        <v>2282.1166666666668</v>
      </c>
      <c r="E193" s="38">
        <v>2247.4333333333334</v>
      </c>
      <c r="F193" s="38">
        <v>2226.4166666666665</v>
      </c>
      <c r="G193" s="38">
        <v>2191.7333333333331</v>
      </c>
      <c r="H193" s="38">
        <v>2303.1333333333337</v>
      </c>
      <c r="I193" s="38">
        <v>2337.8166666666671</v>
      </c>
      <c r="J193" s="38">
        <v>2358.8333333333339</v>
      </c>
      <c r="K193" s="31">
        <v>2316.8000000000002</v>
      </c>
      <c r="L193" s="31">
        <v>2261.1</v>
      </c>
      <c r="M193" s="31">
        <v>0.19034999999999999</v>
      </c>
      <c r="N193" s="1"/>
      <c r="O193" s="1"/>
    </row>
    <row r="194" spans="1:15" ht="12.75" customHeight="1">
      <c r="A194" s="33">
        <v>184</v>
      </c>
      <c r="B194" s="58" t="s">
        <v>401</v>
      </c>
      <c r="C194" s="31">
        <v>646.70000000000005</v>
      </c>
      <c r="D194" s="38">
        <v>646.41666666666663</v>
      </c>
      <c r="E194" s="38">
        <v>642.83333333333326</v>
      </c>
      <c r="F194" s="38">
        <v>638.96666666666658</v>
      </c>
      <c r="G194" s="38">
        <v>635.38333333333321</v>
      </c>
      <c r="H194" s="38">
        <v>650.2833333333333</v>
      </c>
      <c r="I194" s="38">
        <v>653.86666666666656</v>
      </c>
      <c r="J194" s="38">
        <v>657.73333333333335</v>
      </c>
      <c r="K194" s="31">
        <v>650</v>
      </c>
      <c r="L194" s="31">
        <v>642.54999999999995</v>
      </c>
      <c r="M194" s="31">
        <v>0.58933999999999997</v>
      </c>
      <c r="N194" s="1"/>
      <c r="O194" s="1"/>
    </row>
    <row r="195" spans="1:15" ht="12.75" customHeight="1">
      <c r="A195" s="33">
        <v>185</v>
      </c>
      <c r="B195" s="58" t="s">
        <v>402</v>
      </c>
      <c r="C195" s="31">
        <v>243.15</v>
      </c>
      <c r="D195" s="38">
        <v>243.98333333333335</v>
      </c>
      <c r="E195" s="38">
        <v>241.16666666666669</v>
      </c>
      <c r="F195" s="38">
        <v>239.18333333333334</v>
      </c>
      <c r="G195" s="38">
        <v>236.36666666666667</v>
      </c>
      <c r="H195" s="38">
        <v>245.9666666666667</v>
      </c>
      <c r="I195" s="38">
        <v>248.78333333333336</v>
      </c>
      <c r="J195" s="38">
        <v>250.76666666666671</v>
      </c>
      <c r="K195" s="31">
        <v>246.8</v>
      </c>
      <c r="L195" s="31">
        <v>242</v>
      </c>
      <c r="M195" s="31">
        <v>1.80175</v>
      </c>
      <c r="N195" s="1"/>
      <c r="O195" s="1"/>
    </row>
    <row r="196" spans="1:15" ht="12.75" customHeight="1">
      <c r="A196" s="33">
        <v>186</v>
      </c>
      <c r="B196" s="58" t="s">
        <v>403</v>
      </c>
      <c r="C196" s="31">
        <v>2916.1</v>
      </c>
      <c r="D196" s="38">
        <v>2865.1666666666665</v>
      </c>
      <c r="E196" s="38">
        <v>2795.333333333333</v>
      </c>
      <c r="F196" s="38">
        <v>2674.5666666666666</v>
      </c>
      <c r="G196" s="38">
        <v>2604.7333333333331</v>
      </c>
      <c r="H196" s="38">
        <v>2985.9333333333329</v>
      </c>
      <c r="I196" s="38">
        <v>3055.766666666666</v>
      </c>
      <c r="J196" s="38">
        <v>3176.5333333333328</v>
      </c>
      <c r="K196" s="31">
        <v>2935</v>
      </c>
      <c r="L196" s="31">
        <v>2744.4</v>
      </c>
      <c r="M196" s="31">
        <v>3.74884</v>
      </c>
      <c r="N196" s="1"/>
      <c r="O196" s="1"/>
    </row>
    <row r="197" spans="1:15" ht="12.75" customHeight="1">
      <c r="A197" s="33">
        <v>187</v>
      </c>
      <c r="B197" s="58" t="s">
        <v>124</v>
      </c>
      <c r="C197" s="31">
        <v>460.05</v>
      </c>
      <c r="D197" s="38">
        <v>460.91666666666669</v>
      </c>
      <c r="E197" s="38">
        <v>457.13333333333338</v>
      </c>
      <c r="F197" s="38">
        <v>454.2166666666667</v>
      </c>
      <c r="G197" s="38">
        <v>450.43333333333339</v>
      </c>
      <c r="H197" s="38">
        <v>463.83333333333337</v>
      </c>
      <c r="I197" s="38">
        <v>467.61666666666667</v>
      </c>
      <c r="J197" s="38">
        <v>470.53333333333336</v>
      </c>
      <c r="K197" s="31">
        <v>464.7</v>
      </c>
      <c r="L197" s="31">
        <v>458</v>
      </c>
      <c r="M197" s="31">
        <v>15.331519999999999</v>
      </c>
      <c r="N197" s="1"/>
      <c r="O197" s="1"/>
    </row>
    <row r="198" spans="1:15" ht="12.75" customHeight="1">
      <c r="A198" s="33">
        <v>188</v>
      </c>
      <c r="B198" s="58" t="s">
        <v>119</v>
      </c>
      <c r="C198" s="31">
        <v>544.29999999999995</v>
      </c>
      <c r="D198" s="38">
        <v>546.11666666666667</v>
      </c>
      <c r="E198" s="38">
        <v>541.23333333333335</v>
      </c>
      <c r="F198" s="38">
        <v>538.16666666666663</v>
      </c>
      <c r="G198" s="38">
        <v>533.2833333333333</v>
      </c>
      <c r="H198" s="38">
        <v>549.18333333333339</v>
      </c>
      <c r="I198" s="38">
        <v>554.06666666666683</v>
      </c>
      <c r="J198" s="38">
        <v>557.13333333333344</v>
      </c>
      <c r="K198" s="31">
        <v>551</v>
      </c>
      <c r="L198" s="31">
        <v>543.04999999999995</v>
      </c>
      <c r="M198" s="31">
        <v>6.6741900000000003</v>
      </c>
      <c r="N198" s="1"/>
      <c r="O198" s="1"/>
    </row>
    <row r="199" spans="1:15" ht="12.75" customHeight="1">
      <c r="A199" s="33">
        <v>189</v>
      </c>
      <c r="B199" s="58" t="s">
        <v>404</v>
      </c>
      <c r="C199" s="31">
        <v>119.3</v>
      </c>
      <c r="D199" s="38">
        <v>119.88333333333333</v>
      </c>
      <c r="E199" s="38">
        <v>118.31666666666665</v>
      </c>
      <c r="F199" s="38">
        <v>117.33333333333333</v>
      </c>
      <c r="G199" s="38">
        <v>115.76666666666665</v>
      </c>
      <c r="H199" s="38">
        <v>120.86666666666665</v>
      </c>
      <c r="I199" s="38">
        <v>122.43333333333331</v>
      </c>
      <c r="J199" s="38">
        <v>123.41666666666664</v>
      </c>
      <c r="K199" s="31">
        <v>121.45</v>
      </c>
      <c r="L199" s="31">
        <v>118.9</v>
      </c>
      <c r="M199" s="31">
        <v>6.48698</v>
      </c>
      <c r="N199" s="1"/>
      <c r="O199" s="1"/>
    </row>
    <row r="200" spans="1:15" ht="12.75" customHeight="1">
      <c r="A200" s="33">
        <v>190</v>
      </c>
      <c r="B200" s="58" t="s">
        <v>405</v>
      </c>
      <c r="C200" s="31">
        <v>153.05000000000001</v>
      </c>
      <c r="D200" s="38">
        <v>152.56666666666666</v>
      </c>
      <c r="E200" s="38">
        <v>151.43333333333334</v>
      </c>
      <c r="F200" s="38">
        <v>149.81666666666666</v>
      </c>
      <c r="G200" s="38">
        <v>148.68333333333334</v>
      </c>
      <c r="H200" s="38">
        <v>154.18333333333334</v>
      </c>
      <c r="I200" s="38">
        <v>155.31666666666666</v>
      </c>
      <c r="J200" s="38">
        <v>156.93333333333334</v>
      </c>
      <c r="K200" s="31">
        <v>153.69999999999999</v>
      </c>
      <c r="L200" s="31">
        <v>150.94999999999999</v>
      </c>
      <c r="M200" s="31">
        <v>13.332879999999999</v>
      </c>
      <c r="N200" s="1"/>
      <c r="O200" s="1"/>
    </row>
    <row r="201" spans="1:15" ht="12.75" customHeight="1">
      <c r="A201" s="33">
        <v>191</v>
      </c>
      <c r="B201" s="58" t="s">
        <v>279</v>
      </c>
      <c r="C201" s="31">
        <v>278.60000000000002</v>
      </c>
      <c r="D201" s="38">
        <v>278.76666666666671</v>
      </c>
      <c r="E201" s="38">
        <v>276.23333333333341</v>
      </c>
      <c r="F201" s="38">
        <v>273.86666666666667</v>
      </c>
      <c r="G201" s="38">
        <v>271.33333333333337</v>
      </c>
      <c r="H201" s="38">
        <v>281.13333333333344</v>
      </c>
      <c r="I201" s="38">
        <v>283.66666666666674</v>
      </c>
      <c r="J201" s="38">
        <v>286.03333333333347</v>
      </c>
      <c r="K201" s="31">
        <v>281.3</v>
      </c>
      <c r="L201" s="31">
        <v>276.39999999999998</v>
      </c>
      <c r="M201" s="31">
        <v>1.77369</v>
      </c>
      <c r="N201" s="1"/>
      <c r="O201" s="1"/>
    </row>
    <row r="202" spans="1:15" ht="12.75" customHeight="1">
      <c r="A202" s="33">
        <v>192</v>
      </c>
      <c r="B202" s="58" t="s">
        <v>406</v>
      </c>
      <c r="C202" s="31">
        <v>1683.2</v>
      </c>
      <c r="D202" s="38">
        <v>1693.6000000000001</v>
      </c>
      <c r="E202" s="38">
        <v>1664.6000000000004</v>
      </c>
      <c r="F202" s="38">
        <v>1646.0000000000002</v>
      </c>
      <c r="G202" s="38">
        <v>1617.0000000000005</v>
      </c>
      <c r="H202" s="38">
        <v>1712.2000000000003</v>
      </c>
      <c r="I202" s="38">
        <v>1741.1999999999998</v>
      </c>
      <c r="J202" s="38">
        <v>1759.8000000000002</v>
      </c>
      <c r="K202" s="31">
        <v>1722.6</v>
      </c>
      <c r="L202" s="31">
        <v>1675</v>
      </c>
      <c r="M202" s="31">
        <v>2.0694499999999998</v>
      </c>
      <c r="N202" s="1"/>
      <c r="O202" s="1"/>
    </row>
    <row r="203" spans="1:15" ht="12.75" customHeight="1">
      <c r="A203" s="33">
        <v>193</v>
      </c>
      <c r="B203" s="58" t="s">
        <v>409</v>
      </c>
      <c r="C203" s="31">
        <v>904.25</v>
      </c>
      <c r="D203" s="38">
        <v>908.9</v>
      </c>
      <c r="E203" s="38">
        <v>898.34999999999991</v>
      </c>
      <c r="F203" s="38">
        <v>892.44999999999993</v>
      </c>
      <c r="G203" s="38">
        <v>881.89999999999986</v>
      </c>
      <c r="H203" s="38">
        <v>914.8</v>
      </c>
      <c r="I203" s="38">
        <v>925.34999999999991</v>
      </c>
      <c r="J203" s="38">
        <v>931.25</v>
      </c>
      <c r="K203" s="31">
        <v>919.45</v>
      </c>
      <c r="L203" s="31">
        <v>903</v>
      </c>
      <c r="M203" s="31">
        <v>2.84015</v>
      </c>
      <c r="N203" s="1"/>
      <c r="O203" s="1"/>
    </row>
    <row r="204" spans="1:15" ht="12.75" customHeight="1">
      <c r="A204" s="33">
        <v>194</v>
      </c>
      <c r="B204" s="58" t="s">
        <v>126</v>
      </c>
      <c r="C204" s="31">
        <v>1300.8499999999999</v>
      </c>
      <c r="D204" s="38">
        <v>1301.3166666666668</v>
      </c>
      <c r="E204" s="38">
        <v>1291.1833333333336</v>
      </c>
      <c r="F204" s="38">
        <v>1281.5166666666669</v>
      </c>
      <c r="G204" s="38">
        <v>1271.3833333333337</v>
      </c>
      <c r="H204" s="38">
        <v>1310.9833333333336</v>
      </c>
      <c r="I204" s="38">
        <v>1321.1166666666668</v>
      </c>
      <c r="J204" s="38">
        <v>1330.7833333333335</v>
      </c>
      <c r="K204" s="31">
        <v>1311.45</v>
      </c>
      <c r="L204" s="31">
        <v>1291.6500000000001</v>
      </c>
      <c r="M204" s="31">
        <v>4.8418599999999996</v>
      </c>
      <c r="N204" s="1"/>
      <c r="O204" s="1"/>
    </row>
    <row r="205" spans="1:15" ht="12.75" customHeight="1">
      <c r="A205" s="33">
        <v>195</v>
      </c>
      <c r="B205" s="58" t="s">
        <v>127</v>
      </c>
      <c r="C205" s="31">
        <v>1171.45</v>
      </c>
      <c r="D205" s="38">
        <v>1170.8999999999999</v>
      </c>
      <c r="E205" s="38">
        <v>1154.8499999999997</v>
      </c>
      <c r="F205" s="38">
        <v>1138.2499999999998</v>
      </c>
      <c r="G205" s="38">
        <v>1122.1999999999996</v>
      </c>
      <c r="H205" s="38">
        <v>1187.4999999999998</v>
      </c>
      <c r="I205" s="38">
        <v>1203.55</v>
      </c>
      <c r="J205" s="38">
        <v>1220.1499999999999</v>
      </c>
      <c r="K205" s="31">
        <v>1186.95</v>
      </c>
      <c r="L205" s="31">
        <v>1154.3</v>
      </c>
      <c r="M205" s="31">
        <v>73.918059999999997</v>
      </c>
      <c r="N205" s="1"/>
      <c r="O205" s="1"/>
    </row>
    <row r="206" spans="1:15" ht="12.75" customHeight="1">
      <c r="A206" s="33">
        <v>196</v>
      </c>
      <c r="B206" s="58" t="s">
        <v>128</v>
      </c>
      <c r="C206" s="31">
        <v>2560.85</v>
      </c>
      <c r="D206" s="38">
        <v>2584.25</v>
      </c>
      <c r="E206" s="38">
        <v>2528.6</v>
      </c>
      <c r="F206" s="38">
        <v>2496.35</v>
      </c>
      <c r="G206" s="38">
        <v>2440.6999999999998</v>
      </c>
      <c r="H206" s="38">
        <v>2616.5</v>
      </c>
      <c r="I206" s="38">
        <v>2672.1499999999996</v>
      </c>
      <c r="J206" s="38">
        <v>2704.4</v>
      </c>
      <c r="K206" s="31">
        <v>2639.9</v>
      </c>
      <c r="L206" s="31">
        <v>2552</v>
      </c>
      <c r="M206" s="31">
        <v>11.73767</v>
      </c>
      <c r="N206" s="1"/>
      <c r="O206" s="1"/>
    </row>
    <row r="207" spans="1:15" ht="12.75" customHeight="1">
      <c r="A207" s="33">
        <v>197</v>
      </c>
      <c r="B207" s="58" t="s">
        <v>129</v>
      </c>
      <c r="C207" s="31">
        <v>1618.8</v>
      </c>
      <c r="D207" s="38">
        <v>1624.4666666666665</v>
      </c>
      <c r="E207" s="38">
        <v>1610.5333333333328</v>
      </c>
      <c r="F207" s="38">
        <v>1602.2666666666664</v>
      </c>
      <c r="G207" s="38">
        <v>1588.3333333333328</v>
      </c>
      <c r="H207" s="38">
        <v>1632.7333333333329</v>
      </c>
      <c r="I207" s="38">
        <v>1646.6666666666667</v>
      </c>
      <c r="J207" s="38">
        <v>1654.9333333333329</v>
      </c>
      <c r="K207" s="31">
        <v>1638.4</v>
      </c>
      <c r="L207" s="31">
        <v>1616.2</v>
      </c>
      <c r="M207" s="31">
        <v>141.12911</v>
      </c>
      <c r="N207" s="1"/>
      <c r="O207" s="1"/>
    </row>
    <row r="208" spans="1:15" ht="12.75" customHeight="1">
      <c r="A208" s="33">
        <v>198</v>
      </c>
      <c r="B208" s="58" t="s">
        <v>130</v>
      </c>
      <c r="C208" s="31">
        <v>633.6</v>
      </c>
      <c r="D208" s="38">
        <v>635.83333333333337</v>
      </c>
      <c r="E208" s="38">
        <v>629.76666666666677</v>
      </c>
      <c r="F208" s="38">
        <v>625.93333333333339</v>
      </c>
      <c r="G208" s="38">
        <v>619.86666666666679</v>
      </c>
      <c r="H208" s="38">
        <v>639.66666666666674</v>
      </c>
      <c r="I208" s="38">
        <v>645.73333333333335</v>
      </c>
      <c r="J208" s="38">
        <v>649.56666666666672</v>
      </c>
      <c r="K208" s="31">
        <v>641.9</v>
      </c>
      <c r="L208" s="31">
        <v>632</v>
      </c>
      <c r="M208" s="31">
        <v>12.88176</v>
      </c>
      <c r="N208" s="1"/>
      <c r="O208" s="1"/>
    </row>
    <row r="209" spans="1:15" ht="12.75" customHeight="1">
      <c r="A209" s="33">
        <v>199</v>
      </c>
      <c r="B209" s="58" t="s">
        <v>131</v>
      </c>
      <c r="C209" s="31">
        <v>2998.2</v>
      </c>
      <c r="D209" s="38">
        <v>3017.1833333333329</v>
      </c>
      <c r="E209" s="38">
        <v>2961.016666666666</v>
      </c>
      <c r="F209" s="38">
        <v>2923.833333333333</v>
      </c>
      <c r="G209" s="38">
        <v>2867.6666666666661</v>
      </c>
      <c r="H209" s="38">
        <v>3054.3666666666659</v>
      </c>
      <c r="I209" s="38">
        <v>3110.5333333333328</v>
      </c>
      <c r="J209" s="38">
        <v>3147.7166666666658</v>
      </c>
      <c r="K209" s="31">
        <v>3073.35</v>
      </c>
      <c r="L209" s="31">
        <v>2980</v>
      </c>
      <c r="M209" s="31">
        <v>8.1608199999999993</v>
      </c>
      <c r="N209" s="1"/>
      <c r="O209" s="1"/>
    </row>
    <row r="210" spans="1:15" ht="12.75" customHeight="1">
      <c r="A210" s="33">
        <v>200</v>
      </c>
      <c r="B210" s="58" t="s">
        <v>407</v>
      </c>
      <c r="C210" s="31">
        <v>68.8</v>
      </c>
      <c r="D210" s="38">
        <v>69.416666666666671</v>
      </c>
      <c r="E210" s="38">
        <v>67.933333333333337</v>
      </c>
      <c r="F210" s="38">
        <v>67.066666666666663</v>
      </c>
      <c r="G210" s="38">
        <v>65.583333333333329</v>
      </c>
      <c r="H210" s="38">
        <v>70.283333333333346</v>
      </c>
      <c r="I210" s="38">
        <v>71.766666666666666</v>
      </c>
      <c r="J210" s="38">
        <v>72.633333333333354</v>
      </c>
      <c r="K210" s="31">
        <v>70.900000000000006</v>
      </c>
      <c r="L210" s="31">
        <v>68.55</v>
      </c>
      <c r="M210" s="31">
        <v>53.222659999999998</v>
      </c>
      <c r="N210" s="1"/>
      <c r="O210" s="1"/>
    </row>
    <row r="211" spans="1:15" ht="12.75" customHeight="1">
      <c r="A211" s="33">
        <v>201</v>
      </c>
      <c r="B211" s="58" t="s">
        <v>411</v>
      </c>
      <c r="C211" s="31">
        <v>288.89999999999998</v>
      </c>
      <c r="D211" s="38">
        <v>289.75</v>
      </c>
      <c r="E211" s="38">
        <v>287.10000000000002</v>
      </c>
      <c r="F211" s="38">
        <v>285.3</v>
      </c>
      <c r="G211" s="38">
        <v>282.65000000000003</v>
      </c>
      <c r="H211" s="38">
        <v>291.55</v>
      </c>
      <c r="I211" s="38">
        <v>294.2</v>
      </c>
      <c r="J211" s="38">
        <v>296</v>
      </c>
      <c r="K211" s="31">
        <v>292.39999999999998</v>
      </c>
      <c r="L211" s="31">
        <v>287.95</v>
      </c>
      <c r="M211" s="31">
        <v>1.80585</v>
      </c>
      <c r="N211" s="1"/>
      <c r="O211" s="1"/>
    </row>
    <row r="212" spans="1:15" ht="12.75" customHeight="1">
      <c r="A212" s="33">
        <v>202</v>
      </c>
      <c r="B212" s="58" t="s">
        <v>133</v>
      </c>
      <c r="C212" s="31">
        <v>462.45</v>
      </c>
      <c r="D212" s="38">
        <v>464.15000000000003</v>
      </c>
      <c r="E212" s="38">
        <v>458.30000000000007</v>
      </c>
      <c r="F212" s="38">
        <v>454.15000000000003</v>
      </c>
      <c r="G212" s="38">
        <v>448.30000000000007</v>
      </c>
      <c r="H212" s="38">
        <v>468.30000000000007</v>
      </c>
      <c r="I212" s="38">
        <v>474.15000000000009</v>
      </c>
      <c r="J212" s="38">
        <v>478.30000000000007</v>
      </c>
      <c r="K212" s="31">
        <v>470</v>
      </c>
      <c r="L212" s="31">
        <v>460</v>
      </c>
      <c r="M212" s="31">
        <v>44.228879999999997</v>
      </c>
      <c r="N212" s="1"/>
      <c r="O212" s="1"/>
    </row>
    <row r="213" spans="1:15" ht="12.75" customHeight="1">
      <c r="A213" s="33">
        <v>203</v>
      </c>
      <c r="B213" s="58" t="s">
        <v>412</v>
      </c>
      <c r="C213" s="31">
        <v>1020.45</v>
      </c>
      <c r="D213" s="38">
        <v>1019.7333333333332</v>
      </c>
      <c r="E213" s="38">
        <v>1014.7166666666665</v>
      </c>
      <c r="F213" s="38">
        <v>1008.9833333333332</v>
      </c>
      <c r="G213" s="38">
        <v>1003.9666666666665</v>
      </c>
      <c r="H213" s="38">
        <v>1025.4666666666665</v>
      </c>
      <c r="I213" s="38">
        <v>1030.4833333333331</v>
      </c>
      <c r="J213" s="38">
        <v>1036.2166666666665</v>
      </c>
      <c r="K213" s="31">
        <v>1024.75</v>
      </c>
      <c r="L213" s="31">
        <v>1014</v>
      </c>
      <c r="M213" s="31">
        <v>0.27751999999999999</v>
      </c>
      <c r="N213" s="1"/>
      <c r="O213" s="1"/>
    </row>
    <row r="214" spans="1:15" ht="12.75" customHeight="1">
      <c r="A214" s="33">
        <v>204</v>
      </c>
      <c r="B214" s="58" t="s">
        <v>125</v>
      </c>
      <c r="C214" s="31">
        <v>3791</v>
      </c>
      <c r="D214" s="38">
        <v>3807.6333333333337</v>
      </c>
      <c r="E214" s="38">
        <v>3746.4166666666674</v>
      </c>
      <c r="F214" s="38">
        <v>3701.8333333333339</v>
      </c>
      <c r="G214" s="38">
        <v>3640.6166666666677</v>
      </c>
      <c r="H214" s="38">
        <v>3852.2166666666672</v>
      </c>
      <c r="I214" s="38">
        <v>3913.4333333333334</v>
      </c>
      <c r="J214" s="38">
        <v>3958.0166666666669</v>
      </c>
      <c r="K214" s="31">
        <v>3868.85</v>
      </c>
      <c r="L214" s="31">
        <v>3763.05</v>
      </c>
      <c r="M214" s="31">
        <v>11.004239999999999</v>
      </c>
      <c r="N214" s="1"/>
      <c r="O214" s="1"/>
    </row>
    <row r="215" spans="1:15" ht="12.75" customHeight="1">
      <c r="A215" s="33">
        <v>205</v>
      </c>
      <c r="B215" s="58" t="s">
        <v>134</v>
      </c>
      <c r="C215" s="31">
        <v>158.94999999999999</v>
      </c>
      <c r="D215" s="38">
        <v>155.71666666666667</v>
      </c>
      <c r="E215" s="38">
        <v>150.73333333333335</v>
      </c>
      <c r="F215" s="38">
        <v>142.51666666666668</v>
      </c>
      <c r="G215" s="38">
        <v>137.53333333333336</v>
      </c>
      <c r="H215" s="38">
        <v>163.93333333333334</v>
      </c>
      <c r="I215" s="38">
        <v>168.91666666666663</v>
      </c>
      <c r="J215" s="38">
        <v>177.13333333333333</v>
      </c>
      <c r="K215" s="31">
        <v>160.69999999999999</v>
      </c>
      <c r="L215" s="31">
        <v>147.5</v>
      </c>
      <c r="M215" s="31">
        <v>256.24995000000001</v>
      </c>
      <c r="N215" s="1"/>
      <c r="O215" s="1"/>
    </row>
    <row r="216" spans="1:15" ht="12.75" customHeight="1">
      <c r="A216" s="33">
        <v>206</v>
      </c>
      <c r="B216" s="58" t="s">
        <v>135</v>
      </c>
      <c r="C216" s="31">
        <v>266.64999999999998</v>
      </c>
      <c r="D216" s="38">
        <v>267.13333333333333</v>
      </c>
      <c r="E216" s="38">
        <v>264.66666666666663</v>
      </c>
      <c r="F216" s="38">
        <v>262.68333333333328</v>
      </c>
      <c r="G216" s="38">
        <v>260.21666666666658</v>
      </c>
      <c r="H216" s="38">
        <v>269.11666666666667</v>
      </c>
      <c r="I216" s="38">
        <v>271.58333333333337</v>
      </c>
      <c r="J216" s="38">
        <v>273.56666666666672</v>
      </c>
      <c r="K216" s="31">
        <v>269.60000000000002</v>
      </c>
      <c r="L216" s="31">
        <v>265.14999999999998</v>
      </c>
      <c r="M216" s="31">
        <v>23.336649999999999</v>
      </c>
      <c r="N216" s="1"/>
      <c r="O216" s="1"/>
    </row>
    <row r="217" spans="1:15" ht="12.75" customHeight="1">
      <c r="A217" s="33">
        <v>207</v>
      </c>
      <c r="B217" s="58" t="s">
        <v>136</v>
      </c>
      <c r="C217" s="31">
        <v>2501.8000000000002</v>
      </c>
      <c r="D217" s="38">
        <v>2512.4833333333336</v>
      </c>
      <c r="E217" s="38">
        <v>2488.3166666666671</v>
      </c>
      <c r="F217" s="38">
        <v>2474.8333333333335</v>
      </c>
      <c r="G217" s="38">
        <v>2450.666666666667</v>
      </c>
      <c r="H217" s="38">
        <v>2525.9666666666672</v>
      </c>
      <c r="I217" s="38">
        <v>2550.1333333333332</v>
      </c>
      <c r="J217" s="38">
        <v>2563.6166666666672</v>
      </c>
      <c r="K217" s="31">
        <v>2536.65</v>
      </c>
      <c r="L217" s="31">
        <v>2499</v>
      </c>
      <c r="M217" s="31">
        <v>14.72199</v>
      </c>
      <c r="N217" s="1"/>
      <c r="O217" s="1"/>
    </row>
    <row r="218" spans="1:15" ht="12.75" customHeight="1">
      <c r="A218" s="33">
        <v>208</v>
      </c>
      <c r="B218" s="58" t="s">
        <v>280</v>
      </c>
      <c r="C218" s="31">
        <v>316.55</v>
      </c>
      <c r="D218" s="38">
        <v>317.51666666666665</v>
      </c>
      <c r="E218" s="38">
        <v>315.0333333333333</v>
      </c>
      <c r="F218" s="38">
        <v>313.51666666666665</v>
      </c>
      <c r="G218" s="38">
        <v>311.0333333333333</v>
      </c>
      <c r="H218" s="38">
        <v>319.0333333333333</v>
      </c>
      <c r="I218" s="38">
        <v>321.51666666666665</v>
      </c>
      <c r="J218" s="38">
        <v>323.0333333333333</v>
      </c>
      <c r="K218" s="31">
        <v>320</v>
      </c>
      <c r="L218" s="31">
        <v>316</v>
      </c>
      <c r="M218" s="31">
        <v>2.79237</v>
      </c>
      <c r="N218" s="1"/>
      <c r="O218" s="1"/>
    </row>
    <row r="219" spans="1:15" ht="12.75" customHeight="1">
      <c r="A219" s="33">
        <v>209</v>
      </c>
      <c r="B219" s="58" t="s">
        <v>413</v>
      </c>
      <c r="C219" s="31">
        <v>4411.05</v>
      </c>
      <c r="D219" s="38">
        <v>4411.3166666666666</v>
      </c>
      <c r="E219" s="38">
        <v>4339.7333333333336</v>
      </c>
      <c r="F219" s="38">
        <v>4268.416666666667</v>
      </c>
      <c r="G219" s="38">
        <v>4196.8333333333339</v>
      </c>
      <c r="H219" s="38">
        <v>4482.6333333333332</v>
      </c>
      <c r="I219" s="38">
        <v>4554.2166666666672</v>
      </c>
      <c r="J219" s="38">
        <v>4625.5333333333328</v>
      </c>
      <c r="K219" s="31">
        <v>4482.8999999999996</v>
      </c>
      <c r="L219" s="31">
        <v>4340</v>
      </c>
      <c r="M219" s="31">
        <v>0.15042</v>
      </c>
      <c r="N219" s="1"/>
      <c r="O219" s="1"/>
    </row>
    <row r="220" spans="1:15" ht="12.75" customHeight="1">
      <c r="A220" s="33">
        <v>210</v>
      </c>
      <c r="B220" s="58" t="s">
        <v>408</v>
      </c>
      <c r="C220" s="31">
        <v>588.70000000000005</v>
      </c>
      <c r="D220" s="38">
        <v>592.41666666666663</v>
      </c>
      <c r="E220" s="38">
        <v>583.2833333333333</v>
      </c>
      <c r="F220" s="38">
        <v>577.86666666666667</v>
      </c>
      <c r="G220" s="38">
        <v>568.73333333333335</v>
      </c>
      <c r="H220" s="38">
        <v>597.83333333333326</v>
      </c>
      <c r="I220" s="38">
        <v>606.9666666666667</v>
      </c>
      <c r="J220" s="38">
        <v>612.38333333333321</v>
      </c>
      <c r="K220" s="31">
        <v>601.54999999999995</v>
      </c>
      <c r="L220" s="31">
        <v>587</v>
      </c>
      <c r="M220" s="31">
        <v>0.60038999999999998</v>
      </c>
      <c r="N220" s="1"/>
      <c r="O220" s="1"/>
    </row>
    <row r="221" spans="1:15" ht="12.75" customHeight="1">
      <c r="A221" s="33">
        <v>211</v>
      </c>
      <c r="B221" s="58" t="s">
        <v>414</v>
      </c>
      <c r="C221" s="31">
        <v>843.25</v>
      </c>
      <c r="D221" s="38">
        <v>840.86666666666667</v>
      </c>
      <c r="E221" s="38">
        <v>832.73333333333335</v>
      </c>
      <c r="F221" s="38">
        <v>822.2166666666667</v>
      </c>
      <c r="G221" s="38">
        <v>814.08333333333337</v>
      </c>
      <c r="H221" s="38">
        <v>851.38333333333333</v>
      </c>
      <c r="I221" s="38">
        <v>859.51666666666677</v>
      </c>
      <c r="J221" s="38">
        <v>870.0333333333333</v>
      </c>
      <c r="K221" s="31">
        <v>849</v>
      </c>
      <c r="L221" s="31">
        <v>830.35</v>
      </c>
      <c r="M221" s="31">
        <v>0.45577000000000001</v>
      </c>
      <c r="N221" s="1"/>
      <c r="O221" s="1"/>
    </row>
    <row r="222" spans="1:15" ht="12.75" customHeight="1">
      <c r="A222" s="33">
        <v>212</v>
      </c>
      <c r="B222" s="58" t="s">
        <v>281</v>
      </c>
      <c r="C222" s="31">
        <v>42030.9</v>
      </c>
      <c r="D222" s="38">
        <v>42025.216666666667</v>
      </c>
      <c r="E222" s="38">
        <v>41587.633333333331</v>
      </c>
      <c r="F222" s="38">
        <v>41144.366666666661</v>
      </c>
      <c r="G222" s="38">
        <v>40706.783333333326</v>
      </c>
      <c r="H222" s="38">
        <v>42468.483333333337</v>
      </c>
      <c r="I222" s="38">
        <v>42906.066666666666</v>
      </c>
      <c r="J222" s="38">
        <v>43349.333333333343</v>
      </c>
      <c r="K222" s="31">
        <v>42462.8</v>
      </c>
      <c r="L222" s="31">
        <v>41581.949999999997</v>
      </c>
      <c r="M222" s="31">
        <v>2.4629999999999999E-2</v>
      </c>
      <c r="N222" s="1"/>
      <c r="O222" s="1"/>
    </row>
    <row r="223" spans="1:15" ht="12.75" customHeight="1">
      <c r="A223" s="33">
        <v>213</v>
      </c>
      <c r="B223" s="58" t="s">
        <v>415</v>
      </c>
      <c r="C223" s="31">
        <v>67.349999999999994</v>
      </c>
      <c r="D223" s="38">
        <v>67.3</v>
      </c>
      <c r="E223" s="38">
        <v>66.3</v>
      </c>
      <c r="F223" s="38">
        <v>65.25</v>
      </c>
      <c r="G223" s="38">
        <v>64.25</v>
      </c>
      <c r="H223" s="38">
        <v>68.349999999999994</v>
      </c>
      <c r="I223" s="38">
        <v>69.349999999999994</v>
      </c>
      <c r="J223" s="38">
        <v>70.399999999999991</v>
      </c>
      <c r="K223" s="31">
        <v>68.3</v>
      </c>
      <c r="L223" s="31">
        <v>66.25</v>
      </c>
      <c r="M223" s="31">
        <v>107.81413000000001</v>
      </c>
      <c r="N223" s="1"/>
      <c r="O223" s="1"/>
    </row>
    <row r="224" spans="1:15" ht="12.75" customHeight="1">
      <c r="A224" s="33">
        <v>214</v>
      </c>
      <c r="B224" s="58" t="s">
        <v>138</v>
      </c>
      <c r="C224" s="31">
        <v>952.85</v>
      </c>
      <c r="D224" s="38">
        <v>955.44999999999993</v>
      </c>
      <c r="E224" s="38">
        <v>947.39999999999986</v>
      </c>
      <c r="F224" s="38">
        <v>941.94999999999993</v>
      </c>
      <c r="G224" s="38">
        <v>933.89999999999986</v>
      </c>
      <c r="H224" s="38">
        <v>960.89999999999986</v>
      </c>
      <c r="I224" s="38">
        <v>968.94999999999982</v>
      </c>
      <c r="J224" s="38">
        <v>974.39999999999986</v>
      </c>
      <c r="K224" s="31">
        <v>963.5</v>
      </c>
      <c r="L224" s="31">
        <v>950</v>
      </c>
      <c r="M224" s="31">
        <v>171.62177</v>
      </c>
      <c r="N224" s="1"/>
      <c r="O224" s="1"/>
    </row>
    <row r="225" spans="1:15" ht="12.75" customHeight="1">
      <c r="A225" s="33">
        <v>215</v>
      </c>
      <c r="B225" s="58" t="s">
        <v>139</v>
      </c>
      <c r="C225" s="31">
        <v>1370.55</v>
      </c>
      <c r="D225" s="38">
        <v>1368.2166666666665</v>
      </c>
      <c r="E225" s="38">
        <v>1347.883333333333</v>
      </c>
      <c r="F225" s="38">
        <v>1325.2166666666665</v>
      </c>
      <c r="G225" s="38">
        <v>1304.883333333333</v>
      </c>
      <c r="H225" s="38">
        <v>1390.883333333333</v>
      </c>
      <c r="I225" s="38">
        <v>1411.2166666666665</v>
      </c>
      <c r="J225" s="38">
        <v>1433.883333333333</v>
      </c>
      <c r="K225" s="31">
        <v>1388.55</v>
      </c>
      <c r="L225" s="31">
        <v>1345.55</v>
      </c>
      <c r="M225" s="31">
        <v>7.4017299999999997</v>
      </c>
      <c r="N225" s="1"/>
      <c r="O225" s="1"/>
    </row>
    <row r="226" spans="1:15" ht="12.75" customHeight="1">
      <c r="A226" s="33">
        <v>216</v>
      </c>
      <c r="B226" s="58" t="s">
        <v>140</v>
      </c>
      <c r="C226" s="31">
        <v>560</v>
      </c>
      <c r="D226" s="38">
        <v>563.80000000000007</v>
      </c>
      <c r="E226" s="38">
        <v>551.95000000000016</v>
      </c>
      <c r="F226" s="38">
        <v>543.90000000000009</v>
      </c>
      <c r="G226" s="38">
        <v>532.05000000000018</v>
      </c>
      <c r="H226" s="38">
        <v>571.85000000000014</v>
      </c>
      <c r="I226" s="38">
        <v>583.70000000000005</v>
      </c>
      <c r="J226" s="38">
        <v>591.75000000000011</v>
      </c>
      <c r="K226" s="31">
        <v>575.65</v>
      </c>
      <c r="L226" s="31">
        <v>555.75</v>
      </c>
      <c r="M226" s="31">
        <v>13.940530000000001</v>
      </c>
      <c r="N226" s="1"/>
      <c r="O226" s="1"/>
    </row>
    <row r="227" spans="1:15" ht="12.75" customHeight="1">
      <c r="A227" s="33">
        <v>217</v>
      </c>
      <c r="B227" s="58" t="s">
        <v>282</v>
      </c>
      <c r="C227" s="31">
        <v>626.1</v>
      </c>
      <c r="D227" s="38">
        <v>624.7833333333333</v>
      </c>
      <c r="E227" s="38">
        <v>621.56666666666661</v>
      </c>
      <c r="F227" s="38">
        <v>617.0333333333333</v>
      </c>
      <c r="G227" s="38">
        <v>613.81666666666661</v>
      </c>
      <c r="H227" s="38">
        <v>629.31666666666661</v>
      </c>
      <c r="I227" s="38">
        <v>632.5333333333333</v>
      </c>
      <c r="J227" s="38">
        <v>637.06666666666661</v>
      </c>
      <c r="K227" s="31">
        <v>628</v>
      </c>
      <c r="L227" s="31">
        <v>620.25</v>
      </c>
      <c r="M227" s="31">
        <v>0.87231000000000003</v>
      </c>
      <c r="N227" s="1"/>
      <c r="O227" s="1"/>
    </row>
    <row r="228" spans="1:15" ht="12.75" customHeight="1">
      <c r="A228" s="33">
        <v>218</v>
      </c>
      <c r="B228" s="58" t="s">
        <v>416</v>
      </c>
      <c r="C228" s="31">
        <v>64.400000000000006</v>
      </c>
      <c r="D228" s="38">
        <v>64.483333333333334</v>
      </c>
      <c r="E228" s="38">
        <v>63.266666666666666</v>
      </c>
      <c r="F228" s="38">
        <v>62.133333333333333</v>
      </c>
      <c r="G228" s="38">
        <v>60.916666666666664</v>
      </c>
      <c r="H228" s="38">
        <v>65.616666666666674</v>
      </c>
      <c r="I228" s="38">
        <v>66.833333333333343</v>
      </c>
      <c r="J228" s="38">
        <v>67.966666666666669</v>
      </c>
      <c r="K228" s="31">
        <v>65.7</v>
      </c>
      <c r="L228" s="31">
        <v>63.35</v>
      </c>
      <c r="M228" s="31">
        <v>146.99727999999999</v>
      </c>
      <c r="N228" s="1"/>
      <c r="O228" s="1"/>
    </row>
    <row r="229" spans="1:15" ht="12.75" customHeight="1">
      <c r="A229" s="33">
        <v>219</v>
      </c>
      <c r="B229" s="58" t="s">
        <v>143</v>
      </c>
      <c r="C229" s="31">
        <v>88.15</v>
      </c>
      <c r="D229" s="38">
        <v>88.266666666666666</v>
      </c>
      <c r="E229" s="38">
        <v>87.533333333333331</v>
      </c>
      <c r="F229" s="38">
        <v>86.916666666666671</v>
      </c>
      <c r="G229" s="38">
        <v>86.183333333333337</v>
      </c>
      <c r="H229" s="38">
        <v>88.883333333333326</v>
      </c>
      <c r="I229" s="38">
        <v>89.616666666666646</v>
      </c>
      <c r="J229" s="38">
        <v>90.23333333333332</v>
      </c>
      <c r="K229" s="31">
        <v>89</v>
      </c>
      <c r="L229" s="31">
        <v>87.65</v>
      </c>
      <c r="M229" s="31">
        <v>336.82850000000002</v>
      </c>
      <c r="N229" s="1"/>
      <c r="O229" s="1"/>
    </row>
    <row r="230" spans="1:15" ht="12.75" customHeight="1">
      <c r="A230" s="33">
        <v>220</v>
      </c>
      <c r="B230" s="58" t="s">
        <v>142</v>
      </c>
      <c r="C230" s="31">
        <v>118.25</v>
      </c>
      <c r="D230" s="38">
        <v>118.45</v>
      </c>
      <c r="E230" s="38">
        <v>117.60000000000001</v>
      </c>
      <c r="F230" s="38">
        <v>116.95</v>
      </c>
      <c r="G230" s="38">
        <v>116.10000000000001</v>
      </c>
      <c r="H230" s="38">
        <v>119.10000000000001</v>
      </c>
      <c r="I230" s="38">
        <v>119.95</v>
      </c>
      <c r="J230" s="38">
        <v>120.60000000000001</v>
      </c>
      <c r="K230" s="31">
        <v>119.3</v>
      </c>
      <c r="L230" s="31">
        <v>117.8</v>
      </c>
      <c r="M230" s="31">
        <v>57.481830000000002</v>
      </c>
      <c r="N230" s="1"/>
      <c r="O230" s="1"/>
    </row>
    <row r="231" spans="1:15" ht="12.75" customHeight="1">
      <c r="A231" s="33">
        <v>221</v>
      </c>
      <c r="B231" s="58" t="s">
        <v>417</v>
      </c>
      <c r="C231" s="31">
        <v>829.85</v>
      </c>
      <c r="D231" s="38">
        <v>834.94999999999993</v>
      </c>
      <c r="E231" s="38">
        <v>820.89999999999986</v>
      </c>
      <c r="F231" s="38">
        <v>811.94999999999993</v>
      </c>
      <c r="G231" s="38">
        <v>797.89999999999986</v>
      </c>
      <c r="H231" s="38">
        <v>843.89999999999986</v>
      </c>
      <c r="I231" s="38">
        <v>857.94999999999982</v>
      </c>
      <c r="J231" s="38">
        <v>866.89999999999986</v>
      </c>
      <c r="K231" s="31">
        <v>849</v>
      </c>
      <c r="L231" s="31">
        <v>826</v>
      </c>
      <c r="M231" s="31">
        <v>1.9431499999999999</v>
      </c>
      <c r="N231" s="1"/>
      <c r="O231" s="1"/>
    </row>
    <row r="232" spans="1:15" ht="12.75" customHeight="1">
      <c r="A232" s="33">
        <v>222</v>
      </c>
      <c r="B232" s="58" t="s">
        <v>418</v>
      </c>
      <c r="C232" s="31">
        <v>570.6</v>
      </c>
      <c r="D232" s="38">
        <v>574.18333333333339</v>
      </c>
      <c r="E232" s="38">
        <v>565.41666666666674</v>
      </c>
      <c r="F232" s="38">
        <v>560.23333333333335</v>
      </c>
      <c r="G232" s="38">
        <v>551.4666666666667</v>
      </c>
      <c r="H232" s="38">
        <v>579.36666666666679</v>
      </c>
      <c r="I232" s="38">
        <v>588.13333333333344</v>
      </c>
      <c r="J232" s="38">
        <v>593.31666666666683</v>
      </c>
      <c r="K232" s="31">
        <v>582.95000000000005</v>
      </c>
      <c r="L232" s="31">
        <v>569</v>
      </c>
      <c r="M232" s="31">
        <v>2.02948</v>
      </c>
      <c r="N232" s="1"/>
      <c r="O232" s="1"/>
    </row>
    <row r="233" spans="1:15" ht="12.75" customHeight="1">
      <c r="A233" s="33">
        <v>223</v>
      </c>
      <c r="B233" s="58" t="s">
        <v>147</v>
      </c>
      <c r="C233" s="31">
        <v>252.7</v>
      </c>
      <c r="D233" s="38">
        <v>250.91666666666663</v>
      </c>
      <c r="E233" s="38">
        <v>242.43333333333328</v>
      </c>
      <c r="F233" s="38">
        <v>232.16666666666666</v>
      </c>
      <c r="G233" s="38">
        <v>223.68333333333331</v>
      </c>
      <c r="H233" s="38">
        <v>261.18333333333328</v>
      </c>
      <c r="I233" s="38">
        <v>269.66666666666663</v>
      </c>
      <c r="J233" s="38">
        <v>279.93333333333322</v>
      </c>
      <c r="K233" s="31">
        <v>259.39999999999998</v>
      </c>
      <c r="L233" s="31">
        <v>240.65</v>
      </c>
      <c r="M233" s="31">
        <v>181.02987999999999</v>
      </c>
      <c r="N233" s="1"/>
      <c r="O233" s="1"/>
    </row>
    <row r="234" spans="1:15" ht="12.75" customHeight="1">
      <c r="A234" s="33">
        <v>224</v>
      </c>
      <c r="B234" s="58" t="s">
        <v>137</v>
      </c>
      <c r="C234" s="31">
        <v>163.19999999999999</v>
      </c>
      <c r="D234" s="38">
        <v>164.16666666666666</v>
      </c>
      <c r="E234" s="38">
        <v>160.83333333333331</v>
      </c>
      <c r="F234" s="38">
        <v>158.46666666666667</v>
      </c>
      <c r="G234" s="38">
        <v>155.13333333333333</v>
      </c>
      <c r="H234" s="38">
        <v>166.5333333333333</v>
      </c>
      <c r="I234" s="38">
        <v>169.86666666666662</v>
      </c>
      <c r="J234" s="38">
        <v>172.23333333333329</v>
      </c>
      <c r="K234" s="31">
        <v>167.5</v>
      </c>
      <c r="L234" s="31">
        <v>161.80000000000001</v>
      </c>
      <c r="M234" s="31">
        <v>78.16207</v>
      </c>
      <c r="N234" s="1"/>
      <c r="O234" s="1"/>
    </row>
    <row r="235" spans="1:15" ht="12.75" customHeight="1">
      <c r="A235" s="33">
        <v>225</v>
      </c>
      <c r="B235" s="58" t="s">
        <v>421</v>
      </c>
      <c r="C235" s="31">
        <v>64.150000000000006</v>
      </c>
      <c r="D235" s="38">
        <v>64.63333333333334</v>
      </c>
      <c r="E235" s="38">
        <v>63.26666666666668</v>
      </c>
      <c r="F235" s="38">
        <v>62.38333333333334</v>
      </c>
      <c r="G235" s="38">
        <v>61.01666666666668</v>
      </c>
      <c r="H235" s="38">
        <v>65.51666666666668</v>
      </c>
      <c r="I235" s="38">
        <v>66.883333333333326</v>
      </c>
      <c r="J235" s="38">
        <v>67.76666666666668</v>
      </c>
      <c r="K235" s="31">
        <v>66</v>
      </c>
      <c r="L235" s="31">
        <v>63.75</v>
      </c>
      <c r="M235" s="31">
        <v>80.116699999999994</v>
      </c>
      <c r="N235" s="1"/>
      <c r="O235" s="1"/>
    </row>
    <row r="236" spans="1:15" ht="12.75" customHeight="1">
      <c r="A236" s="33">
        <v>226</v>
      </c>
      <c r="B236" s="58" t="s">
        <v>148</v>
      </c>
      <c r="C236" s="31">
        <v>3134.2</v>
      </c>
      <c r="D236" s="38">
        <v>3145.8166666666671</v>
      </c>
      <c r="E236" s="38">
        <v>3114.9333333333343</v>
      </c>
      <c r="F236" s="38">
        <v>3095.6666666666674</v>
      </c>
      <c r="G236" s="38">
        <v>3064.7833333333347</v>
      </c>
      <c r="H236" s="38">
        <v>3165.0833333333339</v>
      </c>
      <c r="I236" s="38">
        <v>3195.9666666666662</v>
      </c>
      <c r="J236" s="38">
        <v>3215.2333333333336</v>
      </c>
      <c r="K236" s="31">
        <v>3176.7</v>
      </c>
      <c r="L236" s="31">
        <v>3126.55</v>
      </c>
      <c r="M236" s="31">
        <v>0.77531000000000005</v>
      </c>
      <c r="N236" s="1"/>
      <c r="O236" s="1"/>
    </row>
    <row r="237" spans="1:15" ht="12.75" customHeight="1">
      <c r="A237" s="33">
        <v>227</v>
      </c>
      <c r="B237" s="58" t="s">
        <v>283</v>
      </c>
      <c r="C237" s="31">
        <v>387.9</v>
      </c>
      <c r="D237" s="38">
        <v>391.01666666666665</v>
      </c>
      <c r="E237" s="38">
        <v>375.88333333333333</v>
      </c>
      <c r="F237" s="38">
        <v>363.86666666666667</v>
      </c>
      <c r="G237" s="38">
        <v>348.73333333333335</v>
      </c>
      <c r="H237" s="38">
        <v>403.0333333333333</v>
      </c>
      <c r="I237" s="38">
        <v>418.16666666666663</v>
      </c>
      <c r="J237" s="38">
        <v>430.18333333333328</v>
      </c>
      <c r="K237" s="31">
        <v>406.15</v>
      </c>
      <c r="L237" s="31">
        <v>379</v>
      </c>
      <c r="M237" s="31">
        <v>44.693179999999998</v>
      </c>
      <c r="N237" s="1"/>
      <c r="O237" s="1"/>
    </row>
    <row r="238" spans="1:15" ht="12.75" customHeight="1">
      <c r="A238" s="33">
        <v>228</v>
      </c>
      <c r="B238" s="58" t="s">
        <v>144</v>
      </c>
      <c r="C238" s="31">
        <v>128.5</v>
      </c>
      <c r="D238" s="38">
        <v>129.06666666666669</v>
      </c>
      <c r="E238" s="38">
        <v>127.53333333333339</v>
      </c>
      <c r="F238" s="38">
        <v>126.56666666666669</v>
      </c>
      <c r="G238" s="38">
        <v>125.03333333333339</v>
      </c>
      <c r="H238" s="38">
        <v>130.03333333333339</v>
      </c>
      <c r="I238" s="38">
        <v>131.56666666666669</v>
      </c>
      <c r="J238" s="38">
        <v>132.53333333333339</v>
      </c>
      <c r="K238" s="31">
        <v>130.6</v>
      </c>
      <c r="L238" s="31">
        <v>128.1</v>
      </c>
      <c r="M238" s="31">
        <v>33.371409999999997</v>
      </c>
      <c r="N238" s="1"/>
      <c r="O238" s="1"/>
    </row>
    <row r="239" spans="1:15" ht="12.75" customHeight="1">
      <c r="A239" s="33">
        <v>229</v>
      </c>
      <c r="B239" s="58" t="s">
        <v>146</v>
      </c>
      <c r="C239" s="31">
        <v>387.05</v>
      </c>
      <c r="D239" s="38">
        <v>385.98333333333329</v>
      </c>
      <c r="E239" s="38">
        <v>382.71666666666658</v>
      </c>
      <c r="F239" s="38">
        <v>378.38333333333327</v>
      </c>
      <c r="G239" s="38">
        <v>375.11666666666656</v>
      </c>
      <c r="H239" s="38">
        <v>390.31666666666661</v>
      </c>
      <c r="I239" s="38">
        <v>393.58333333333337</v>
      </c>
      <c r="J239" s="38">
        <v>397.91666666666663</v>
      </c>
      <c r="K239" s="31">
        <v>389.25</v>
      </c>
      <c r="L239" s="31">
        <v>381.65</v>
      </c>
      <c r="M239" s="31">
        <v>17.076039999999999</v>
      </c>
      <c r="N239" s="1"/>
      <c r="O239" s="1"/>
    </row>
    <row r="240" spans="1:15" ht="12.75" customHeight="1">
      <c r="A240" s="33">
        <v>230</v>
      </c>
      <c r="B240" s="58" t="s">
        <v>154</v>
      </c>
      <c r="C240" s="31">
        <v>93.5</v>
      </c>
      <c r="D240" s="38">
        <v>93.716666666666654</v>
      </c>
      <c r="E240" s="38">
        <v>93.133333333333312</v>
      </c>
      <c r="F240" s="38">
        <v>92.766666666666652</v>
      </c>
      <c r="G240" s="38">
        <v>92.183333333333309</v>
      </c>
      <c r="H240" s="38">
        <v>94.083333333333314</v>
      </c>
      <c r="I240" s="38">
        <v>94.666666666666657</v>
      </c>
      <c r="J240" s="38">
        <v>95.033333333333317</v>
      </c>
      <c r="K240" s="31">
        <v>94.3</v>
      </c>
      <c r="L240" s="31">
        <v>93.35</v>
      </c>
      <c r="M240" s="31">
        <v>92.948679999999996</v>
      </c>
      <c r="N240" s="1"/>
      <c r="O240" s="1"/>
    </row>
    <row r="241" spans="1:15" ht="12.75" customHeight="1">
      <c r="A241" s="33">
        <v>231</v>
      </c>
      <c r="B241" s="58" t="s">
        <v>422</v>
      </c>
      <c r="C241" s="31">
        <v>30.55</v>
      </c>
      <c r="D241" s="38">
        <v>29.583333333333332</v>
      </c>
      <c r="E241" s="38">
        <v>28.066666666666663</v>
      </c>
      <c r="F241" s="38">
        <v>25.583333333333332</v>
      </c>
      <c r="G241" s="38">
        <v>24.066666666666663</v>
      </c>
      <c r="H241" s="38">
        <v>32.066666666666663</v>
      </c>
      <c r="I241" s="38">
        <v>33.583333333333336</v>
      </c>
      <c r="J241" s="38">
        <v>36.066666666666663</v>
      </c>
      <c r="K241" s="31">
        <v>31.1</v>
      </c>
      <c r="L241" s="31">
        <v>27.1</v>
      </c>
      <c r="M241" s="31">
        <v>1739.35402</v>
      </c>
      <c r="N241" s="1"/>
      <c r="O241" s="1"/>
    </row>
    <row r="242" spans="1:15" ht="12.75" customHeight="1">
      <c r="A242" s="33">
        <v>232</v>
      </c>
      <c r="B242" s="58" t="s">
        <v>156</v>
      </c>
      <c r="C242" s="31">
        <v>662.5</v>
      </c>
      <c r="D242" s="38">
        <v>662.55000000000007</v>
      </c>
      <c r="E242" s="38">
        <v>645.40000000000009</v>
      </c>
      <c r="F242" s="38">
        <v>628.30000000000007</v>
      </c>
      <c r="G242" s="38">
        <v>611.15000000000009</v>
      </c>
      <c r="H242" s="38">
        <v>679.65000000000009</v>
      </c>
      <c r="I242" s="38">
        <v>696.8</v>
      </c>
      <c r="J242" s="38">
        <v>713.90000000000009</v>
      </c>
      <c r="K242" s="31">
        <v>679.7</v>
      </c>
      <c r="L242" s="31">
        <v>645.45000000000005</v>
      </c>
      <c r="M242" s="31">
        <v>83.250280000000004</v>
      </c>
      <c r="N242" s="1"/>
      <c r="O242" s="1"/>
    </row>
    <row r="243" spans="1:15" ht="12.75" customHeight="1">
      <c r="A243" s="33">
        <v>233</v>
      </c>
      <c r="B243" s="58" t="s">
        <v>423</v>
      </c>
      <c r="C243" s="31">
        <v>48.9</v>
      </c>
      <c r="D243" s="38">
        <v>49.183333333333337</v>
      </c>
      <c r="E243" s="38">
        <v>48.216666666666676</v>
      </c>
      <c r="F243" s="38">
        <v>47.533333333333339</v>
      </c>
      <c r="G243" s="38">
        <v>46.566666666666677</v>
      </c>
      <c r="H243" s="38">
        <v>49.866666666666674</v>
      </c>
      <c r="I243" s="38">
        <v>50.833333333333343</v>
      </c>
      <c r="J243" s="38">
        <v>51.516666666666673</v>
      </c>
      <c r="K243" s="31">
        <v>50.15</v>
      </c>
      <c r="L243" s="31">
        <v>48.5</v>
      </c>
      <c r="M243" s="31">
        <v>690.84614999999997</v>
      </c>
      <c r="N243" s="1"/>
      <c r="O243" s="1"/>
    </row>
    <row r="244" spans="1:15" ht="12.75" customHeight="1">
      <c r="A244" s="33">
        <v>234</v>
      </c>
      <c r="B244" s="58" t="s">
        <v>424</v>
      </c>
      <c r="C244" s="31">
        <v>1544.85</v>
      </c>
      <c r="D244" s="38">
        <v>1552.9666666666665</v>
      </c>
      <c r="E244" s="38">
        <v>1526.9833333333329</v>
      </c>
      <c r="F244" s="38">
        <v>1509.1166666666663</v>
      </c>
      <c r="G244" s="38">
        <v>1483.1333333333328</v>
      </c>
      <c r="H244" s="38">
        <v>1570.833333333333</v>
      </c>
      <c r="I244" s="38">
        <v>1596.8166666666666</v>
      </c>
      <c r="J244" s="38">
        <v>1614.6833333333332</v>
      </c>
      <c r="K244" s="31">
        <v>1578.95</v>
      </c>
      <c r="L244" s="31">
        <v>1535.1</v>
      </c>
      <c r="M244" s="31">
        <v>0.56784000000000001</v>
      </c>
      <c r="N244" s="1"/>
      <c r="O244" s="1"/>
    </row>
    <row r="245" spans="1:15" ht="12.75" customHeight="1">
      <c r="A245" s="33">
        <v>235</v>
      </c>
      <c r="B245" s="58" t="s">
        <v>145</v>
      </c>
      <c r="C245" s="31">
        <v>443.75</v>
      </c>
      <c r="D245" s="38">
        <v>445.66666666666669</v>
      </c>
      <c r="E245" s="38">
        <v>441.03333333333336</v>
      </c>
      <c r="F245" s="38">
        <v>438.31666666666666</v>
      </c>
      <c r="G245" s="38">
        <v>433.68333333333334</v>
      </c>
      <c r="H245" s="38">
        <v>448.38333333333338</v>
      </c>
      <c r="I245" s="38">
        <v>453.01666666666671</v>
      </c>
      <c r="J245" s="38">
        <v>455.73333333333341</v>
      </c>
      <c r="K245" s="31">
        <v>450.3</v>
      </c>
      <c r="L245" s="31">
        <v>442.95</v>
      </c>
      <c r="M245" s="31">
        <v>6.6212400000000002</v>
      </c>
      <c r="N245" s="1"/>
      <c r="O245" s="1"/>
    </row>
    <row r="246" spans="1:15" ht="12.75" customHeight="1">
      <c r="A246" s="33">
        <v>236</v>
      </c>
      <c r="B246" s="58" t="s">
        <v>151</v>
      </c>
      <c r="C246" s="31">
        <v>171.55</v>
      </c>
      <c r="D246" s="38">
        <v>171.01666666666668</v>
      </c>
      <c r="E246" s="38">
        <v>169.13333333333335</v>
      </c>
      <c r="F246" s="38">
        <v>166.71666666666667</v>
      </c>
      <c r="G246" s="38">
        <v>164.83333333333334</v>
      </c>
      <c r="H246" s="38">
        <v>173.43333333333337</v>
      </c>
      <c r="I246" s="38">
        <v>175.31666666666669</v>
      </c>
      <c r="J246" s="38">
        <v>177.73333333333338</v>
      </c>
      <c r="K246" s="31">
        <v>172.9</v>
      </c>
      <c r="L246" s="31">
        <v>168.6</v>
      </c>
      <c r="M246" s="31">
        <v>45.13129</v>
      </c>
      <c r="N246" s="1"/>
      <c r="O246" s="1"/>
    </row>
    <row r="247" spans="1:15" ht="12.75" customHeight="1">
      <c r="A247" s="33">
        <v>237</v>
      </c>
      <c r="B247" s="58" t="s">
        <v>150</v>
      </c>
      <c r="C247" s="31">
        <v>1397.25</v>
      </c>
      <c r="D247" s="38">
        <v>1407.25</v>
      </c>
      <c r="E247" s="38">
        <v>1382.75</v>
      </c>
      <c r="F247" s="38">
        <v>1368.25</v>
      </c>
      <c r="G247" s="38">
        <v>1343.75</v>
      </c>
      <c r="H247" s="38">
        <v>1421.75</v>
      </c>
      <c r="I247" s="38">
        <v>1446.25</v>
      </c>
      <c r="J247" s="38">
        <v>1460.75</v>
      </c>
      <c r="K247" s="31">
        <v>1431.75</v>
      </c>
      <c r="L247" s="31">
        <v>1392.75</v>
      </c>
      <c r="M247" s="31">
        <v>30.7469</v>
      </c>
      <c r="N247" s="1"/>
      <c r="O247" s="1"/>
    </row>
    <row r="248" spans="1:15" ht="12.75" customHeight="1">
      <c r="A248" s="33">
        <v>238</v>
      </c>
      <c r="B248" s="58" t="s">
        <v>425</v>
      </c>
      <c r="C248" s="31">
        <v>14.45</v>
      </c>
      <c r="D248" s="38">
        <v>14.416666666666666</v>
      </c>
      <c r="E248" s="38">
        <v>14.283333333333331</v>
      </c>
      <c r="F248" s="38">
        <v>14.116666666666665</v>
      </c>
      <c r="G248" s="38">
        <v>13.983333333333331</v>
      </c>
      <c r="H248" s="38">
        <v>14.583333333333332</v>
      </c>
      <c r="I248" s="38">
        <v>14.716666666666669</v>
      </c>
      <c r="J248" s="38">
        <v>14.883333333333333</v>
      </c>
      <c r="K248" s="31">
        <v>14.55</v>
      </c>
      <c r="L248" s="31">
        <v>14.25</v>
      </c>
      <c r="M248" s="31">
        <v>104.36098</v>
      </c>
      <c r="N248" s="1"/>
      <c r="O248" s="1"/>
    </row>
    <row r="249" spans="1:15" ht="12.75" customHeight="1">
      <c r="A249" s="33">
        <v>239</v>
      </c>
      <c r="B249" s="58" t="s">
        <v>186</v>
      </c>
      <c r="C249" s="31">
        <v>4460.8</v>
      </c>
      <c r="D249" s="38">
        <v>4523.4833333333327</v>
      </c>
      <c r="E249" s="38">
        <v>4352.9666666666653</v>
      </c>
      <c r="F249" s="38">
        <v>4245.1333333333323</v>
      </c>
      <c r="G249" s="38">
        <v>4074.616666666665</v>
      </c>
      <c r="H249" s="38">
        <v>4631.3166666666657</v>
      </c>
      <c r="I249" s="38">
        <v>4801.8333333333339</v>
      </c>
      <c r="J249" s="38">
        <v>4909.6666666666661</v>
      </c>
      <c r="K249" s="31">
        <v>4694</v>
      </c>
      <c r="L249" s="31">
        <v>4415.6499999999996</v>
      </c>
      <c r="M249" s="31">
        <v>8.1199499999999993</v>
      </c>
      <c r="N249" s="1"/>
      <c r="O249" s="1"/>
    </row>
    <row r="250" spans="1:15" ht="12.75" customHeight="1">
      <c r="A250" s="33">
        <v>240</v>
      </c>
      <c r="B250" s="58" t="s">
        <v>152</v>
      </c>
      <c r="C250" s="31">
        <v>1371.85</v>
      </c>
      <c r="D250" s="38">
        <v>1378.5833333333333</v>
      </c>
      <c r="E250" s="38">
        <v>1360.3166666666666</v>
      </c>
      <c r="F250" s="38">
        <v>1348.7833333333333</v>
      </c>
      <c r="G250" s="38">
        <v>1330.5166666666667</v>
      </c>
      <c r="H250" s="38">
        <v>1390.1166666666666</v>
      </c>
      <c r="I250" s="38">
        <v>1408.3833333333334</v>
      </c>
      <c r="J250" s="38">
        <v>1419.9166666666665</v>
      </c>
      <c r="K250" s="31">
        <v>1396.85</v>
      </c>
      <c r="L250" s="31">
        <v>1367.05</v>
      </c>
      <c r="M250" s="31">
        <v>57.835169999999998</v>
      </c>
      <c r="N250" s="1"/>
      <c r="O250" s="1"/>
    </row>
    <row r="251" spans="1:15" ht="12.75" customHeight="1">
      <c r="A251" s="33">
        <v>241</v>
      </c>
      <c r="B251" s="58" t="s">
        <v>868</v>
      </c>
      <c r="C251" s="31">
        <v>3028.55</v>
      </c>
      <c r="D251" s="38">
        <v>3012.8666666666668</v>
      </c>
      <c r="E251" s="38">
        <v>2965.6833333333334</v>
      </c>
      <c r="F251" s="38">
        <v>2902.8166666666666</v>
      </c>
      <c r="G251" s="38">
        <v>2855.6333333333332</v>
      </c>
      <c r="H251" s="38">
        <v>3075.7333333333336</v>
      </c>
      <c r="I251" s="38">
        <v>3122.916666666667</v>
      </c>
      <c r="J251" s="38">
        <v>3185.7833333333338</v>
      </c>
      <c r="K251" s="31">
        <v>3060.05</v>
      </c>
      <c r="L251" s="31">
        <v>2950</v>
      </c>
      <c r="M251" s="31">
        <v>0.30403999999999998</v>
      </c>
      <c r="N251" s="1"/>
      <c r="O251" s="1"/>
    </row>
    <row r="252" spans="1:15" ht="12.75" customHeight="1">
      <c r="A252" s="33">
        <v>242</v>
      </c>
      <c r="B252" s="58" t="s">
        <v>153</v>
      </c>
      <c r="C252" s="31">
        <v>694.1</v>
      </c>
      <c r="D252" s="38">
        <v>697.11666666666667</v>
      </c>
      <c r="E252" s="38">
        <v>685.98333333333335</v>
      </c>
      <c r="F252" s="38">
        <v>677.86666666666667</v>
      </c>
      <c r="G252" s="38">
        <v>666.73333333333335</v>
      </c>
      <c r="H252" s="38">
        <v>705.23333333333335</v>
      </c>
      <c r="I252" s="38">
        <v>716.36666666666679</v>
      </c>
      <c r="J252" s="38">
        <v>724.48333333333335</v>
      </c>
      <c r="K252" s="31">
        <v>708.25</v>
      </c>
      <c r="L252" s="31">
        <v>689</v>
      </c>
      <c r="M252" s="31">
        <v>6.01417</v>
      </c>
      <c r="N252" s="1"/>
      <c r="O252" s="1"/>
    </row>
    <row r="253" spans="1:15" ht="12.75" customHeight="1">
      <c r="A253" s="33">
        <v>243</v>
      </c>
      <c r="B253" s="58" t="s">
        <v>149</v>
      </c>
      <c r="C253" s="31">
        <v>2515.9</v>
      </c>
      <c r="D253" s="38">
        <v>2530.0166666666669</v>
      </c>
      <c r="E253" s="38">
        <v>2495.8833333333337</v>
      </c>
      <c r="F253" s="38">
        <v>2475.8666666666668</v>
      </c>
      <c r="G253" s="38">
        <v>2441.7333333333336</v>
      </c>
      <c r="H253" s="38">
        <v>2550.0333333333338</v>
      </c>
      <c r="I253" s="38">
        <v>2584.166666666667</v>
      </c>
      <c r="J253" s="38">
        <v>2604.1833333333338</v>
      </c>
      <c r="K253" s="31">
        <v>2564.15</v>
      </c>
      <c r="L253" s="31">
        <v>2510</v>
      </c>
      <c r="M253" s="31">
        <v>4.5327799999999998</v>
      </c>
      <c r="N253" s="1"/>
      <c r="O253" s="1"/>
    </row>
    <row r="254" spans="1:15" ht="12.75" customHeight="1">
      <c r="A254" s="33">
        <v>244</v>
      </c>
      <c r="B254" s="58" t="s">
        <v>155</v>
      </c>
      <c r="C254" s="31">
        <v>907.05</v>
      </c>
      <c r="D254" s="38">
        <v>908.69999999999993</v>
      </c>
      <c r="E254" s="38">
        <v>898.44999999999982</v>
      </c>
      <c r="F254" s="38">
        <v>889.84999999999991</v>
      </c>
      <c r="G254" s="38">
        <v>879.5999999999998</v>
      </c>
      <c r="H254" s="38">
        <v>917.29999999999984</v>
      </c>
      <c r="I254" s="38">
        <v>927.55000000000007</v>
      </c>
      <c r="J254" s="38">
        <v>936.14999999999986</v>
      </c>
      <c r="K254" s="31">
        <v>918.95</v>
      </c>
      <c r="L254" s="31">
        <v>900.1</v>
      </c>
      <c r="M254" s="31">
        <v>14.58498</v>
      </c>
      <c r="N254" s="1"/>
      <c r="O254" s="1"/>
    </row>
    <row r="255" spans="1:15" ht="12.75" customHeight="1">
      <c r="A255" s="33">
        <v>245</v>
      </c>
      <c r="B255" s="58" t="s">
        <v>419</v>
      </c>
      <c r="C255" s="31">
        <v>26</v>
      </c>
      <c r="D255" s="38">
        <v>26.083333333333332</v>
      </c>
      <c r="E255" s="38">
        <v>25.816666666666663</v>
      </c>
      <c r="F255" s="38">
        <v>25.633333333333329</v>
      </c>
      <c r="G255" s="38">
        <v>25.36666666666666</v>
      </c>
      <c r="H255" s="38">
        <v>26.266666666666666</v>
      </c>
      <c r="I255" s="38">
        <v>26.533333333333339</v>
      </c>
      <c r="J255" s="38">
        <v>26.716666666666669</v>
      </c>
      <c r="K255" s="31">
        <v>26.35</v>
      </c>
      <c r="L255" s="31">
        <v>25.9</v>
      </c>
      <c r="M255" s="31">
        <v>38.920900000000003</v>
      </c>
      <c r="N255" s="1"/>
      <c r="O255" s="1"/>
    </row>
    <row r="256" spans="1:15" ht="12.75" customHeight="1">
      <c r="A256" s="33">
        <v>246</v>
      </c>
      <c r="B256" s="58" t="s">
        <v>157</v>
      </c>
      <c r="C256" s="31">
        <v>448.75</v>
      </c>
      <c r="D256" s="38">
        <v>449.13333333333338</v>
      </c>
      <c r="E256" s="38">
        <v>444.36666666666679</v>
      </c>
      <c r="F256" s="38">
        <v>439.98333333333341</v>
      </c>
      <c r="G256" s="38">
        <v>435.21666666666681</v>
      </c>
      <c r="H256" s="38">
        <v>453.51666666666677</v>
      </c>
      <c r="I256" s="38">
        <v>458.2833333333333</v>
      </c>
      <c r="J256" s="38">
        <v>462.66666666666674</v>
      </c>
      <c r="K256" s="31">
        <v>453.9</v>
      </c>
      <c r="L256" s="31">
        <v>444.75</v>
      </c>
      <c r="M256" s="31">
        <v>115.82326</v>
      </c>
      <c r="N256" s="1"/>
      <c r="O256" s="1"/>
    </row>
    <row r="257" spans="1:15" ht="12.75" customHeight="1">
      <c r="A257" s="33">
        <v>247</v>
      </c>
      <c r="B257" s="58" t="s">
        <v>420</v>
      </c>
      <c r="C257" s="31">
        <v>117.9</v>
      </c>
      <c r="D257" s="38">
        <v>118.35000000000001</v>
      </c>
      <c r="E257" s="38">
        <v>116.75000000000001</v>
      </c>
      <c r="F257" s="38">
        <v>115.60000000000001</v>
      </c>
      <c r="G257" s="38">
        <v>114.00000000000001</v>
      </c>
      <c r="H257" s="38">
        <v>119.50000000000001</v>
      </c>
      <c r="I257" s="38">
        <v>121.10000000000001</v>
      </c>
      <c r="J257" s="38">
        <v>122.25000000000001</v>
      </c>
      <c r="K257" s="31">
        <v>119.95</v>
      </c>
      <c r="L257" s="31">
        <v>117.2</v>
      </c>
      <c r="M257" s="31">
        <v>5.1991800000000001</v>
      </c>
      <c r="N257" s="1"/>
      <c r="O257" s="1"/>
    </row>
    <row r="258" spans="1:15" ht="12.75" customHeight="1">
      <c r="A258" s="33">
        <v>248</v>
      </c>
      <c r="B258" s="58" t="s">
        <v>426</v>
      </c>
      <c r="C258" s="31">
        <v>2679.95</v>
      </c>
      <c r="D258" s="38">
        <v>2698.35</v>
      </c>
      <c r="E258" s="38">
        <v>2643.7</v>
      </c>
      <c r="F258" s="38">
        <v>2607.4499999999998</v>
      </c>
      <c r="G258" s="38">
        <v>2552.7999999999997</v>
      </c>
      <c r="H258" s="38">
        <v>2734.6</v>
      </c>
      <c r="I258" s="38">
        <v>2789.2500000000005</v>
      </c>
      <c r="J258" s="38">
        <v>2825.5</v>
      </c>
      <c r="K258" s="31">
        <v>2753</v>
      </c>
      <c r="L258" s="31">
        <v>2662.1</v>
      </c>
      <c r="M258" s="31">
        <v>0.76653000000000004</v>
      </c>
      <c r="N258" s="1"/>
      <c r="O258" s="1"/>
    </row>
    <row r="259" spans="1:15" ht="12.75" customHeight="1">
      <c r="A259" s="33">
        <v>249</v>
      </c>
      <c r="B259" s="58" t="s">
        <v>159</v>
      </c>
      <c r="C259" s="31">
        <v>3252.1</v>
      </c>
      <c r="D259" s="38">
        <v>3275.8666666666668</v>
      </c>
      <c r="E259" s="38">
        <v>3181.3333333333335</v>
      </c>
      <c r="F259" s="38">
        <v>3110.5666666666666</v>
      </c>
      <c r="G259" s="38">
        <v>3016.0333333333333</v>
      </c>
      <c r="H259" s="38">
        <v>3346.6333333333337</v>
      </c>
      <c r="I259" s="38">
        <v>3441.1666666666665</v>
      </c>
      <c r="J259" s="38">
        <v>3511.9333333333338</v>
      </c>
      <c r="K259" s="31">
        <v>3370.4</v>
      </c>
      <c r="L259" s="31">
        <v>3205.1</v>
      </c>
      <c r="M259" s="31">
        <v>2.4542999999999999</v>
      </c>
      <c r="N259" s="1"/>
      <c r="O259" s="1"/>
    </row>
    <row r="260" spans="1:15" ht="12.75" customHeight="1">
      <c r="A260" s="33">
        <v>250</v>
      </c>
      <c r="B260" s="58" t="s">
        <v>431</v>
      </c>
      <c r="C260" s="31">
        <v>109.25</v>
      </c>
      <c r="D260" s="38">
        <v>109.89999999999999</v>
      </c>
      <c r="E260" s="38">
        <v>107.89999999999998</v>
      </c>
      <c r="F260" s="38">
        <v>106.54999999999998</v>
      </c>
      <c r="G260" s="38">
        <v>104.54999999999997</v>
      </c>
      <c r="H260" s="38">
        <v>111.24999999999999</v>
      </c>
      <c r="I260" s="38">
        <v>113.25000000000001</v>
      </c>
      <c r="J260" s="38">
        <v>114.6</v>
      </c>
      <c r="K260" s="31">
        <v>111.9</v>
      </c>
      <c r="L260" s="31">
        <v>108.55</v>
      </c>
      <c r="M260" s="31">
        <v>9.6856299999999997</v>
      </c>
      <c r="N260" s="1"/>
      <c r="O260" s="1"/>
    </row>
    <row r="261" spans="1:15" ht="12.75" customHeight="1">
      <c r="A261" s="33">
        <v>251</v>
      </c>
      <c r="B261" s="58" t="s">
        <v>427</v>
      </c>
      <c r="C261" s="31">
        <v>1228.9000000000001</v>
      </c>
      <c r="D261" s="38">
        <v>1245.9333333333334</v>
      </c>
      <c r="E261" s="38">
        <v>1202.9666666666667</v>
      </c>
      <c r="F261" s="38">
        <v>1177.0333333333333</v>
      </c>
      <c r="G261" s="38">
        <v>1134.0666666666666</v>
      </c>
      <c r="H261" s="38">
        <v>1271.8666666666668</v>
      </c>
      <c r="I261" s="38">
        <v>1314.8333333333335</v>
      </c>
      <c r="J261" s="38">
        <v>1340.7666666666669</v>
      </c>
      <c r="K261" s="31">
        <v>1288.9000000000001</v>
      </c>
      <c r="L261" s="31">
        <v>1220</v>
      </c>
      <c r="M261" s="31">
        <v>2.1256900000000001</v>
      </c>
      <c r="N261" s="1"/>
      <c r="O261" s="1"/>
    </row>
    <row r="262" spans="1:15" ht="12.75" customHeight="1">
      <c r="A262" s="33">
        <v>252</v>
      </c>
      <c r="B262" s="58" t="s">
        <v>432</v>
      </c>
      <c r="C262" s="31">
        <v>411.45</v>
      </c>
      <c r="D262" s="38">
        <v>414.51666666666665</v>
      </c>
      <c r="E262" s="38">
        <v>407.13333333333333</v>
      </c>
      <c r="F262" s="38">
        <v>402.81666666666666</v>
      </c>
      <c r="G262" s="38">
        <v>395.43333333333334</v>
      </c>
      <c r="H262" s="38">
        <v>418.83333333333331</v>
      </c>
      <c r="I262" s="38">
        <v>426.21666666666664</v>
      </c>
      <c r="J262" s="38">
        <v>430.5333333333333</v>
      </c>
      <c r="K262" s="31">
        <v>421.9</v>
      </c>
      <c r="L262" s="31">
        <v>410.2</v>
      </c>
      <c r="M262" s="31">
        <v>3.0768900000000001</v>
      </c>
      <c r="N262" s="1"/>
      <c r="O262" s="1"/>
    </row>
    <row r="263" spans="1:15" ht="12.75" customHeight="1">
      <c r="A263" s="33">
        <v>253</v>
      </c>
      <c r="B263" s="58" t="s">
        <v>158</v>
      </c>
      <c r="C263" s="31">
        <v>698.2</v>
      </c>
      <c r="D263" s="38">
        <v>687.41666666666663</v>
      </c>
      <c r="E263" s="38">
        <v>674.83333333333326</v>
      </c>
      <c r="F263" s="38">
        <v>651.46666666666658</v>
      </c>
      <c r="G263" s="38">
        <v>638.88333333333321</v>
      </c>
      <c r="H263" s="38">
        <v>710.7833333333333</v>
      </c>
      <c r="I263" s="38">
        <v>723.36666666666656</v>
      </c>
      <c r="J263" s="38">
        <v>746.73333333333335</v>
      </c>
      <c r="K263" s="31">
        <v>700</v>
      </c>
      <c r="L263" s="31">
        <v>664.05</v>
      </c>
      <c r="M263" s="31">
        <v>41.156959999999998</v>
      </c>
      <c r="N263" s="1"/>
      <c r="O263" s="1"/>
    </row>
    <row r="264" spans="1:15" ht="12.75" customHeight="1">
      <c r="A264" s="33">
        <v>254</v>
      </c>
      <c r="B264" s="58" t="s">
        <v>869</v>
      </c>
      <c r="C264" s="31">
        <v>393.05</v>
      </c>
      <c r="D264" s="38">
        <v>383.7</v>
      </c>
      <c r="E264" s="38">
        <v>372.4</v>
      </c>
      <c r="F264" s="38">
        <v>351.75</v>
      </c>
      <c r="G264" s="38">
        <v>340.45</v>
      </c>
      <c r="H264" s="38">
        <v>404.34999999999997</v>
      </c>
      <c r="I264" s="38">
        <v>415.65000000000003</v>
      </c>
      <c r="J264" s="38">
        <v>436.29999999999995</v>
      </c>
      <c r="K264" s="31">
        <v>395</v>
      </c>
      <c r="L264" s="31">
        <v>363.05</v>
      </c>
      <c r="M264" s="31">
        <v>9.7895500000000002</v>
      </c>
      <c r="N264" s="1"/>
      <c r="O264" s="1"/>
    </row>
    <row r="265" spans="1:15" ht="12.75" customHeight="1">
      <c r="A265" s="33">
        <v>255</v>
      </c>
      <c r="B265" s="58" t="s">
        <v>428</v>
      </c>
      <c r="C265" s="31">
        <v>643.54999999999995</v>
      </c>
      <c r="D265" s="38">
        <v>643.85</v>
      </c>
      <c r="E265" s="38">
        <v>638.70000000000005</v>
      </c>
      <c r="F265" s="38">
        <v>633.85</v>
      </c>
      <c r="G265" s="38">
        <v>628.70000000000005</v>
      </c>
      <c r="H265" s="38">
        <v>648.70000000000005</v>
      </c>
      <c r="I265" s="38">
        <v>653.84999999999991</v>
      </c>
      <c r="J265" s="38">
        <v>658.7</v>
      </c>
      <c r="K265" s="31">
        <v>649</v>
      </c>
      <c r="L265" s="31">
        <v>639</v>
      </c>
      <c r="M265" s="31">
        <v>0.68842999999999999</v>
      </c>
      <c r="N265" s="1"/>
      <c r="O265" s="1"/>
    </row>
    <row r="266" spans="1:15" ht="12.75" customHeight="1">
      <c r="A266" s="33">
        <v>256</v>
      </c>
      <c r="B266" s="58" t="s">
        <v>429</v>
      </c>
      <c r="C266" s="31">
        <v>332.75</v>
      </c>
      <c r="D266" s="38">
        <v>332.81666666666666</v>
      </c>
      <c r="E266" s="38">
        <v>330.43333333333334</v>
      </c>
      <c r="F266" s="38">
        <v>328.11666666666667</v>
      </c>
      <c r="G266" s="38">
        <v>325.73333333333335</v>
      </c>
      <c r="H266" s="38">
        <v>335.13333333333333</v>
      </c>
      <c r="I266" s="38">
        <v>337.51666666666665</v>
      </c>
      <c r="J266" s="38">
        <v>339.83333333333331</v>
      </c>
      <c r="K266" s="31">
        <v>335.2</v>
      </c>
      <c r="L266" s="31">
        <v>330.5</v>
      </c>
      <c r="M266" s="31">
        <v>4.1795900000000001</v>
      </c>
      <c r="N266" s="1"/>
      <c r="O266" s="1"/>
    </row>
    <row r="267" spans="1:15" ht="12.75" customHeight="1">
      <c r="A267" s="33">
        <v>257</v>
      </c>
      <c r="B267" s="58" t="s">
        <v>430</v>
      </c>
      <c r="C267" s="31">
        <v>75.150000000000006</v>
      </c>
      <c r="D267" s="38">
        <v>75.716666666666669</v>
      </c>
      <c r="E267" s="38">
        <v>73.933333333333337</v>
      </c>
      <c r="F267" s="38">
        <v>72.716666666666669</v>
      </c>
      <c r="G267" s="38">
        <v>70.933333333333337</v>
      </c>
      <c r="H267" s="38">
        <v>76.933333333333337</v>
      </c>
      <c r="I267" s="38">
        <v>78.716666666666669</v>
      </c>
      <c r="J267" s="38">
        <v>79.933333333333337</v>
      </c>
      <c r="K267" s="31">
        <v>77.5</v>
      </c>
      <c r="L267" s="31">
        <v>74.5</v>
      </c>
      <c r="M267" s="31">
        <v>14.028219999999999</v>
      </c>
      <c r="N267" s="1"/>
      <c r="O267" s="1"/>
    </row>
    <row r="268" spans="1:15" ht="12.75" customHeight="1">
      <c r="A268" s="33">
        <v>258</v>
      </c>
      <c r="B268" s="58" t="s">
        <v>284</v>
      </c>
      <c r="C268" s="31">
        <v>342.05</v>
      </c>
      <c r="D268" s="38">
        <v>337.2</v>
      </c>
      <c r="E268" s="38">
        <v>329.95</v>
      </c>
      <c r="F268" s="38">
        <v>317.85000000000002</v>
      </c>
      <c r="G268" s="38">
        <v>310.60000000000002</v>
      </c>
      <c r="H268" s="38">
        <v>349.29999999999995</v>
      </c>
      <c r="I268" s="38">
        <v>356.54999999999995</v>
      </c>
      <c r="J268" s="38">
        <v>368.64999999999992</v>
      </c>
      <c r="K268" s="31">
        <v>344.45</v>
      </c>
      <c r="L268" s="31">
        <v>325.10000000000002</v>
      </c>
      <c r="M268" s="31">
        <v>74.759330000000006</v>
      </c>
      <c r="N268" s="1"/>
      <c r="O268" s="1"/>
    </row>
    <row r="269" spans="1:15" ht="12.75" customHeight="1">
      <c r="A269" s="33">
        <v>259</v>
      </c>
      <c r="B269" s="58" t="s">
        <v>160</v>
      </c>
      <c r="C269" s="31">
        <v>820.65</v>
      </c>
      <c r="D269" s="38">
        <v>822.5333333333333</v>
      </c>
      <c r="E269" s="38">
        <v>813.71666666666658</v>
      </c>
      <c r="F269" s="38">
        <v>806.7833333333333</v>
      </c>
      <c r="G269" s="38">
        <v>797.96666666666658</v>
      </c>
      <c r="H269" s="38">
        <v>829.46666666666658</v>
      </c>
      <c r="I269" s="38">
        <v>838.28333333333319</v>
      </c>
      <c r="J269" s="38">
        <v>845.21666666666658</v>
      </c>
      <c r="K269" s="31">
        <v>831.35</v>
      </c>
      <c r="L269" s="31">
        <v>815.6</v>
      </c>
      <c r="M269" s="31">
        <v>32.395110000000003</v>
      </c>
      <c r="N269" s="1"/>
      <c r="O269" s="1"/>
    </row>
    <row r="270" spans="1:15" ht="12.75" customHeight="1">
      <c r="A270" s="33">
        <v>260</v>
      </c>
      <c r="B270" s="58" t="s">
        <v>161</v>
      </c>
      <c r="C270" s="31">
        <v>498.15</v>
      </c>
      <c r="D270" s="38">
        <v>498.9666666666667</v>
      </c>
      <c r="E270" s="38">
        <v>491.38333333333338</v>
      </c>
      <c r="F270" s="38">
        <v>484.61666666666667</v>
      </c>
      <c r="G270" s="38">
        <v>477.03333333333336</v>
      </c>
      <c r="H270" s="38">
        <v>505.73333333333341</v>
      </c>
      <c r="I270" s="38">
        <v>513.31666666666661</v>
      </c>
      <c r="J270" s="38">
        <v>520.08333333333348</v>
      </c>
      <c r="K270" s="31">
        <v>506.55</v>
      </c>
      <c r="L270" s="31">
        <v>492.2</v>
      </c>
      <c r="M270" s="31">
        <v>30.499849999999999</v>
      </c>
      <c r="N270" s="1"/>
      <c r="O270" s="1"/>
    </row>
    <row r="271" spans="1:15" ht="12.75" customHeight="1">
      <c r="A271" s="33">
        <v>261</v>
      </c>
      <c r="B271" s="58" t="s">
        <v>433</v>
      </c>
      <c r="C271" s="31">
        <v>431.55</v>
      </c>
      <c r="D271" s="38">
        <v>431.45</v>
      </c>
      <c r="E271" s="38">
        <v>425.9</v>
      </c>
      <c r="F271" s="38">
        <v>420.25</v>
      </c>
      <c r="G271" s="38">
        <v>414.7</v>
      </c>
      <c r="H271" s="38">
        <v>437.09999999999997</v>
      </c>
      <c r="I271" s="38">
        <v>442.65000000000003</v>
      </c>
      <c r="J271" s="38">
        <v>448.29999999999995</v>
      </c>
      <c r="K271" s="31">
        <v>437</v>
      </c>
      <c r="L271" s="31">
        <v>425.8</v>
      </c>
      <c r="M271" s="31">
        <v>2.4740000000000002</v>
      </c>
      <c r="N271" s="1"/>
      <c r="O271" s="1"/>
    </row>
    <row r="272" spans="1:15" ht="12.75" customHeight="1">
      <c r="A272" s="33">
        <v>262</v>
      </c>
      <c r="B272" s="58" t="s">
        <v>434</v>
      </c>
      <c r="C272" s="31">
        <v>446.95</v>
      </c>
      <c r="D272" s="38">
        <v>451.58333333333331</v>
      </c>
      <c r="E272" s="38">
        <v>432.41666666666663</v>
      </c>
      <c r="F272" s="38">
        <v>417.88333333333333</v>
      </c>
      <c r="G272" s="38">
        <v>398.71666666666664</v>
      </c>
      <c r="H272" s="38">
        <v>466.11666666666662</v>
      </c>
      <c r="I272" s="38">
        <v>485.28333333333325</v>
      </c>
      <c r="J272" s="38">
        <v>499.81666666666661</v>
      </c>
      <c r="K272" s="31">
        <v>470.75</v>
      </c>
      <c r="L272" s="31">
        <v>437.05</v>
      </c>
      <c r="M272" s="31">
        <v>14.03918</v>
      </c>
      <c r="N272" s="1"/>
      <c r="O272" s="1"/>
    </row>
    <row r="273" spans="1:15" ht="12.75" customHeight="1">
      <c r="A273" s="33">
        <v>263</v>
      </c>
      <c r="B273" s="58" t="s">
        <v>435</v>
      </c>
      <c r="C273" s="31">
        <v>770.35</v>
      </c>
      <c r="D273" s="38">
        <v>772.35</v>
      </c>
      <c r="E273" s="38">
        <v>767</v>
      </c>
      <c r="F273" s="38">
        <v>763.65</v>
      </c>
      <c r="G273" s="38">
        <v>758.3</v>
      </c>
      <c r="H273" s="38">
        <v>775.7</v>
      </c>
      <c r="I273" s="38">
        <v>781.05000000000018</v>
      </c>
      <c r="J273" s="38">
        <v>784.40000000000009</v>
      </c>
      <c r="K273" s="31">
        <v>777.7</v>
      </c>
      <c r="L273" s="31">
        <v>769</v>
      </c>
      <c r="M273" s="31">
        <v>0.37198999999999999</v>
      </c>
      <c r="N273" s="1"/>
      <c r="O273" s="1"/>
    </row>
    <row r="274" spans="1:15" ht="12.75" customHeight="1">
      <c r="A274" s="33">
        <v>264</v>
      </c>
      <c r="B274" s="58" t="s">
        <v>436</v>
      </c>
      <c r="C274" s="31">
        <v>317.89999999999998</v>
      </c>
      <c r="D274" s="38">
        <v>320.98333333333335</v>
      </c>
      <c r="E274" s="38">
        <v>312.11666666666667</v>
      </c>
      <c r="F274" s="38">
        <v>306.33333333333331</v>
      </c>
      <c r="G274" s="38">
        <v>297.46666666666664</v>
      </c>
      <c r="H274" s="38">
        <v>326.76666666666671</v>
      </c>
      <c r="I274" s="38">
        <v>335.63333333333338</v>
      </c>
      <c r="J274" s="38">
        <v>341.41666666666674</v>
      </c>
      <c r="K274" s="31">
        <v>329.85</v>
      </c>
      <c r="L274" s="31">
        <v>315.2</v>
      </c>
      <c r="M274" s="31">
        <v>10.06908</v>
      </c>
      <c r="N274" s="1"/>
      <c r="O274" s="1"/>
    </row>
    <row r="275" spans="1:15" ht="12.75" customHeight="1">
      <c r="A275" s="33">
        <v>265</v>
      </c>
      <c r="B275" s="58" t="s">
        <v>437</v>
      </c>
      <c r="C275" s="31">
        <v>667.55</v>
      </c>
      <c r="D275" s="38">
        <v>665.2833333333333</v>
      </c>
      <c r="E275" s="38">
        <v>658.26666666666665</v>
      </c>
      <c r="F275" s="38">
        <v>648.98333333333335</v>
      </c>
      <c r="G275" s="38">
        <v>641.9666666666667</v>
      </c>
      <c r="H275" s="38">
        <v>674.56666666666661</v>
      </c>
      <c r="I275" s="38">
        <v>681.58333333333326</v>
      </c>
      <c r="J275" s="38">
        <v>690.86666666666656</v>
      </c>
      <c r="K275" s="31">
        <v>672.3</v>
      </c>
      <c r="L275" s="31">
        <v>656</v>
      </c>
      <c r="M275" s="31">
        <v>5.8338200000000002</v>
      </c>
      <c r="N275" s="1"/>
      <c r="O275" s="1"/>
    </row>
    <row r="276" spans="1:15" ht="12.75" customHeight="1">
      <c r="A276" s="33">
        <v>266</v>
      </c>
      <c r="B276" s="58" t="s">
        <v>442</v>
      </c>
      <c r="C276" s="31">
        <v>1447.9</v>
      </c>
      <c r="D276" s="38">
        <v>1451.7</v>
      </c>
      <c r="E276" s="38">
        <v>1435.4</v>
      </c>
      <c r="F276" s="38">
        <v>1422.9</v>
      </c>
      <c r="G276" s="38">
        <v>1406.6000000000001</v>
      </c>
      <c r="H276" s="38">
        <v>1464.2</v>
      </c>
      <c r="I276" s="38">
        <v>1480.4999999999998</v>
      </c>
      <c r="J276" s="38">
        <v>1493</v>
      </c>
      <c r="K276" s="31">
        <v>1468</v>
      </c>
      <c r="L276" s="31">
        <v>1439.2</v>
      </c>
      <c r="M276" s="31">
        <v>0.98589000000000004</v>
      </c>
      <c r="N276" s="1"/>
      <c r="O276" s="1"/>
    </row>
    <row r="277" spans="1:15" ht="12.75" customHeight="1">
      <c r="A277" s="33">
        <v>267</v>
      </c>
      <c r="B277" s="58" t="s">
        <v>857</v>
      </c>
      <c r="C277" s="31">
        <v>641.54999999999995</v>
      </c>
      <c r="D277" s="38">
        <v>642.15</v>
      </c>
      <c r="E277" s="38">
        <v>629.34999999999991</v>
      </c>
      <c r="F277" s="38">
        <v>617.15</v>
      </c>
      <c r="G277" s="38">
        <v>604.34999999999991</v>
      </c>
      <c r="H277" s="38">
        <v>654.34999999999991</v>
      </c>
      <c r="I277" s="38">
        <v>667.14999999999986</v>
      </c>
      <c r="J277" s="38">
        <v>679.34999999999991</v>
      </c>
      <c r="K277" s="31">
        <v>654.95000000000005</v>
      </c>
      <c r="L277" s="31">
        <v>629.95000000000005</v>
      </c>
      <c r="M277" s="31">
        <v>2.5774499999999998</v>
      </c>
      <c r="N277" s="1"/>
      <c r="O277" s="1"/>
    </row>
    <row r="278" spans="1:15" ht="12.75" customHeight="1">
      <c r="A278" s="33">
        <v>268</v>
      </c>
      <c r="B278" s="58" t="s">
        <v>443</v>
      </c>
      <c r="C278" s="31">
        <v>202.4</v>
      </c>
      <c r="D278" s="38">
        <v>196.4666666666667</v>
      </c>
      <c r="E278" s="38">
        <v>187.98333333333341</v>
      </c>
      <c r="F278" s="38">
        <v>173.56666666666672</v>
      </c>
      <c r="G278" s="38">
        <v>165.08333333333343</v>
      </c>
      <c r="H278" s="38">
        <v>210.88333333333338</v>
      </c>
      <c r="I278" s="38">
        <v>219.36666666666667</v>
      </c>
      <c r="J278" s="38">
        <v>233.78333333333336</v>
      </c>
      <c r="K278" s="31">
        <v>204.95</v>
      </c>
      <c r="L278" s="31">
        <v>182.05</v>
      </c>
      <c r="M278" s="31">
        <v>238.08053000000001</v>
      </c>
      <c r="N278" s="1"/>
      <c r="O278" s="1"/>
    </row>
    <row r="279" spans="1:15" ht="12.75" customHeight="1">
      <c r="A279" s="33">
        <v>269</v>
      </c>
      <c r="B279" s="58" t="s">
        <v>444</v>
      </c>
      <c r="C279" s="31">
        <v>329</v>
      </c>
      <c r="D279" s="38">
        <v>330.09999999999997</v>
      </c>
      <c r="E279" s="38">
        <v>326.39999999999992</v>
      </c>
      <c r="F279" s="38">
        <v>323.79999999999995</v>
      </c>
      <c r="G279" s="38">
        <v>320.09999999999991</v>
      </c>
      <c r="H279" s="38">
        <v>332.69999999999993</v>
      </c>
      <c r="I279" s="38">
        <v>336.4</v>
      </c>
      <c r="J279" s="38">
        <v>338.99999999999994</v>
      </c>
      <c r="K279" s="31">
        <v>333.8</v>
      </c>
      <c r="L279" s="31">
        <v>327.5</v>
      </c>
      <c r="M279" s="31">
        <v>1.49786</v>
      </c>
      <c r="N279" s="1"/>
      <c r="O279" s="1"/>
    </row>
    <row r="280" spans="1:15" ht="12.75" customHeight="1">
      <c r="A280" s="33">
        <v>270</v>
      </c>
      <c r="B280" s="58" t="s">
        <v>445</v>
      </c>
      <c r="C280" s="31">
        <v>122.75</v>
      </c>
      <c r="D280" s="38">
        <v>123.05</v>
      </c>
      <c r="E280" s="38">
        <v>121.89999999999999</v>
      </c>
      <c r="F280" s="38">
        <v>121.05</v>
      </c>
      <c r="G280" s="38">
        <v>119.89999999999999</v>
      </c>
      <c r="H280" s="38">
        <v>123.89999999999999</v>
      </c>
      <c r="I280" s="38">
        <v>125.05</v>
      </c>
      <c r="J280" s="38">
        <v>125.89999999999999</v>
      </c>
      <c r="K280" s="31">
        <v>124.2</v>
      </c>
      <c r="L280" s="31">
        <v>122.2</v>
      </c>
      <c r="M280" s="31">
        <v>13.486599999999999</v>
      </c>
      <c r="N280" s="1"/>
      <c r="O280" s="1"/>
    </row>
    <row r="281" spans="1:15" ht="12.75" customHeight="1">
      <c r="A281" s="33">
        <v>271</v>
      </c>
      <c r="B281" s="58" t="s">
        <v>446</v>
      </c>
      <c r="C281" s="31">
        <v>623.35</v>
      </c>
      <c r="D281" s="38">
        <v>626.54999999999995</v>
      </c>
      <c r="E281" s="38">
        <v>615.84999999999991</v>
      </c>
      <c r="F281" s="38">
        <v>608.34999999999991</v>
      </c>
      <c r="G281" s="38">
        <v>597.64999999999986</v>
      </c>
      <c r="H281" s="38">
        <v>634.04999999999995</v>
      </c>
      <c r="I281" s="38">
        <v>644.75</v>
      </c>
      <c r="J281" s="38">
        <v>652.25</v>
      </c>
      <c r="K281" s="31">
        <v>637.25</v>
      </c>
      <c r="L281" s="31">
        <v>619.04999999999995</v>
      </c>
      <c r="M281" s="31">
        <v>3.9891800000000002</v>
      </c>
      <c r="N281" s="1"/>
      <c r="O281" s="1"/>
    </row>
    <row r="282" spans="1:15" ht="12.75" customHeight="1">
      <c r="A282" s="33">
        <v>272</v>
      </c>
      <c r="B282" s="58" t="s">
        <v>438</v>
      </c>
      <c r="C282" s="31">
        <v>2328.6999999999998</v>
      </c>
      <c r="D282" s="38">
        <v>2343.8833333333332</v>
      </c>
      <c r="E282" s="38">
        <v>2305.8166666666666</v>
      </c>
      <c r="F282" s="38">
        <v>2282.9333333333334</v>
      </c>
      <c r="G282" s="38">
        <v>2244.8666666666668</v>
      </c>
      <c r="H282" s="38">
        <v>2366.7666666666664</v>
      </c>
      <c r="I282" s="38">
        <v>2404.833333333333</v>
      </c>
      <c r="J282" s="38">
        <v>2427.7166666666662</v>
      </c>
      <c r="K282" s="31">
        <v>2381.9499999999998</v>
      </c>
      <c r="L282" s="31">
        <v>2321</v>
      </c>
      <c r="M282" s="31">
        <v>1.2979799999999999</v>
      </c>
      <c r="N282" s="1"/>
      <c r="O282" s="1"/>
    </row>
    <row r="283" spans="1:15" ht="12.75" customHeight="1">
      <c r="A283" s="33">
        <v>273</v>
      </c>
      <c r="B283" s="58" t="s">
        <v>870</v>
      </c>
      <c r="C283" s="31">
        <v>2781.95</v>
      </c>
      <c r="D283" s="38">
        <v>2825.3333333333335</v>
      </c>
      <c r="E283" s="38">
        <v>2728.666666666667</v>
      </c>
      <c r="F283" s="38">
        <v>2675.3833333333337</v>
      </c>
      <c r="G283" s="38">
        <v>2578.7166666666672</v>
      </c>
      <c r="H283" s="38">
        <v>2878.6166666666668</v>
      </c>
      <c r="I283" s="38">
        <v>2975.2833333333338</v>
      </c>
      <c r="J283" s="38">
        <v>3028.5666666666666</v>
      </c>
      <c r="K283" s="31">
        <v>2922</v>
      </c>
      <c r="L283" s="31">
        <v>2772.05</v>
      </c>
      <c r="M283" s="31">
        <v>0.11105</v>
      </c>
      <c r="N283" s="1"/>
      <c r="O283" s="1"/>
    </row>
    <row r="284" spans="1:15" ht="12.75" customHeight="1">
      <c r="A284" s="33">
        <v>274</v>
      </c>
      <c r="B284" s="58" t="s">
        <v>876</v>
      </c>
      <c r="C284" s="31">
        <v>601.45000000000005</v>
      </c>
      <c r="D284" s="38">
        <v>604</v>
      </c>
      <c r="E284" s="38">
        <v>593.25</v>
      </c>
      <c r="F284" s="38">
        <v>585.04999999999995</v>
      </c>
      <c r="G284" s="38">
        <v>574.29999999999995</v>
      </c>
      <c r="H284" s="38">
        <v>612.20000000000005</v>
      </c>
      <c r="I284" s="38">
        <v>622.95000000000005</v>
      </c>
      <c r="J284" s="38">
        <v>631.15000000000009</v>
      </c>
      <c r="K284" s="31">
        <v>614.75</v>
      </c>
      <c r="L284" s="31">
        <v>595.79999999999995</v>
      </c>
      <c r="M284" s="31">
        <v>0.18217</v>
      </c>
      <c r="N284" s="1"/>
      <c r="O284" s="1"/>
    </row>
    <row r="285" spans="1:15" ht="12.75" customHeight="1">
      <c r="A285" s="33">
        <v>275</v>
      </c>
      <c r="B285" s="58" t="s">
        <v>871</v>
      </c>
      <c r="C285" s="31">
        <v>382.55</v>
      </c>
      <c r="D285" s="38">
        <v>384.90000000000003</v>
      </c>
      <c r="E285" s="38">
        <v>378.85000000000008</v>
      </c>
      <c r="F285" s="38">
        <v>375.15000000000003</v>
      </c>
      <c r="G285" s="38">
        <v>369.10000000000008</v>
      </c>
      <c r="H285" s="38">
        <v>388.60000000000008</v>
      </c>
      <c r="I285" s="38">
        <v>394.65000000000003</v>
      </c>
      <c r="J285" s="38">
        <v>398.35000000000008</v>
      </c>
      <c r="K285" s="31">
        <v>390.95</v>
      </c>
      <c r="L285" s="31">
        <v>381.2</v>
      </c>
      <c r="M285" s="31">
        <v>0.84709000000000001</v>
      </c>
      <c r="N285" s="1"/>
      <c r="O285" s="1"/>
    </row>
    <row r="286" spans="1:15" ht="12.75" customHeight="1">
      <c r="A286" s="33">
        <v>276</v>
      </c>
      <c r="B286" s="58" t="s">
        <v>439</v>
      </c>
      <c r="C286" s="31">
        <v>253.8</v>
      </c>
      <c r="D286" s="38">
        <v>254.7166666666667</v>
      </c>
      <c r="E286" s="38">
        <v>251.03333333333342</v>
      </c>
      <c r="F286" s="38">
        <v>248.26666666666671</v>
      </c>
      <c r="G286" s="38">
        <v>244.58333333333343</v>
      </c>
      <c r="H286" s="38">
        <v>257.48333333333341</v>
      </c>
      <c r="I286" s="38">
        <v>261.16666666666669</v>
      </c>
      <c r="J286" s="38">
        <v>263.93333333333339</v>
      </c>
      <c r="K286" s="31">
        <v>258.39999999999998</v>
      </c>
      <c r="L286" s="31">
        <v>251.95</v>
      </c>
      <c r="M286" s="31">
        <v>6.2756600000000002</v>
      </c>
      <c r="N286" s="1"/>
      <c r="O286" s="1"/>
    </row>
    <row r="287" spans="1:15" ht="12.75" customHeight="1">
      <c r="A287" s="33">
        <v>277</v>
      </c>
      <c r="B287" s="58" t="s">
        <v>162</v>
      </c>
      <c r="C287" s="31">
        <v>1791.45</v>
      </c>
      <c r="D287" s="38">
        <v>1791.1499999999999</v>
      </c>
      <c r="E287" s="38">
        <v>1782.2999999999997</v>
      </c>
      <c r="F287" s="38">
        <v>1773.1499999999999</v>
      </c>
      <c r="G287" s="38">
        <v>1764.2999999999997</v>
      </c>
      <c r="H287" s="38">
        <v>1800.2999999999997</v>
      </c>
      <c r="I287" s="38">
        <v>1809.1499999999996</v>
      </c>
      <c r="J287" s="38">
        <v>1818.2999999999997</v>
      </c>
      <c r="K287" s="31">
        <v>1800</v>
      </c>
      <c r="L287" s="31">
        <v>1782</v>
      </c>
      <c r="M287" s="31">
        <v>42.65616</v>
      </c>
      <c r="N287" s="1"/>
      <c r="O287" s="1"/>
    </row>
    <row r="288" spans="1:15" ht="12.75" customHeight="1">
      <c r="A288" s="33">
        <v>278</v>
      </c>
      <c r="B288" s="58" t="s">
        <v>440</v>
      </c>
      <c r="C288" s="31">
        <v>1142.1500000000001</v>
      </c>
      <c r="D288" s="38">
        <v>1144.45</v>
      </c>
      <c r="E288" s="38">
        <v>1122.7</v>
      </c>
      <c r="F288" s="38">
        <v>1103.25</v>
      </c>
      <c r="G288" s="38">
        <v>1081.5</v>
      </c>
      <c r="H288" s="38">
        <v>1163.9000000000001</v>
      </c>
      <c r="I288" s="38">
        <v>1185.6500000000001</v>
      </c>
      <c r="J288" s="38">
        <v>1205.1000000000001</v>
      </c>
      <c r="K288" s="31">
        <v>1166.2</v>
      </c>
      <c r="L288" s="31">
        <v>1125</v>
      </c>
      <c r="M288" s="31">
        <v>11.4152</v>
      </c>
      <c r="N288" s="1"/>
      <c r="O288" s="1"/>
    </row>
    <row r="289" spans="1:15" ht="12.75" customHeight="1">
      <c r="A289" s="33">
        <v>279</v>
      </c>
      <c r="B289" s="58" t="s">
        <v>441</v>
      </c>
      <c r="C289" s="31">
        <v>404.15</v>
      </c>
      <c r="D289" s="38">
        <v>408.21666666666664</v>
      </c>
      <c r="E289" s="38">
        <v>398.73333333333329</v>
      </c>
      <c r="F289" s="38">
        <v>393.31666666666666</v>
      </c>
      <c r="G289" s="38">
        <v>383.83333333333331</v>
      </c>
      <c r="H289" s="38">
        <v>413.63333333333327</v>
      </c>
      <c r="I289" s="38">
        <v>423.11666666666662</v>
      </c>
      <c r="J289" s="38">
        <v>428.53333333333325</v>
      </c>
      <c r="K289" s="31">
        <v>417.7</v>
      </c>
      <c r="L289" s="31">
        <v>402.8</v>
      </c>
      <c r="M289" s="31">
        <v>9.2082700000000006</v>
      </c>
      <c r="N289" s="1"/>
      <c r="O289" s="1"/>
    </row>
    <row r="290" spans="1:15" ht="12.75" customHeight="1">
      <c r="A290" s="33">
        <v>280</v>
      </c>
      <c r="B290" s="58" t="s">
        <v>447</v>
      </c>
      <c r="C290" s="31">
        <v>1863.8</v>
      </c>
      <c r="D290" s="38">
        <v>1859.8333333333333</v>
      </c>
      <c r="E290" s="38">
        <v>1838.6166666666666</v>
      </c>
      <c r="F290" s="38">
        <v>1813.4333333333334</v>
      </c>
      <c r="G290" s="38">
        <v>1792.2166666666667</v>
      </c>
      <c r="H290" s="38">
        <v>1885.0166666666664</v>
      </c>
      <c r="I290" s="38">
        <v>1906.2333333333331</v>
      </c>
      <c r="J290" s="38">
        <v>1931.4166666666663</v>
      </c>
      <c r="K290" s="31">
        <v>1881.05</v>
      </c>
      <c r="L290" s="31">
        <v>1834.65</v>
      </c>
      <c r="M290" s="31">
        <v>0.56213999999999997</v>
      </c>
      <c r="N290" s="1"/>
      <c r="O290" s="1"/>
    </row>
    <row r="291" spans="1:15" ht="12.75" customHeight="1">
      <c r="A291" s="33">
        <v>281</v>
      </c>
      <c r="B291" s="58" t="s">
        <v>872</v>
      </c>
      <c r="C291" s="31">
        <v>2633.7</v>
      </c>
      <c r="D291" s="38">
        <v>2621.7666666666664</v>
      </c>
      <c r="E291" s="38">
        <v>2595.583333333333</v>
      </c>
      <c r="F291" s="38">
        <v>2557.4666666666667</v>
      </c>
      <c r="G291" s="38">
        <v>2531.2833333333333</v>
      </c>
      <c r="H291" s="38">
        <v>2659.8833333333328</v>
      </c>
      <c r="I291" s="38">
        <v>2686.0666666666662</v>
      </c>
      <c r="J291" s="38">
        <v>2724.1833333333325</v>
      </c>
      <c r="K291" s="31">
        <v>2647.95</v>
      </c>
      <c r="L291" s="31">
        <v>2583.65</v>
      </c>
      <c r="M291" s="31">
        <v>0.44771</v>
      </c>
      <c r="N291" s="1"/>
      <c r="O291" s="1"/>
    </row>
    <row r="292" spans="1:15" ht="12.75" customHeight="1">
      <c r="A292" s="33">
        <v>282</v>
      </c>
      <c r="B292" s="58" t="s">
        <v>163</v>
      </c>
      <c r="C292" s="31">
        <v>124.2</v>
      </c>
      <c r="D292" s="38">
        <v>124.84999999999998</v>
      </c>
      <c r="E292" s="38">
        <v>122.69999999999996</v>
      </c>
      <c r="F292" s="38">
        <v>121.19999999999997</v>
      </c>
      <c r="G292" s="38">
        <v>119.04999999999995</v>
      </c>
      <c r="H292" s="38">
        <v>126.34999999999997</v>
      </c>
      <c r="I292" s="38">
        <v>128.49999999999997</v>
      </c>
      <c r="J292" s="38">
        <v>129.99999999999997</v>
      </c>
      <c r="K292" s="31">
        <v>127</v>
      </c>
      <c r="L292" s="31">
        <v>123.35</v>
      </c>
      <c r="M292" s="31">
        <v>37.890720000000002</v>
      </c>
      <c r="N292" s="1"/>
      <c r="O292" s="1"/>
    </row>
    <row r="293" spans="1:15" ht="12.75" customHeight="1">
      <c r="A293" s="33">
        <v>283</v>
      </c>
      <c r="B293" s="58" t="s">
        <v>169</v>
      </c>
      <c r="C293" s="31">
        <v>4251.3</v>
      </c>
      <c r="D293" s="38">
        <v>4263.25</v>
      </c>
      <c r="E293" s="38">
        <v>4219.05</v>
      </c>
      <c r="F293" s="38">
        <v>4186.8</v>
      </c>
      <c r="G293" s="38">
        <v>4142.6000000000004</v>
      </c>
      <c r="H293" s="38">
        <v>4295.5</v>
      </c>
      <c r="I293" s="38">
        <v>4339.7000000000007</v>
      </c>
      <c r="J293" s="38">
        <v>4371.95</v>
      </c>
      <c r="K293" s="31">
        <v>4307.45</v>
      </c>
      <c r="L293" s="31">
        <v>4231</v>
      </c>
      <c r="M293" s="31">
        <v>0.95750000000000002</v>
      </c>
      <c r="N293" s="1"/>
      <c r="O293" s="1"/>
    </row>
    <row r="294" spans="1:15" ht="12.75" customHeight="1">
      <c r="A294" s="33">
        <v>284</v>
      </c>
      <c r="B294" s="58" t="s">
        <v>448</v>
      </c>
      <c r="C294" s="31">
        <v>13154.8</v>
      </c>
      <c r="D294" s="38">
        <v>13200.75</v>
      </c>
      <c r="E294" s="38">
        <v>13079.05</v>
      </c>
      <c r="F294" s="38">
        <v>13003.3</v>
      </c>
      <c r="G294" s="38">
        <v>12881.599999999999</v>
      </c>
      <c r="H294" s="38">
        <v>13276.5</v>
      </c>
      <c r="I294" s="38">
        <v>13398.2</v>
      </c>
      <c r="J294" s="38">
        <v>13473.95</v>
      </c>
      <c r="K294" s="31">
        <v>13322.45</v>
      </c>
      <c r="L294" s="31">
        <v>13125</v>
      </c>
      <c r="M294" s="31">
        <v>3.3980000000000003E-2</v>
      </c>
      <c r="N294" s="1"/>
      <c r="O294" s="1"/>
    </row>
    <row r="295" spans="1:15" ht="12.75" customHeight="1">
      <c r="A295" s="33">
        <v>285</v>
      </c>
      <c r="B295" s="58" t="s">
        <v>167</v>
      </c>
      <c r="C295" s="31">
        <v>2638.5</v>
      </c>
      <c r="D295" s="38">
        <v>2642.2166666666667</v>
      </c>
      <c r="E295" s="38">
        <v>2627.5333333333333</v>
      </c>
      <c r="F295" s="38">
        <v>2616.5666666666666</v>
      </c>
      <c r="G295" s="38">
        <v>2601.8833333333332</v>
      </c>
      <c r="H295" s="38">
        <v>2653.1833333333334</v>
      </c>
      <c r="I295" s="38">
        <v>2667.8666666666668</v>
      </c>
      <c r="J295" s="38">
        <v>2678.8333333333335</v>
      </c>
      <c r="K295" s="31">
        <v>2656.9</v>
      </c>
      <c r="L295" s="31">
        <v>2631.25</v>
      </c>
      <c r="M295" s="31">
        <v>13.20121</v>
      </c>
      <c r="N295" s="1"/>
      <c r="O295" s="1"/>
    </row>
    <row r="296" spans="1:15" ht="12.75" customHeight="1">
      <c r="A296" s="33">
        <v>286</v>
      </c>
      <c r="B296" s="58" t="s">
        <v>449</v>
      </c>
      <c r="C296" s="31">
        <v>393.95</v>
      </c>
      <c r="D296" s="38">
        <v>397.51666666666665</v>
      </c>
      <c r="E296" s="38">
        <v>388.08333333333331</v>
      </c>
      <c r="F296" s="38">
        <v>382.21666666666664</v>
      </c>
      <c r="G296" s="38">
        <v>372.7833333333333</v>
      </c>
      <c r="H296" s="38">
        <v>403.38333333333333</v>
      </c>
      <c r="I296" s="38">
        <v>412.81666666666672</v>
      </c>
      <c r="J296" s="38">
        <v>418.68333333333334</v>
      </c>
      <c r="K296" s="31">
        <v>406.95</v>
      </c>
      <c r="L296" s="31">
        <v>391.65</v>
      </c>
      <c r="M296" s="31">
        <v>13.191520000000001</v>
      </c>
      <c r="N296" s="1"/>
      <c r="O296" s="1"/>
    </row>
    <row r="297" spans="1:15" ht="12.75" customHeight="1">
      <c r="A297" s="33">
        <v>287</v>
      </c>
      <c r="B297" s="58" t="s">
        <v>165</v>
      </c>
      <c r="C297" s="31">
        <v>388.25</v>
      </c>
      <c r="D297" s="38">
        <v>392.90000000000003</v>
      </c>
      <c r="E297" s="38">
        <v>381.90000000000009</v>
      </c>
      <c r="F297" s="38">
        <v>375.55000000000007</v>
      </c>
      <c r="G297" s="38">
        <v>364.55000000000013</v>
      </c>
      <c r="H297" s="38">
        <v>399.25000000000006</v>
      </c>
      <c r="I297" s="38">
        <v>410.24999999999994</v>
      </c>
      <c r="J297" s="38">
        <v>416.6</v>
      </c>
      <c r="K297" s="31">
        <v>403.9</v>
      </c>
      <c r="L297" s="31">
        <v>386.55</v>
      </c>
      <c r="M297" s="31">
        <v>27.56466</v>
      </c>
      <c r="N297" s="1"/>
      <c r="O297" s="1"/>
    </row>
    <row r="298" spans="1:15" ht="12.75" customHeight="1">
      <c r="A298" s="33">
        <v>288</v>
      </c>
      <c r="B298" s="58" t="s">
        <v>450</v>
      </c>
      <c r="C298" s="31">
        <v>262.95</v>
      </c>
      <c r="D298" s="38">
        <v>263.63333333333333</v>
      </c>
      <c r="E298" s="38">
        <v>258.31666666666666</v>
      </c>
      <c r="F298" s="38">
        <v>253.68333333333334</v>
      </c>
      <c r="G298" s="38">
        <v>248.36666666666667</v>
      </c>
      <c r="H298" s="38">
        <v>268.26666666666665</v>
      </c>
      <c r="I298" s="38">
        <v>273.58333333333326</v>
      </c>
      <c r="J298" s="38">
        <v>278.21666666666664</v>
      </c>
      <c r="K298" s="31">
        <v>268.95</v>
      </c>
      <c r="L298" s="31">
        <v>259</v>
      </c>
      <c r="M298" s="31">
        <v>6.4897999999999998</v>
      </c>
      <c r="N298" s="1"/>
      <c r="O298" s="1"/>
    </row>
    <row r="299" spans="1:15" ht="12.75" customHeight="1">
      <c r="A299" s="33">
        <v>289</v>
      </c>
      <c r="B299" s="58" t="s">
        <v>451</v>
      </c>
      <c r="C299" s="31">
        <v>94.7</v>
      </c>
      <c r="D299" s="38">
        <v>95.116666666666674</v>
      </c>
      <c r="E299" s="38">
        <v>93.883333333333354</v>
      </c>
      <c r="F299" s="38">
        <v>93.066666666666677</v>
      </c>
      <c r="G299" s="38">
        <v>91.833333333333357</v>
      </c>
      <c r="H299" s="38">
        <v>95.933333333333351</v>
      </c>
      <c r="I299" s="38">
        <v>97.166666666666671</v>
      </c>
      <c r="J299" s="38">
        <v>97.983333333333348</v>
      </c>
      <c r="K299" s="31">
        <v>96.35</v>
      </c>
      <c r="L299" s="31">
        <v>94.3</v>
      </c>
      <c r="M299" s="31">
        <v>44.387709999999998</v>
      </c>
      <c r="N299" s="1"/>
      <c r="O299" s="1"/>
    </row>
    <row r="300" spans="1:15" ht="12.75" customHeight="1">
      <c r="A300" s="33">
        <v>290</v>
      </c>
      <c r="B300" s="58" t="s">
        <v>166</v>
      </c>
      <c r="C300" s="31">
        <v>424.95</v>
      </c>
      <c r="D300" s="38">
        <v>427.58333333333331</v>
      </c>
      <c r="E300" s="38">
        <v>421.51666666666665</v>
      </c>
      <c r="F300" s="38">
        <v>418.08333333333331</v>
      </c>
      <c r="G300" s="38">
        <v>412.01666666666665</v>
      </c>
      <c r="H300" s="38">
        <v>431.01666666666665</v>
      </c>
      <c r="I300" s="38">
        <v>437.08333333333337</v>
      </c>
      <c r="J300" s="38">
        <v>440.51666666666665</v>
      </c>
      <c r="K300" s="31">
        <v>433.65</v>
      </c>
      <c r="L300" s="31">
        <v>424.15</v>
      </c>
      <c r="M300" s="31">
        <v>23.703009999999999</v>
      </c>
      <c r="N300" s="1"/>
      <c r="O300" s="1"/>
    </row>
    <row r="301" spans="1:15" ht="12.75" customHeight="1">
      <c r="A301" s="33">
        <v>291</v>
      </c>
      <c r="B301" s="58" t="s">
        <v>285</v>
      </c>
      <c r="C301" s="31">
        <v>659.85</v>
      </c>
      <c r="D301" s="38">
        <v>664.65</v>
      </c>
      <c r="E301" s="38">
        <v>650.29999999999995</v>
      </c>
      <c r="F301" s="38">
        <v>640.75</v>
      </c>
      <c r="G301" s="38">
        <v>626.4</v>
      </c>
      <c r="H301" s="38">
        <v>674.19999999999993</v>
      </c>
      <c r="I301" s="38">
        <v>688.55000000000007</v>
      </c>
      <c r="J301" s="38">
        <v>698.09999999999991</v>
      </c>
      <c r="K301" s="31">
        <v>679</v>
      </c>
      <c r="L301" s="31">
        <v>655.1</v>
      </c>
      <c r="M301" s="31">
        <v>52.546439999999997</v>
      </c>
      <c r="N301" s="1"/>
      <c r="O301" s="1"/>
    </row>
    <row r="302" spans="1:15" ht="12.75" customHeight="1">
      <c r="A302" s="33">
        <v>292</v>
      </c>
      <c r="B302" s="58" t="s">
        <v>286</v>
      </c>
      <c r="C302" s="31">
        <v>4960.1000000000004</v>
      </c>
      <c r="D302" s="38">
        <v>4957.2166666666672</v>
      </c>
      <c r="E302" s="38">
        <v>4925.9333333333343</v>
      </c>
      <c r="F302" s="38">
        <v>4891.7666666666673</v>
      </c>
      <c r="G302" s="38">
        <v>4860.4833333333345</v>
      </c>
      <c r="H302" s="38">
        <v>4991.3833333333341</v>
      </c>
      <c r="I302" s="38">
        <v>5022.666666666667</v>
      </c>
      <c r="J302" s="38">
        <v>5056.8333333333339</v>
      </c>
      <c r="K302" s="31">
        <v>4988.5</v>
      </c>
      <c r="L302" s="31">
        <v>4923.05</v>
      </c>
      <c r="M302" s="31">
        <v>0.17000999999999999</v>
      </c>
      <c r="N302" s="1"/>
      <c r="O302" s="1"/>
    </row>
    <row r="303" spans="1:15" ht="12.75" customHeight="1">
      <c r="A303" s="33">
        <v>293</v>
      </c>
      <c r="B303" s="58" t="s">
        <v>168</v>
      </c>
      <c r="C303" s="31">
        <v>5107.3500000000004</v>
      </c>
      <c r="D303" s="38">
        <v>5124.7833333333328</v>
      </c>
      <c r="E303" s="38">
        <v>5077.6166666666659</v>
      </c>
      <c r="F303" s="38">
        <v>5047.8833333333332</v>
      </c>
      <c r="G303" s="38">
        <v>5000.7166666666662</v>
      </c>
      <c r="H303" s="38">
        <v>5154.5166666666655</v>
      </c>
      <c r="I303" s="38">
        <v>5201.6833333333334</v>
      </c>
      <c r="J303" s="38">
        <v>5231.4166666666652</v>
      </c>
      <c r="K303" s="31">
        <v>5171.95</v>
      </c>
      <c r="L303" s="31">
        <v>5095.05</v>
      </c>
      <c r="M303" s="31">
        <v>3.5323899999999999</v>
      </c>
      <c r="N303" s="1"/>
      <c r="O303" s="1"/>
    </row>
    <row r="304" spans="1:15" ht="12.75" customHeight="1">
      <c r="A304" s="33">
        <v>294</v>
      </c>
      <c r="B304" s="58" t="s">
        <v>170</v>
      </c>
      <c r="C304" s="31">
        <v>1076.9000000000001</v>
      </c>
      <c r="D304" s="38">
        <v>1080.2833333333335</v>
      </c>
      <c r="E304" s="38">
        <v>1069.366666666667</v>
      </c>
      <c r="F304" s="38">
        <v>1061.8333333333335</v>
      </c>
      <c r="G304" s="38">
        <v>1050.916666666667</v>
      </c>
      <c r="H304" s="38">
        <v>1087.8166666666671</v>
      </c>
      <c r="I304" s="38">
        <v>1098.7333333333336</v>
      </c>
      <c r="J304" s="38">
        <v>1106.2666666666671</v>
      </c>
      <c r="K304" s="31">
        <v>1091.2</v>
      </c>
      <c r="L304" s="31">
        <v>1072.75</v>
      </c>
      <c r="M304" s="31">
        <v>9.7522099999999998</v>
      </c>
      <c r="N304" s="1"/>
      <c r="O304" s="1"/>
    </row>
    <row r="305" spans="1:15" ht="12.75" customHeight="1">
      <c r="A305" s="33">
        <v>295</v>
      </c>
      <c r="B305" s="58" t="s">
        <v>452</v>
      </c>
      <c r="C305" s="31">
        <v>1583.25</v>
      </c>
      <c r="D305" s="38">
        <v>1582.0166666666667</v>
      </c>
      <c r="E305" s="38">
        <v>1566.2333333333333</v>
      </c>
      <c r="F305" s="38">
        <v>1549.2166666666667</v>
      </c>
      <c r="G305" s="38">
        <v>1533.4333333333334</v>
      </c>
      <c r="H305" s="38">
        <v>1599.0333333333333</v>
      </c>
      <c r="I305" s="38">
        <v>1614.8166666666666</v>
      </c>
      <c r="J305" s="38">
        <v>1631.8333333333333</v>
      </c>
      <c r="K305" s="31">
        <v>1597.8</v>
      </c>
      <c r="L305" s="31">
        <v>1565</v>
      </c>
      <c r="M305" s="31">
        <v>0.33174999999999999</v>
      </c>
      <c r="N305" s="1"/>
      <c r="O305" s="1"/>
    </row>
    <row r="306" spans="1:15" ht="12.75" customHeight="1">
      <c r="A306" s="33">
        <v>296</v>
      </c>
      <c r="B306" s="58" t="s">
        <v>455</v>
      </c>
      <c r="C306" s="31">
        <v>696.6</v>
      </c>
      <c r="D306" s="38">
        <v>699.56666666666661</v>
      </c>
      <c r="E306" s="38">
        <v>692.13333333333321</v>
      </c>
      <c r="F306" s="38">
        <v>687.66666666666663</v>
      </c>
      <c r="G306" s="38">
        <v>680.23333333333323</v>
      </c>
      <c r="H306" s="38">
        <v>704.03333333333319</v>
      </c>
      <c r="I306" s="38">
        <v>711.46666666666658</v>
      </c>
      <c r="J306" s="38">
        <v>715.93333333333317</v>
      </c>
      <c r="K306" s="31">
        <v>707</v>
      </c>
      <c r="L306" s="31">
        <v>695.1</v>
      </c>
      <c r="M306" s="31">
        <v>6.0618499999999997</v>
      </c>
      <c r="N306" s="1"/>
      <c r="O306" s="1"/>
    </row>
    <row r="307" spans="1:15" ht="12.75" customHeight="1">
      <c r="A307" s="33">
        <v>297</v>
      </c>
      <c r="B307" s="58" t="s">
        <v>180</v>
      </c>
      <c r="C307" s="31">
        <v>1011.1</v>
      </c>
      <c r="D307" s="38">
        <v>1017.0666666666666</v>
      </c>
      <c r="E307" s="38">
        <v>1002.1333333333332</v>
      </c>
      <c r="F307" s="38">
        <v>993.16666666666663</v>
      </c>
      <c r="G307" s="38">
        <v>978.23333333333323</v>
      </c>
      <c r="H307" s="38">
        <v>1026.0333333333333</v>
      </c>
      <c r="I307" s="38">
        <v>1040.9666666666667</v>
      </c>
      <c r="J307" s="38">
        <v>1049.9333333333332</v>
      </c>
      <c r="K307" s="31">
        <v>1032</v>
      </c>
      <c r="L307" s="31">
        <v>1008.1</v>
      </c>
      <c r="M307" s="31">
        <v>6.5604500000000003</v>
      </c>
      <c r="N307" s="1"/>
      <c r="O307" s="1"/>
    </row>
    <row r="308" spans="1:15" ht="12.75" customHeight="1">
      <c r="A308" s="33">
        <v>298</v>
      </c>
      <c r="B308" s="58" t="s">
        <v>172</v>
      </c>
      <c r="C308" s="31">
        <v>283.05</v>
      </c>
      <c r="D308" s="38">
        <v>284.7</v>
      </c>
      <c r="E308" s="38">
        <v>280.75</v>
      </c>
      <c r="F308" s="38">
        <v>278.45</v>
      </c>
      <c r="G308" s="38">
        <v>274.5</v>
      </c>
      <c r="H308" s="38">
        <v>287</v>
      </c>
      <c r="I308" s="38">
        <v>290.94999999999993</v>
      </c>
      <c r="J308" s="38">
        <v>293.25</v>
      </c>
      <c r="K308" s="31">
        <v>288.64999999999998</v>
      </c>
      <c r="L308" s="31">
        <v>282.39999999999998</v>
      </c>
      <c r="M308" s="31">
        <v>16.270430000000001</v>
      </c>
      <c r="N308" s="1"/>
      <c r="O308" s="1"/>
    </row>
    <row r="309" spans="1:15" ht="12.75" customHeight="1">
      <c r="A309" s="33">
        <v>299</v>
      </c>
      <c r="B309" s="58" t="s">
        <v>171</v>
      </c>
      <c r="C309" s="31">
        <v>1546.45</v>
      </c>
      <c r="D309" s="38">
        <v>1546.3666666666668</v>
      </c>
      <c r="E309" s="38">
        <v>1533.1333333333337</v>
      </c>
      <c r="F309" s="38">
        <v>1519.8166666666668</v>
      </c>
      <c r="G309" s="38">
        <v>1506.5833333333337</v>
      </c>
      <c r="H309" s="38">
        <v>1559.6833333333336</v>
      </c>
      <c r="I309" s="38">
        <v>1572.9166666666667</v>
      </c>
      <c r="J309" s="38">
        <v>1586.2333333333336</v>
      </c>
      <c r="K309" s="31">
        <v>1559.6</v>
      </c>
      <c r="L309" s="31">
        <v>1533.05</v>
      </c>
      <c r="M309" s="31">
        <v>24.028120000000001</v>
      </c>
      <c r="N309" s="1"/>
      <c r="O309" s="1"/>
    </row>
    <row r="310" spans="1:15" ht="12.75" customHeight="1">
      <c r="A310" s="33">
        <v>300</v>
      </c>
      <c r="B310" s="58" t="s">
        <v>456</v>
      </c>
      <c r="C310" s="31">
        <v>339.8</v>
      </c>
      <c r="D310" s="38">
        <v>341.55</v>
      </c>
      <c r="E310" s="38">
        <v>334.8</v>
      </c>
      <c r="F310" s="38">
        <v>329.8</v>
      </c>
      <c r="G310" s="38">
        <v>323.05</v>
      </c>
      <c r="H310" s="38">
        <v>346.55</v>
      </c>
      <c r="I310" s="38">
        <v>353.3</v>
      </c>
      <c r="J310" s="38">
        <v>358.3</v>
      </c>
      <c r="K310" s="31">
        <v>348.3</v>
      </c>
      <c r="L310" s="31">
        <v>336.55</v>
      </c>
      <c r="M310" s="31">
        <v>6.9984599999999997</v>
      </c>
      <c r="N310" s="1"/>
      <c r="O310" s="1"/>
    </row>
    <row r="311" spans="1:15" ht="12.75" customHeight="1">
      <c r="A311" s="33">
        <v>301</v>
      </c>
      <c r="B311" s="58" t="s">
        <v>457</v>
      </c>
      <c r="C311" s="31">
        <v>517.35</v>
      </c>
      <c r="D311" s="38">
        <v>516.43333333333328</v>
      </c>
      <c r="E311" s="38">
        <v>512.96666666666658</v>
      </c>
      <c r="F311" s="38">
        <v>508.58333333333326</v>
      </c>
      <c r="G311" s="38">
        <v>505.11666666666656</v>
      </c>
      <c r="H311" s="38">
        <v>520.81666666666661</v>
      </c>
      <c r="I311" s="38">
        <v>524.2833333333333</v>
      </c>
      <c r="J311" s="38">
        <v>528.66666666666663</v>
      </c>
      <c r="K311" s="31">
        <v>519.9</v>
      </c>
      <c r="L311" s="31">
        <v>512.04999999999995</v>
      </c>
      <c r="M311" s="31">
        <v>0.55798000000000003</v>
      </c>
      <c r="N311" s="1"/>
      <c r="O311" s="1"/>
    </row>
    <row r="312" spans="1:15" ht="12.75" customHeight="1">
      <c r="A312" s="33">
        <v>302</v>
      </c>
      <c r="B312" s="58" t="s">
        <v>458</v>
      </c>
      <c r="C312" s="31">
        <v>372.55</v>
      </c>
      <c r="D312" s="38">
        <v>371.36666666666662</v>
      </c>
      <c r="E312" s="38">
        <v>366.78333333333325</v>
      </c>
      <c r="F312" s="38">
        <v>361.01666666666665</v>
      </c>
      <c r="G312" s="38">
        <v>356.43333333333328</v>
      </c>
      <c r="H312" s="38">
        <v>377.13333333333321</v>
      </c>
      <c r="I312" s="38">
        <v>381.71666666666658</v>
      </c>
      <c r="J312" s="38">
        <v>387.48333333333318</v>
      </c>
      <c r="K312" s="31">
        <v>375.95</v>
      </c>
      <c r="L312" s="31">
        <v>365.6</v>
      </c>
      <c r="M312" s="31">
        <v>1.00369</v>
      </c>
      <c r="N312" s="1"/>
      <c r="O312" s="1"/>
    </row>
    <row r="313" spans="1:15" ht="12.75" customHeight="1">
      <c r="A313" s="33">
        <v>303</v>
      </c>
      <c r="B313" s="58" t="s">
        <v>173</v>
      </c>
      <c r="C313" s="31">
        <v>147.9</v>
      </c>
      <c r="D313" s="38">
        <v>146.98333333333335</v>
      </c>
      <c r="E313" s="38">
        <v>144.26666666666671</v>
      </c>
      <c r="F313" s="38">
        <v>140.63333333333335</v>
      </c>
      <c r="G313" s="38">
        <v>137.91666666666671</v>
      </c>
      <c r="H313" s="38">
        <v>150.6166666666667</v>
      </c>
      <c r="I313" s="38">
        <v>153.33333333333334</v>
      </c>
      <c r="J313" s="38">
        <v>156.9666666666667</v>
      </c>
      <c r="K313" s="31">
        <v>149.69999999999999</v>
      </c>
      <c r="L313" s="31">
        <v>143.35</v>
      </c>
      <c r="M313" s="31">
        <v>208.43562</v>
      </c>
      <c r="N313" s="1"/>
      <c r="O313" s="1"/>
    </row>
    <row r="314" spans="1:15" ht="12.75" customHeight="1">
      <c r="A314" s="33">
        <v>304</v>
      </c>
      <c r="B314" s="58" t="s">
        <v>459</v>
      </c>
      <c r="C314" s="31">
        <v>86.7</v>
      </c>
      <c r="D314" s="38">
        <v>86.933333333333337</v>
      </c>
      <c r="E314" s="38">
        <v>85.666666666666671</v>
      </c>
      <c r="F314" s="38">
        <v>84.63333333333334</v>
      </c>
      <c r="G314" s="38">
        <v>83.366666666666674</v>
      </c>
      <c r="H314" s="38">
        <v>87.966666666666669</v>
      </c>
      <c r="I314" s="38">
        <v>89.23333333333332</v>
      </c>
      <c r="J314" s="38">
        <v>90.266666666666666</v>
      </c>
      <c r="K314" s="31">
        <v>88.2</v>
      </c>
      <c r="L314" s="31">
        <v>85.9</v>
      </c>
      <c r="M314" s="31">
        <v>42.788409999999999</v>
      </c>
      <c r="N314" s="1"/>
      <c r="O314" s="1"/>
    </row>
    <row r="315" spans="1:15" ht="12.75" customHeight="1">
      <c r="A315" s="33">
        <v>305</v>
      </c>
      <c r="B315" s="58" t="s">
        <v>890</v>
      </c>
      <c r="C315" s="31">
        <v>1831.85</v>
      </c>
      <c r="D315" s="38">
        <v>1832.6333333333332</v>
      </c>
      <c r="E315" s="38">
        <v>1815.2666666666664</v>
      </c>
      <c r="F315" s="38">
        <v>1798.6833333333332</v>
      </c>
      <c r="G315" s="38">
        <v>1781.3166666666664</v>
      </c>
      <c r="H315" s="38">
        <v>1849.2166666666665</v>
      </c>
      <c r="I315" s="38">
        <v>1866.5833333333333</v>
      </c>
      <c r="J315" s="38">
        <v>1883.1666666666665</v>
      </c>
      <c r="K315" s="31">
        <v>1850</v>
      </c>
      <c r="L315" s="31">
        <v>1816.05</v>
      </c>
      <c r="M315" s="31">
        <v>2.2799700000000001</v>
      </c>
      <c r="N315" s="1"/>
      <c r="O315" s="1"/>
    </row>
    <row r="316" spans="1:15" ht="12.75" customHeight="1">
      <c r="A316" s="33">
        <v>306</v>
      </c>
      <c r="B316" s="58" t="s">
        <v>174</v>
      </c>
      <c r="C316" s="31">
        <v>576.95000000000005</v>
      </c>
      <c r="D316" s="38">
        <v>576.94999999999993</v>
      </c>
      <c r="E316" s="38">
        <v>573.09999999999991</v>
      </c>
      <c r="F316" s="38">
        <v>569.25</v>
      </c>
      <c r="G316" s="38">
        <v>565.4</v>
      </c>
      <c r="H316" s="38">
        <v>580.79999999999984</v>
      </c>
      <c r="I316" s="38">
        <v>584.65</v>
      </c>
      <c r="J316" s="38">
        <v>588.49999999999977</v>
      </c>
      <c r="K316" s="31">
        <v>580.79999999999995</v>
      </c>
      <c r="L316" s="31">
        <v>573.1</v>
      </c>
      <c r="M316" s="31">
        <v>19.345770000000002</v>
      </c>
      <c r="N316" s="1"/>
      <c r="O316" s="1"/>
    </row>
    <row r="317" spans="1:15" ht="12.75" customHeight="1">
      <c r="A317" s="33">
        <v>307</v>
      </c>
      <c r="B317" s="58" t="s">
        <v>175</v>
      </c>
      <c r="C317" s="31">
        <v>9356.85</v>
      </c>
      <c r="D317" s="38">
        <v>9389.9499999999989</v>
      </c>
      <c r="E317" s="38">
        <v>9310.8999999999978</v>
      </c>
      <c r="F317" s="38">
        <v>9264.9499999999989</v>
      </c>
      <c r="G317" s="38">
        <v>9185.8999999999978</v>
      </c>
      <c r="H317" s="38">
        <v>9435.8999999999978</v>
      </c>
      <c r="I317" s="38">
        <v>9514.9499999999971</v>
      </c>
      <c r="J317" s="38">
        <v>9560.8999999999978</v>
      </c>
      <c r="K317" s="31">
        <v>9469</v>
      </c>
      <c r="L317" s="31">
        <v>9344</v>
      </c>
      <c r="M317" s="31">
        <v>4.9850399999999997</v>
      </c>
      <c r="N317" s="1"/>
      <c r="O317" s="1"/>
    </row>
    <row r="318" spans="1:15" ht="12.75" customHeight="1">
      <c r="A318" s="33">
        <v>308</v>
      </c>
      <c r="B318" s="58" t="s">
        <v>460</v>
      </c>
      <c r="C318" s="31">
        <v>2059</v>
      </c>
      <c r="D318" s="38">
        <v>2060.9666666666667</v>
      </c>
      <c r="E318" s="38">
        <v>2043.1333333333332</v>
      </c>
      <c r="F318" s="38">
        <v>2027.2666666666664</v>
      </c>
      <c r="G318" s="38">
        <v>2009.4333333333329</v>
      </c>
      <c r="H318" s="38">
        <v>2076.8333333333335</v>
      </c>
      <c r="I318" s="38">
        <v>2094.6666666666665</v>
      </c>
      <c r="J318" s="38">
        <v>2110.5333333333338</v>
      </c>
      <c r="K318" s="31">
        <v>2078.8000000000002</v>
      </c>
      <c r="L318" s="31">
        <v>2045.1</v>
      </c>
      <c r="M318" s="31">
        <v>0.95821999999999996</v>
      </c>
      <c r="N318" s="1"/>
      <c r="O318" s="1"/>
    </row>
    <row r="319" spans="1:15" ht="12.75" customHeight="1">
      <c r="A319" s="33">
        <v>309</v>
      </c>
      <c r="B319" s="58" t="s">
        <v>179</v>
      </c>
      <c r="C319" s="31">
        <v>834.6</v>
      </c>
      <c r="D319" s="38">
        <v>835.9</v>
      </c>
      <c r="E319" s="38">
        <v>813.69999999999993</v>
      </c>
      <c r="F319" s="38">
        <v>792.8</v>
      </c>
      <c r="G319" s="38">
        <v>770.59999999999991</v>
      </c>
      <c r="H319" s="38">
        <v>856.8</v>
      </c>
      <c r="I319" s="38">
        <v>879</v>
      </c>
      <c r="J319" s="38">
        <v>899.9</v>
      </c>
      <c r="K319" s="31">
        <v>858.1</v>
      </c>
      <c r="L319" s="31">
        <v>815</v>
      </c>
      <c r="M319" s="31">
        <v>46.495519999999999</v>
      </c>
      <c r="N319" s="1"/>
      <c r="O319" s="1"/>
    </row>
    <row r="320" spans="1:15" ht="12.75" customHeight="1">
      <c r="A320" s="33">
        <v>310</v>
      </c>
      <c r="B320" s="58" t="s">
        <v>287</v>
      </c>
      <c r="C320" s="31">
        <v>529.85</v>
      </c>
      <c r="D320" s="38">
        <v>532.11666666666667</v>
      </c>
      <c r="E320" s="38">
        <v>523.2833333333333</v>
      </c>
      <c r="F320" s="38">
        <v>516.71666666666658</v>
      </c>
      <c r="G320" s="38">
        <v>507.88333333333321</v>
      </c>
      <c r="H320" s="38">
        <v>538.68333333333339</v>
      </c>
      <c r="I320" s="38">
        <v>547.51666666666665</v>
      </c>
      <c r="J320" s="38">
        <v>554.08333333333348</v>
      </c>
      <c r="K320" s="31">
        <v>540.95000000000005</v>
      </c>
      <c r="L320" s="31">
        <v>525.54999999999995</v>
      </c>
      <c r="M320" s="31">
        <v>26.26634</v>
      </c>
      <c r="N320" s="1"/>
      <c r="O320" s="1"/>
    </row>
    <row r="321" spans="1:15" ht="12.75" customHeight="1">
      <c r="A321" s="33">
        <v>311</v>
      </c>
      <c r="B321" s="58" t="s">
        <v>461</v>
      </c>
      <c r="C321" s="31">
        <v>1741.3</v>
      </c>
      <c r="D321" s="38">
        <v>1758.1166666666668</v>
      </c>
      <c r="E321" s="38">
        <v>1697.2333333333336</v>
      </c>
      <c r="F321" s="38">
        <v>1653.1666666666667</v>
      </c>
      <c r="G321" s="38">
        <v>1592.2833333333335</v>
      </c>
      <c r="H321" s="38">
        <v>1802.1833333333336</v>
      </c>
      <c r="I321" s="38">
        <v>1863.0666666666668</v>
      </c>
      <c r="J321" s="38">
        <v>1907.1333333333337</v>
      </c>
      <c r="K321" s="31">
        <v>1819</v>
      </c>
      <c r="L321" s="31">
        <v>1714.05</v>
      </c>
      <c r="M321" s="31">
        <v>18.738199999999999</v>
      </c>
      <c r="N321" s="1"/>
      <c r="O321" s="1"/>
    </row>
    <row r="322" spans="1:15" ht="12.75" customHeight="1">
      <c r="A322" s="33">
        <v>312</v>
      </c>
      <c r="B322" s="58" t="s">
        <v>462</v>
      </c>
      <c r="C322" s="31">
        <v>867.45</v>
      </c>
      <c r="D322" s="38">
        <v>860.75</v>
      </c>
      <c r="E322" s="38">
        <v>841.7</v>
      </c>
      <c r="F322" s="38">
        <v>815.95</v>
      </c>
      <c r="G322" s="38">
        <v>796.90000000000009</v>
      </c>
      <c r="H322" s="38">
        <v>886.5</v>
      </c>
      <c r="I322" s="38">
        <v>905.55</v>
      </c>
      <c r="J322" s="38">
        <v>931.3</v>
      </c>
      <c r="K322" s="31">
        <v>879.8</v>
      </c>
      <c r="L322" s="31">
        <v>835</v>
      </c>
      <c r="M322" s="31">
        <v>1.71106</v>
      </c>
      <c r="N322" s="1"/>
      <c r="O322" s="1"/>
    </row>
    <row r="323" spans="1:15" ht="12.75" customHeight="1">
      <c r="A323" s="33">
        <v>313</v>
      </c>
      <c r="B323" s="58" t="s">
        <v>874</v>
      </c>
      <c r="C323" s="31">
        <v>905.55</v>
      </c>
      <c r="D323" s="38">
        <v>907.94999999999993</v>
      </c>
      <c r="E323" s="38">
        <v>895.99999999999989</v>
      </c>
      <c r="F323" s="38">
        <v>886.44999999999993</v>
      </c>
      <c r="G323" s="38">
        <v>874.49999999999989</v>
      </c>
      <c r="H323" s="38">
        <v>917.49999999999989</v>
      </c>
      <c r="I323" s="38">
        <v>929.44999999999993</v>
      </c>
      <c r="J323" s="38">
        <v>938.99999999999989</v>
      </c>
      <c r="K323" s="31">
        <v>919.9</v>
      </c>
      <c r="L323" s="31">
        <v>898.4</v>
      </c>
      <c r="M323" s="31">
        <v>0.38513999999999998</v>
      </c>
      <c r="N323" s="1"/>
      <c r="O323" s="1"/>
    </row>
    <row r="324" spans="1:15" ht="12.75" customHeight="1">
      <c r="A324" s="33">
        <v>314</v>
      </c>
      <c r="B324" s="58" t="s">
        <v>463</v>
      </c>
      <c r="C324" s="31">
        <v>1077</v>
      </c>
      <c r="D324" s="38">
        <v>1065.3166666666666</v>
      </c>
      <c r="E324" s="38">
        <v>1046.7833333333333</v>
      </c>
      <c r="F324" s="38">
        <v>1016.5666666666666</v>
      </c>
      <c r="G324" s="38">
        <v>998.0333333333333</v>
      </c>
      <c r="H324" s="38">
        <v>1095.5333333333333</v>
      </c>
      <c r="I324" s="38">
        <v>1114.0666666666666</v>
      </c>
      <c r="J324" s="38">
        <v>1144.2833333333333</v>
      </c>
      <c r="K324" s="31">
        <v>1083.8499999999999</v>
      </c>
      <c r="L324" s="31">
        <v>1035.0999999999999</v>
      </c>
      <c r="M324" s="31">
        <v>1.37737</v>
      </c>
      <c r="N324" s="1"/>
      <c r="O324" s="1"/>
    </row>
    <row r="325" spans="1:15" ht="12.75" customHeight="1">
      <c r="A325" s="33">
        <v>315</v>
      </c>
      <c r="B325" s="58" t="s">
        <v>178</v>
      </c>
      <c r="C325" s="31">
        <v>1379.3</v>
      </c>
      <c r="D325" s="38">
        <v>1391.5166666666667</v>
      </c>
      <c r="E325" s="38">
        <v>1363.0833333333333</v>
      </c>
      <c r="F325" s="38">
        <v>1346.8666666666666</v>
      </c>
      <c r="G325" s="38">
        <v>1318.4333333333332</v>
      </c>
      <c r="H325" s="38">
        <v>1407.7333333333333</v>
      </c>
      <c r="I325" s="38">
        <v>1436.1666666666667</v>
      </c>
      <c r="J325" s="38">
        <v>1452.3833333333334</v>
      </c>
      <c r="K325" s="31">
        <v>1419.95</v>
      </c>
      <c r="L325" s="31">
        <v>1375.3</v>
      </c>
      <c r="M325" s="31">
        <v>1.1650199999999999</v>
      </c>
      <c r="N325" s="1"/>
      <c r="O325" s="1"/>
    </row>
    <row r="326" spans="1:15" ht="12.75" customHeight="1">
      <c r="A326" s="33">
        <v>316</v>
      </c>
      <c r="B326" s="58" t="s">
        <v>453</v>
      </c>
      <c r="C326" s="31">
        <v>38.5</v>
      </c>
      <c r="D326" s="38">
        <v>38.800000000000004</v>
      </c>
      <c r="E326" s="38">
        <v>37.350000000000009</v>
      </c>
      <c r="F326" s="38">
        <v>36.200000000000003</v>
      </c>
      <c r="G326" s="38">
        <v>34.750000000000007</v>
      </c>
      <c r="H326" s="38">
        <v>39.95000000000001</v>
      </c>
      <c r="I326" s="38">
        <v>41.400000000000013</v>
      </c>
      <c r="J326" s="38">
        <v>42.550000000000011</v>
      </c>
      <c r="K326" s="31">
        <v>40.25</v>
      </c>
      <c r="L326" s="31">
        <v>37.65</v>
      </c>
      <c r="M326" s="31">
        <v>109.46768</v>
      </c>
      <c r="N326" s="1"/>
      <c r="O326" s="1"/>
    </row>
    <row r="327" spans="1:15" ht="12.75" customHeight="1">
      <c r="A327" s="33">
        <v>317</v>
      </c>
      <c r="B327" s="58" t="s">
        <v>288</v>
      </c>
      <c r="C327" s="31">
        <v>59.2</v>
      </c>
      <c r="D327" s="38">
        <v>59.683333333333337</v>
      </c>
      <c r="E327" s="38">
        <v>58.616666666666674</v>
      </c>
      <c r="F327" s="38">
        <v>58.033333333333339</v>
      </c>
      <c r="G327" s="38">
        <v>56.966666666666676</v>
      </c>
      <c r="H327" s="38">
        <v>60.266666666666673</v>
      </c>
      <c r="I327" s="38">
        <v>61.333333333333336</v>
      </c>
      <c r="J327" s="38">
        <v>61.916666666666671</v>
      </c>
      <c r="K327" s="31">
        <v>60.75</v>
      </c>
      <c r="L327" s="31">
        <v>59.1</v>
      </c>
      <c r="M327" s="31">
        <v>34.206980000000001</v>
      </c>
      <c r="N327" s="1"/>
      <c r="O327" s="1"/>
    </row>
    <row r="328" spans="1:15" ht="12.75" customHeight="1">
      <c r="A328" s="33">
        <v>318</v>
      </c>
      <c r="B328" s="58" t="s">
        <v>464</v>
      </c>
      <c r="C328" s="31">
        <v>915.1</v>
      </c>
      <c r="D328" s="38">
        <v>903.63333333333321</v>
      </c>
      <c r="E328" s="38">
        <v>882.51666666666642</v>
      </c>
      <c r="F328" s="38">
        <v>849.93333333333317</v>
      </c>
      <c r="G328" s="38">
        <v>828.81666666666638</v>
      </c>
      <c r="H328" s="38">
        <v>936.21666666666647</v>
      </c>
      <c r="I328" s="38">
        <v>957.33333333333326</v>
      </c>
      <c r="J328" s="38">
        <v>989.91666666666652</v>
      </c>
      <c r="K328" s="31">
        <v>924.75</v>
      </c>
      <c r="L328" s="31">
        <v>871.05</v>
      </c>
      <c r="M328" s="31">
        <v>4.9415500000000003</v>
      </c>
      <c r="N328" s="1"/>
      <c r="O328" s="1"/>
    </row>
    <row r="329" spans="1:15" ht="12.75" customHeight="1">
      <c r="A329" s="33">
        <v>319</v>
      </c>
      <c r="B329" s="58" t="s">
        <v>182</v>
      </c>
      <c r="C329" s="31">
        <v>2329.65</v>
      </c>
      <c r="D329" s="38">
        <v>2334.8833333333332</v>
      </c>
      <c r="E329" s="38">
        <v>2300.7666666666664</v>
      </c>
      <c r="F329" s="38">
        <v>2271.8833333333332</v>
      </c>
      <c r="G329" s="38">
        <v>2237.7666666666664</v>
      </c>
      <c r="H329" s="38">
        <v>2363.7666666666664</v>
      </c>
      <c r="I329" s="38">
        <v>2397.8833333333332</v>
      </c>
      <c r="J329" s="38">
        <v>2426.7666666666664</v>
      </c>
      <c r="K329" s="31">
        <v>2369</v>
      </c>
      <c r="L329" s="31">
        <v>2306</v>
      </c>
      <c r="M329" s="31">
        <v>2.2666599999999999</v>
      </c>
      <c r="N329" s="1"/>
      <c r="O329" s="1"/>
    </row>
    <row r="330" spans="1:15" ht="12.75" customHeight="1">
      <c r="A330" s="33">
        <v>320</v>
      </c>
      <c r="B330" s="58" t="s">
        <v>183</v>
      </c>
      <c r="C330" s="31">
        <v>105989.25</v>
      </c>
      <c r="D330" s="38">
        <v>106118.28333333333</v>
      </c>
      <c r="E330" s="38">
        <v>105486.56666666665</v>
      </c>
      <c r="F330" s="38">
        <v>104983.88333333333</v>
      </c>
      <c r="G330" s="38">
        <v>104352.16666666666</v>
      </c>
      <c r="H330" s="38">
        <v>106620.96666666665</v>
      </c>
      <c r="I330" s="38">
        <v>107252.68333333332</v>
      </c>
      <c r="J330" s="38">
        <v>107755.36666666664</v>
      </c>
      <c r="K330" s="31">
        <v>106750</v>
      </c>
      <c r="L330" s="31">
        <v>105615.6</v>
      </c>
      <c r="M330" s="31">
        <v>4.759E-2</v>
      </c>
      <c r="N330" s="1"/>
      <c r="O330" s="1"/>
    </row>
    <row r="331" spans="1:15" ht="12.75" customHeight="1">
      <c r="A331" s="33">
        <v>321</v>
      </c>
      <c r="B331" s="58" t="s">
        <v>454</v>
      </c>
      <c r="C331" s="31">
        <v>2211.1999999999998</v>
      </c>
      <c r="D331" s="38">
        <v>2210.7333333333331</v>
      </c>
      <c r="E331" s="38">
        <v>2161.7166666666662</v>
      </c>
      <c r="F331" s="38">
        <v>2112.2333333333331</v>
      </c>
      <c r="G331" s="38">
        <v>2063.2166666666662</v>
      </c>
      <c r="H331" s="38">
        <v>2260.2166666666662</v>
      </c>
      <c r="I331" s="38">
        <v>2309.2333333333336</v>
      </c>
      <c r="J331" s="38">
        <v>2358.7166666666662</v>
      </c>
      <c r="K331" s="31">
        <v>2259.75</v>
      </c>
      <c r="L331" s="31">
        <v>2161.25</v>
      </c>
      <c r="M331" s="31">
        <v>6.9008099999999999</v>
      </c>
      <c r="N331" s="1"/>
      <c r="O331" s="1"/>
    </row>
    <row r="332" spans="1:15" ht="12.75" customHeight="1">
      <c r="A332" s="33">
        <v>322</v>
      </c>
      <c r="B332" s="58" t="s">
        <v>177</v>
      </c>
      <c r="C332" s="31">
        <v>1575.1</v>
      </c>
      <c r="D332" s="38">
        <v>1578</v>
      </c>
      <c r="E332" s="38">
        <v>1566.15</v>
      </c>
      <c r="F332" s="38">
        <v>1557.2</v>
      </c>
      <c r="G332" s="38">
        <v>1545.3500000000001</v>
      </c>
      <c r="H332" s="38">
        <v>1586.95</v>
      </c>
      <c r="I332" s="38">
        <v>1598.8</v>
      </c>
      <c r="J332" s="38">
        <v>1607.75</v>
      </c>
      <c r="K332" s="31">
        <v>1589.85</v>
      </c>
      <c r="L332" s="31">
        <v>1569.05</v>
      </c>
      <c r="M332" s="31">
        <v>1.0517300000000001</v>
      </c>
      <c r="N332" s="1"/>
      <c r="O332" s="1"/>
    </row>
    <row r="333" spans="1:15" ht="12.75" customHeight="1">
      <c r="A333" s="33">
        <v>323</v>
      </c>
      <c r="B333" s="58" t="s">
        <v>184</v>
      </c>
      <c r="C333" s="31">
        <v>1350.05</v>
      </c>
      <c r="D333" s="38">
        <v>1358.6833333333334</v>
      </c>
      <c r="E333" s="38">
        <v>1337.4166666666667</v>
      </c>
      <c r="F333" s="38">
        <v>1324.7833333333333</v>
      </c>
      <c r="G333" s="38">
        <v>1303.5166666666667</v>
      </c>
      <c r="H333" s="38">
        <v>1371.3166666666668</v>
      </c>
      <c r="I333" s="38">
        <v>1392.5833333333333</v>
      </c>
      <c r="J333" s="38">
        <v>1405.2166666666669</v>
      </c>
      <c r="K333" s="31">
        <v>1379.95</v>
      </c>
      <c r="L333" s="31">
        <v>1346.05</v>
      </c>
      <c r="M333" s="31">
        <v>2.6484200000000002</v>
      </c>
      <c r="N333" s="1"/>
      <c r="O333" s="1"/>
    </row>
    <row r="334" spans="1:15" ht="12.75" customHeight="1">
      <c r="A334" s="33">
        <v>324</v>
      </c>
      <c r="B334" s="58" t="s">
        <v>471</v>
      </c>
      <c r="C334" s="31">
        <v>985.9</v>
      </c>
      <c r="D334" s="38">
        <v>988.9</v>
      </c>
      <c r="E334" s="38">
        <v>980.55</v>
      </c>
      <c r="F334" s="38">
        <v>975.19999999999993</v>
      </c>
      <c r="G334" s="38">
        <v>966.84999999999991</v>
      </c>
      <c r="H334" s="38">
        <v>994.25</v>
      </c>
      <c r="I334" s="38">
        <v>1002.6000000000001</v>
      </c>
      <c r="J334" s="38">
        <v>1007.95</v>
      </c>
      <c r="K334" s="31">
        <v>997.25</v>
      </c>
      <c r="L334" s="31">
        <v>983.55</v>
      </c>
      <c r="M334" s="31">
        <v>1.3497300000000001</v>
      </c>
      <c r="N334" s="1"/>
      <c r="O334" s="1"/>
    </row>
    <row r="335" spans="1:15" ht="12.75" customHeight="1">
      <c r="A335" s="33">
        <v>325</v>
      </c>
      <c r="B335" s="58" t="s">
        <v>465</v>
      </c>
      <c r="C335" s="31">
        <v>848.25</v>
      </c>
      <c r="D335" s="38">
        <v>860.26666666666677</v>
      </c>
      <c r="E335" s="38">
        <v>833.08333333333348</v>
      </c>
      <c r="F335" s="38">
        <v>817.91666666666674</v>
      </c>
      <c r="G335" s="38">
        <v>790.73333333333346</v>
      </c>
      <c r="H335" s="38">
        <v>875.43333333333351</v>
      </c>
      <c r="I335" s="38">
        <v>902.61666666666667</v>
      </c>
      <c r="J335" s="38">
        <v>917.78333333333353</v>
      </c>
      <c r="K335" s="31">
        <v>887.45</v>
      </c>
      <c r="L335" s="31">
        <v>845.1</v>
      </c>
      <c r="M335" s="31">
        <v>8.3403200000000002</v>
      </c>
      <c r="N335" s="1"/>
      <c r="O335" s="1"/>
    </row>
    <row r="336" spans="1:15" ht="12.75" customHeight="1">
      <c r="A336" s="33">
        <v>326</v>
      </c>
      <c r="B336" s="58" t="s">
        <v>185</v>
      </c>
      <c r="C336" s="31">
        <v>94.3</v>
      </c>
      <c r="D336" s="38">
        <v>94.566666666666663</v>
      </c>
      <c r="E336" s="38">
        <v>93.73333333333332</v>
      </c>
      <c r="F336" s="38">
        <v>93.166666666666657</v>
      </c>
      <c r="G336" s="38">
        <v>92.333333333333314</v>
      </c>
      <c r="H336" s="38">
        <v>95.133333333333326</v>
      </c>
      <c r="I336" s="38">
        <v>95.966666666666669</v>
      </c>
      <c r="J336" s="38">
        <v>96.533333333333331</v>
      </c>
      <c r="K336" s="31">
        <v>95.4</v>
      </c>
      <c r="L336" s="31">
        <v>94</v>
      </c>
      <c r="M336" s="31">
        <v>50.85284</v>
      </c>
      <c r="N336" s="1"/>
      <c r="O336" s="1"/>
    </row>
    <row r="337" spans="1:15" ht="12.75" customHeight="1">
      <c r="A337" s="33">
        <v>327</v>
      </c>
      <c r="B337" s="58" t="s">
        <v>187</v>
      </c>
      <c r="C337" s="31">
        <v>4470.8500000000004</v>
      </c>
      <c r="D337" s="38">
        <v>4455.5999999999995</v>
      </c>
      <c r="E337" s="38">
        <v>4418.7499999999991</v>
      </c>
      <c r="F337" s="38">
        <v>4366.6499999999996</v>
      </c>
      <c r="G337" s="38">
        <v>4329.7999999999993</v>
      </c>
      <c r="H337" s="38">
        <v>4507.6999999999989</v>
      </c>
      <c r="I337" s="38">
        <v>4544.5499999999993</v>
      </c>
      <c r="J337" s="38">
        <v>4596.6499999999987</v>
      </c>
      <c r="K337" s="31">
        <v>4492.45</v>
      </c>
      <c r="L337" s="31">
        <v>4403.5</v>
      </c>
      <c r="M337" s="31">
        <v>0.73882999999999999</v>
      </c>
      <c r="N337" s="1"/>
      <c r="O337" s="1"/>
    </row>
    <row r="338" spans="1:15" ht="12.75" customHeight="1">
      <c r="A338" s="33">
        <v>328</v>
      </c>
      <c r="B338" s="58" t="s">
        <v>472</v>
      </c>
      <c r="C338" s="31">
        <v>673.9</v>
      </c>
      <c r="D338" s="38">
        <v>675.0333333333333</v>
      </c>
      <c r="E338" s="38">
        <v>669.96666666666658</v>
      </c>
      <c r="F338" s="38">
        <v>666.0333333333333</v>
      </c>
      <c r="G338" s="38">
        <v>660.96666666666658</v>
      </c>
      <c r="H338" s="38">
        <v>678.96666666666658</v>
      </c>
      <c r="I338" s="38">
        <v>684.03333333333319</v>
      </c>
      <c r="J338" s="38">
        <v>687.96666666666658</v>
      </c>
      <c r="K338" s="31">
        <v>680.1</v>
      </c>
      <c r="L338" s="31">
        <v>671.1</v>
      </c>
      <c r="M338" s="31">
        <v>0.71262000000000003</v>
      </c>
      <c r="N338" s="1"/>
      <c r="O338" s="1"/>
    </row>
    <row r="339" spans="1:15" ht="12.75" customHeight="1">
      <c r="A339" s="33">
        <v>329</v>
      </c>
      <c r="B339" s="58" t="s">
        <v>466</v>
      </c>
      <c r="C339" s="31">
        <v>48.75</v>
      </c>
      <c r="D339" s="38">
        <v>49.449999999999996</v>
      </c>
      <c r="E339" s="38">
        <v>47.699999999999989</v>
      </c>
      <c r="F339" s="38">
        <v>46.649999999999991</v>
      </c>
      <c r="G339" s="38">
        <v>44.899999999999984</v>
      </c>
      <c r="H339" s="38">
        <v>50.499999999999993</v>
      </c>
      <c r="I339" s="38">
        <v>52.250000000000007</v>
      </c>
      <c r="J339" s="38">
        <v>53.3</v>
      </c>
      <c r="K339" s="31">
        <v>51.2</v>
      </c>
      <c r="L339" s="31">
        <v>48.4</v>
      </c>
      <c r="M339" s="31">
        <v>459.19911999999999</v>
      </c>
      <c r="N339" s="1"/>
      <c r="O339" s="1"/>
    </row>
    <row r="340" spans="1:15" ht="12.75" customHeight="1">
      <c r="A340" s="33">
        <v>330</v>
      </c>
      <c r="B340" s="58" t="s">
        <v>467</v>
      </c>
      <c r="C340" s="31">
        <v>154.9</v>
      </c>
      <c r="D340" s="38">
        <v>156.79999999999998</v>
      </c>
      <c r="E340" s="38">
        <v>151.59999999999997</v>
      </c>
      <c r="F340" s="38">
        <v>148.29999999999998</v>
      </c>
      <c r="G340" s="38">
        <v>143.09999999999997</v>
      </c>
      <c r="H340" s="38">
        <v>160.09999999999997</v>
      </c>
      <c r="I340" s="38">
        <v>165.29999999999995</v>
      </c>
      <c r="J340" s="38">
        <v>168.59999999999997</v>
      </c>
      <c r="K340" s="31">
        <v>162</v>
      </c>
      <c r="L340" s="31">
        <v>153.5</v>
      </c>
      <c r="M340" s="31">
        <v>50.985109999999999</v>
      </c>
      <c r="N340" s="1"/>
      <c r="O340" s="1"/>
    </row>
    <row r="341" spans="1:15" ht="12.75" customHeight="1">
      <c r="A341" s="33">
        <v>331</v>
      </c>
      <c r="B341" s="58" t="s">
        <v>188</v>
      </c>
      <c r="C341" s="31">
        <v>21842.400000000001</v>
      </c>
      <c r="D341" s="38">
        <v>21867.466666666664</v>
      </c>
      <c r="E341" s="38">
        <v>21724.933333333327</v>
      </c>
      <c r="F341" s="38">
        <v>21607.466666666664</v>
      </c>
      <c r="G341" s="38">
        <v>21464.933333333327</v>
      </c>
      <c r="H341" s="38">
        <v>21984.933333333327</v>
      </c>
      <c r="I341" s="38">
        <v>22127.46666666666</v>
      </c>
      <c r="J341" s="38">
        <v>22244.933333333327</v>
      </c>
      <c r="K341" s="31">
        <v>22010</v>
      </c>
      <c r="L341" s="31">
        <v>21750</v>
      </c>
      <c r="M341" s="31">
        <v>0.38363000000000003</v>
      </c>
      <c r="N341" s="1"/>
      <c r="O341" s="1"/>
    </row>
    <row r="342" spans="1:15" ht="12.75" customHeight="1">
      <c r="A342" s="33">
        <v>332</v>
      </c>
      <c r="B342" s="58" t="s">
        <v>473</v>
      </c>
      <c r="C342" s="31">
        <v>62.2</v>
      </c>
      <c r="D342" s="38">
        <v>62.416666666666664</v>
      </c>
      <c r="E342" s="38">
        <v>61.43333333333333</v>
      </c>
      <c r="F342" s="38">
        <v>60.666666666666664</v>
      </c>
      <c r="G342" s="38">
        <v>59.68333333333333</v>
      </c>
      <c r="H342" s="38">
        <v>63.18333333333333</v>
      </c>
      <c r="I342" s="38">
        <v>64.166666666666657</v>
      </c>
      <c r="J342" s="38">
        <v>64.933333333333337</v>
      </c>
      <c r="K342" s="31">
        <v>63.4</v>
      </c>
      <c r="L342" s="31">
        <v>61.65</v>
      </c>
      <c r="M342" s="31">
        <v>18.08549</v>
      </c>
      <c r="N342" s="1"/>
      <c r="O342" s="1"/>
    </row>
    <row r="343" spans="1:15" ht="12.75" customHeight="1">
      <c r="A343" s="33">
        <v>333</v>
      </c>
      <c r="B343" s="58" t="s">
        <v>468</v>
      </c>
      <c r="C343" s="31">
        <v>50.15</v>
      </c>
      <c r="D343" s="38">
        <v>50.233333333333327</v>
      </c>
      <c r="E343" s="38">
        <v>49.666666666666657</v>
      </c>
      <c r="F343" s="38">
        <v>49.18333333333333</v>
      </c>
      <c r="G343" s="38">
        <v>48.61666666666666</v>
      </c>
      <c r="H343" s="38">
        <v>50.716666666666654</v>
      </c>
      <c r="I343" s="38">
        <v>51.283333333333331</v>
      </c>
      <c r="J343" s="38">
        <v>51.766666666666652</v>
      </c>
      <c r="K343" s="31">
        <v>50.8</v>
      </c>
      <c r="L343" s="31">
        <v>49.75</v>
      </c>
      <c r="M343" s="31">
        <v>148.54993999999999</v>
      </c>
      <c r="N343" s="1"/>
      <c r="O343" s="1"/>
    </row>
    <row r="344" spans="1:15" ht="12.75" customHeight="1">
      <c r="A344" s="33">
        <v>334</v>
      </c>
      <c r="B344" s="58" t="s">
        <v>289</v>
      </c>
      <c r="C344" s="31">
        <v>319.64999999999998</v>
      </c>
      <c r="D344" s="38">
        <v>320.59999999999997</v>
      </c>
      <c r="E344" s="38">
        <v>317.24999999999994</v>
      </c>
      <c r="F344" s="38">
        <v>314.84999999999997</v>
      </c>
      <c r="G344" s="38">
        <v>311.49999999999994</v>
      </c>
      <c r="H344" s="38">
        <v>322.99999999999994</v>
      </c>
      <c r="I344" s="38">
        <v>326.34999999999997</v>
      </c>
      <c r="J344" s="38">
        <v>328.74999999999994</v>
      </c>
      <c r="K344" s="31">
        <v>323.95</v>
      </c>
      <c r="L344" s="31">
        <v>318.2</v>
      </c>
      <c r="M344" s="31">
        <v>2.3414000000000001</v>
      </c>
      <c r="N344" s="1"/>
      <c r="O344" s="1"/>
    </row>
    <row r="345" spans="1:15" ht="12.75" customHeight="1">
      <c r="A345" s="33">
        <v>335</v>
      </c>
      <c r="B345" s="58" t="s">
        <v>469</v>
      </c>
      <c r="C345" s="31">
        <v>133.15</v>
      </c>
      <c r="D345" s="38">
        <v>133.71666666666667</v>
      </c>
      <c r="E345" s="38">
        <v>130.73333333333335</v>
      </c>
      <c r="F345" s="38">
        <v>128.31666666666669</v>
      </c>
      <c r="G345" s="38">
        <v>125.33333333333337</v>
      </c>
      <c r="H345" s="38">
        <v>136.13333333333333</v>
      </c>
      <c r="I345" s="38">
        <v>139.11666666666662</v>
      </c>
      <c r="J345" s="38">
        <v>141.5333333333333</v>
      </c>
      <c r="K345" s="31">
        <v>136.69999999999999</v>
      </c>
      <c r="L345" s="31">
        <v>131.30000000000001</v>
      </c>
      <c r="M345" s="31">
        <v>42.520180000000003</v>
      </c>
      <c r="N345" s="1"/>
      <c r="O345" s="1"/>
    </row>
    <row r="346" spans="1:15" ht="12.75" customHeight="1">
      <c r="A346" s="33">
        <v>336</v>
      </c>
      <c r="B346" s="58" t="s">
        <v>189</v>
      </c>
      <c r="C346" s="31">
        <v>113.75</v>
      </c>
      <c r="D346" s="38">
        <v>113.46666666666665</v>
      </c>
      <c r="E346" s="38">
        <v>112.58333333333331</v>
      </c>
      <c r="F346" s="38">
        <v>111.41666666666666</v>
      </c>
      <c r="G346" s="38">
        <v>110.53333333333332</v>
      </c>
      <c r="H346" s="38">
        <v>114.63333333333331</v>
      </c>
      <c r="I346" s="38">
        <v>115.51666666666667</v>
      </c>
      <c r="J346" s="38">
        <v>116.68333333333331</v>
      </c>
      <c r="K346" s="31">
        <v>114.35</v>
      </c>
      <c r="L346" s="31">
        <v>112.3</v>
      </c>
      <c r="M346" s="31">
        <v>93.932559999999995</v>
      </c>
      <c r="N346" s="1"/>
      <c r="O346" s="1"/>
    </row>
    <row r="347" spans="1:15" ht="12.75" customHeight="1">
      <c r="A347" s="33">
        <v>337</v>
      </c>
      <c r="B347" s="58" t="s">
        <v>875</v>
      </c>
      <c r="C347" s="31">
        <v>46.2</v>
      </c>
      <c r="D347" s="38">
        <v>46.716666666666669</v>
      </c>
      <c r="E347" s="38">
        <v>45.483333333333334</v>
      </c>
      <c r="F347" s="38">
        <v>44.766666666666666</v>
      </c>
      <c r="G347" s="38">
        <v>43.533333333333331</v>
      </c>
      <c r="H347" s="38">
        <v>47.433333333333337</v>
      </c>
      <c r="I347" s="38">
        <v>48.666666666666671</v>
      </c>
      <c r="J347" s="38">
        <v>49.38333333333334</v>
      </c>
      <c r="K347" s="31">
        <v>47.95</v>
      </c>
      <c r="L347" s="31">
        <v>46</v>
      </c>
      <c r="M347" s="31">
        <v>38.595829999999999</v>
      </c>
      <c r="N347" s="1"/>
      <c r="O347" s="1"/>
    </row>
    <row r="348" spans="1:15" ht="12.75" customHeight="1">
      <c r="A348" s="33">
        <v>338</v>
      </c>
      <c r="B348" s="58" t="s">
        <v>470</v>
      </c>
      <c r="C348" s="31">
        <v>231.9</v>
      </c>
      <c r="D348" s="38">
        <v>230.43333333333331</v>
      </c>
      <c r="E348" s="38">
        <v>226.51666666666662</v>
      </c>
      <c r="F348" s="38">
        <v>221.13333333333333</v>
      </c>
      <c r="G348" s="38">
        <v>217.21666666666664</v>
      </c>
      <c r="H348" s="38">
        <v>235.81666666666661</v>
      </c>
      <c r="I348" s="38">
        <v>239.73333333333329</v>
      </c>
      <c r="J348" s="38">
        <v>245.11666666666659</v>
      </c>
      <c r="K348" s="31">
        <v>234.35</v>
      </c>
      <c r="L348" s="31">
        <v>225.05</v>
      </c>
      <c r="M348" s="31">
        <v>13.866379999999999</v>
      </c>
      <c r="N348" s="1"/>
      <c r="O348" s="1"/>
    </row>
    <row r="349" spans="1:15" ht="12.75" customHeight="1">
      <c r="A349" s="33">
        <v>339</v>
      </c>
      <c r="B349" s="58" t="s">
        <v>191</v>
      </c>
      <c r="C349" s="31">
        <v>213</v>
      </c>
      <c r="D349" s="38">
        <v>214.04999999999998</v>
      </c>
      <c r="E349" s="38">
        <v>211.59999999999997</v>
      </c>
      <c r="F349" s="38">
        <v>210.2</v>
      </c>
      <c r="G349" s="38">
        <v>207.74999999999997</v>
      </c>
      <c r="H349" s="38">
        <v>215.44999999999996</v>
      </c>
      <c r="I349" s="38">
        <v>217.89999999999995</v>
      </c>
      <c r="J349" s="38">
        <v>219.29999999999995</v>
      </c>
      <c r="K349" s="31">
        <v>216.5</v>
      </c>
      <c r="L349" s="31">
        <v>212.65</v>
      </c>
      <c r="M349" s="31">
        <v>79.705359999999999</v>
      </c>
      <c r="N349" s="1"/>
      <c r="O349" s="1"/>
    </row>
    <row r="350" spans="1:15" ht="12.75" customHeight="1">
      <c r="A350" s="33">
        <v>340</v>
      </c>
      <c r="B350" s="58" t="s">
        <v>474</v>
      </c>
      <c r="C350" s="31">
        <v>349.95</v>
      </c>
      <c r="D350" s="38">
        <v>351.15000000000003</v>
      </c>
      <c r="E350" s="38">
        <v>346.30000000000007</v>
      </c>
      <c r="F350" s="38">
        <v>342.65000000000003</v>
      </c>
      <c r="G350" s="38">
        <v>337.80000000000007</v>
      </c>
      <c r="H350" s="38">
        <v>354.80000000000007</v>
      </c>
      <c r="I350" s="38">
        <v>359.65000000000009</v>
      </c>
      <c r="J350" s="38">
        <v>363.30000000000007</v>
      </c>
      <c r="K350" s="31">
        <v>356</v>
      </c>
      <c r="L350" s="31">
        <v>347.5</v>
      </c>
      <c r="M350" s="31">
        <v>1.81515</v>
      </c>
      <c r="N350" s="1"/>
      <c r="O350" s="1"/>
    </row>
    <row r="351" spans="1:15" ht="12.75" customHeight="1">
      <c r="A351" s="33">
        <v>341</v>
      </c>
      <c r="B351" s="58" t="s">
        <v>192</v>
      </c>
      <c r="C351" s="31">
        <v>1079.3</v>
      </c>
      <c r="D351" s="38">
        <v>1086.5833333333333</v>
      </c>
      <c r="E351" s="38">
        <v>1069.2166666666665</v>
      </c>
      <c r="F351" s="38">
        <v>1059.1333333333332</v>
      </c>
      <c r="G351" s="38">
        <v>1041.7666666666664</v>
      </c>
      <c r="H351" s="38">
        <v>1096.6666666666665</v>
      </c>
      <c r="I351" s="38">
        <v>1114.0333333333333</v>
      </c>
      <c r="J351" s="38">
        <v>1124.1166666666666</v>
      </c>
      <c r="K351" s="31">
        <v>1103.95</v>
      </c>
      <c r="L351" s="31">
        <v>1076.5</v>
      </c>
      <c r="M351" s="31">
        <v>3.9096500000000001</v>
      </c>
      <c r="N351" s="1"/>
      <c r="O351" s="1"/>
    </row>
    <row r="352" spans="1:15" ht="12.75" customHeight="1">
      <c r="A352" s="33">
        <v>342</v>
      </c>
      <c r="B352" s="58" t="s">
        <v>194</v>
      </c>
      <c r="C352" s="31">
        <v>177.2</v>
      </c>
      <c r="D352" s="38">
        <v>177.86666666666665</v>
      </c>
      <c r="E352" s="38">
        <v>176.0333333333333</v>
      </c>
      <c r="F352" s="38">
        <v>174.86666666666665</v>
      </c>
      <c r="G352" s="38">
        <v>173.0333333333333</v>
      </c>
      <c r="H352" s="38">
        <v>179.0333333333333</v>
      </c>
      <c r="I352" s="38">
        <v>180.86666666666662</v>
      </c>
      <c r="J352" s="38">
        <v>182.0333333333333</v>
      </c>
      <c r="K352" s="31">
        <v>179.7</v>
      </c>
      <c r="L352" s="31">
        <v>176.7</v>
      </c>
      <c r="M352" s="31">
        <v>41.122770000000003</v>
      </c>
      <c r="N352" s="1"/>
      <c r="O352" s="1"/>
    </row>
    <row r="353" spans="1:15" ht="12.75" customHeight="1">
      <c r="A353" s="33">
        <v>343</v>
      </c>
      <c r="B353" s="58" t="s">
        <v>290</v>
      </c>
      <c r="C353" s="31">
        <v>278.3</v>
      </c>
      <c r="D353" s="38">
        <v>278.48333333333335</v>
      </c>
      <c r="E353" s="38">
        <v>277.31666666666672</v>
      </c>
      <c r="F353" s="38">
        <v>276.33333333333337</v>
      </c>
      <c r="G353" s="38">
        <v>275.16666666666674</v>
      </c>
      <c r="H353" s="38">
        <v>279.4666666666667</v>
      </c>
      <c r="I353" s="38">
        <v>280.63333333333333</v>
      </c>
      <c r="J353" s="38">
        <v>281.61666666666667</v>
      </c>
      <c r="K353" s="31">
        <v>279.64999999999998</v>
      </c>
      <c r="L353" s="31">
        <v>277.5</v>
      </c>
      <c r="M353" s="31">
        <v>6.0510599999999997</v>
      </c>
      <c r="N353" s="1"/>
      <c r="O353" s="1"/>
    </row>
    <row r="354" spans="1:15" ht="12.75" customHeight="1">
      <c r="A354" s="33">
        <v>344</v>
      </c>
      <c r="B354" s="58" t="s">
        <v>475</v>
      </c>
      <c r="C354" s="31">
        <v>1025.4000000000001</v>
      </c>
      <c r="D354" s="38">
        <v>1037.4666666666667</v>
      </c>
      <c r="E354" s="38">
        <v>1000.9333333333334</v>
      </c>
      <c r="F354" s="38">
        <v>976.4666666666667</v>
      </c>
      <c r="G354" s="38">
        <v>939.93333333333339</v>
      </c>
      <c r="H354" s="38">
        <v>1061.9333333333334</v>
      </c>
      <c r="I354" s="38">
        <v>1098.4666666666667</v>
      </c>
      <c r="J354" s="38">
        <v>1122.9333333333334</v>
      </c>
      <c r="K354" s="31">
        <v>1074</v>
      </c>
      <c r="L354" s="31">
        <v>1013</v>
      </c>
      <c r="M354" s="31">
        <v>7.5375199999999998</v>
      </c>
      <c r="N354" s="1"/>
      <c r="O354" s="1"/>
    </row>
    <row r="355" spans="1:15" ht="12.75" customHeight="1">
      <c r="A355" s="33">
        <v>345</v>
      </c>
      <c r="B355" s="58" t="s">
        <v>291</v>
      </c>
      <c r="C355" s="31">
        <v>864.55</v>
      </c>
      <c r="D355" s="38">
        <v>863.51666666666677</v>
      </c>
      <c r="E355" s="38">
        <v>854.03333333333353</v>
      </c>
      <c r="F355" s="38">
        <v>843.51666666666677</v>
      </c>
      <c r="G355" s="38">
        <v>834.03333333333353</v>
      </c>
      <c r="H355" s="38">
        <v>874.03333333333353</v>
      </c>
      <c r="I355" s="38">
        <v>883.51666666666688</v>
      </c>
      <c r="J355" s="38">
        <v>894.03333333333353</v>
      </c>
      <c r="K355" s="31">
        <v>873</v>
      </c>
      <c r="L355" s="31">
        <v>853</v>
      </c>
      <c r="M355" s="31">
        <v>36.864809999999999</v>
      </c>
      <c r="N355" s="1"/>
      <c r="O355" s="1"/>
    </row>
    <row r="356" spans="1:15" ht="12.75" customHeight="1">
      <c r="A356" s="33">
        <v>346</v>
      </c>
      <c r="B356" s="58" t="s">
        <v>193</v>
      </c>
      <c r="C356" s="31">
        <v>3958.4</v>
      </c>
      <c r="D356" s="38">
        <v>3964.4666666666667</v>
      </c>
      <c r="E356" s="38">
        <v>3934.9333333333334</v>
      </c>
      <c r="F356" s="38">
        <v>3911.4666666666667</v>
      </c>
      <c r="G356" s="38">
        <v>3881.9333333333334</v>
      </c>
      <c r="H356" s="38">
        <v>3987.9333333333334</v>
      </c>
      <c r="I356" s="38">
        <v>4017.4666666666672</v>
      </c>
      <c r="J356" s="38">
        <v>4040.9333333333334</v>
      </c>
      <c r="K356" s="31">
        <v>3994</v>
      </c>
      <c r="L356" s="31">
        <v>3941</v>
      </c>
      <c r="M356" s="31">
        <v>0.53113999999999995</v>
      </c>
      <c r="N356" s="1"/>
      <c r="O356" s="1"/>
    </row>
    <row r="357" spans="1:15" ht="12.75" customHeight="1">
      <c r="A357" s="33">
        <v>347</v>
      </c>
      <c r="B357" s="58" t="s">
        <v>476</v>
      </c>
      <c r="C357" s="31">
        <v>237.55</v>
      </c>
      <c r="D357" s="38">
        <v>236.91666666666666</v>
      </c>
      <c r="E357" s="38">
        <v>234.0333333333333</v>
      </c>
      <c r="F357" s="38">
        <v>230.51666666666665</v>
      </c>
      <c r="G357" s="38">
        <v>227.6333333333333</v>
      </c>
      <c r="H357" s="38">
        <v>240.43333333333331</v>
      </c>
      <c r="I357" s="38">
        <v>243.31666666666669</v>
      </c>
      <c r="J357" s="38">
        <v>246.83333333333331</v>
      </c>
      <c r="K357" s="31">
        <v>239.8</v>
      </c>
      <c r="L357" s="31">
        <v>233.4</v>
      </c>
      <c r="M357" s="31">
        <v>1.6177900000000001</v>
      </c>
      <c r="N357" s="1"/>
      <c r="O357" s="1"/>
    </row>
    <row r="358" spans="1:15" ht="12.75" customHeight="1">
      <c r="A358" s="33">
        <v>348</v>
      </c>
      <c r="B358" s="58" t="s">
        <v>195</v>
      </c>
      <c r="C358" s="31">
        <v>40905</v>
      </c>
      <c r="D358" s="38">
        <v>40194.366666666669</v>
      </c>
      <c r="E358" s="38">
        <v>39314.383333333339</v>
      </c>
      <c r="F358" s="38">
        <v>37723.76666666667</v>
      </c>
      <c r="G358" s="38">
        <v>36843.78333333334</v>
      </c>
      <c r="H358" s="38">
        <v>41784.983333333337</v>
      </c>
      <c r="I358" s="38">
        <v>42664.966666666674</v>
      </c>
      <c r="J358" s="38">
        <v>44255.583333333336</v>
      </c>
      <c r="K358" s="31">
        <v>41074.35</v>
      </c>
      <c r="L358" s="31">
        <v>38603.75</v>
      </c>
      <c r="M358" s="31">
        <v>0.8468</v>
      </c>
      <c r="N358" s="1"/>
      <c r="O358" s="1"/>
    </row>
    <row r="359" spans="1:15" ht="12.75" customHeight="1">
      <c r="A359" s="33">
        <v>349</v>
      </c>
      <c r="B359" s="58" t="s">
        <v>293</v>
      </c>
      <c r="C359" s="31">
        <v>1293.9000000000001</v>
      </c>
      <c r="D359" s="38">
        <v>1307.3</v>
      </c>
      <c r="E359" s="38">
        <v>1271.5999999999999</v>
      </c>
      <c r="F359" s="38">
        <v>1249.3</v>
      </c>
      <c r="G359" s="38">
        <v>1213.5999999999999</v>
      </c>
      <c r="H359" s="38">
        <v>1329.6</v>
      </c>
      <c r="I359" s="38">
        <v>1365.3000000000002</v>
      </c>
      <c r="J359" s="38">
        <v>1387.6</v>
      </c>
      <c r="K359" s="31">
        <v>1343</v>
      </c>
      <c r="L359" s="31">
        <v>1285</v>
      </c>
      <c r="M359" s="31">
        <v>2.1419999999999999</v>
      </c>
      <c r="N359" s="1"/>
      <c r="O359" s="1"/>
    </row>
    <row r="360" spans="1:15" ht="12.75" customHeight="1">
      <c r="A360" s="33">
        <v>350</v>
      </c>
      <c r="B360" s="58" t="s">
        <v>292</v>
      </c>
      <c r="C360" s="31">
        <v>727.45</v>
      </c>
      <c r="D360" s="38">
        <v>730.83333333333337</v>
      </c>
      <c r="E360" s="38">
        <v>711.66666666666674</v>
      </c>
      <c r="F360" s="38">
        <v>695.88333333333333</v>
      </c>
      <c r="G360" s="38">
        <v>676.7166666666667</v>
      </c>
      <c r="H360" s="38">
        <v>746.61666666666679</v>
      </c>
      <c r="I360" s="38">
        <v>765.78333333333353</v>
      </c>
      <c r="J360" s="38">
        <v>781.56666666666683</v>
      </c>
      <c r="K360" s="31">
        <v>750</v>
      </c>
      <c r="L360" s="31">
        <v>715.05</v>
      </c>
      <c r="M360" s="31">
        <v>12.61387</v>
      </c>
      <c r="N360" s="1"/>
      <c r="O360" s="1"/>
    </row>
    <row r="361" spans="1:15" ht="12.75" customHeight="1">
      <c r="A361" s="33">
        <v>351</v>
      </c>
      <c r="B361" s="58" t="s">
        <v>477</v>
      </c>
      <c r="C361" s="31">
        <v>157.80000000000001</v>
      </c>
      <c r="D361" s="38">
        <v>158.06666666666666</v>
      </c>
      <c r="E361" s="38">
        <v>153.78333333333333</v>
      </c>
      <c r="F361" s="38">
        <v>149.76666666666668</v>
      </c>
      <c r="G361" s="38">
        <v>145.48333333333335</v>
      </c>
      <c r="H361" s="38">
        <v>162.08333333333331</v>
      </c>
      <c r="I361" s="38">
        <v>166.36666666666662</v>
      </c>
      <c r="J361" s="38">
        <v>170.3833333333333</v>
      </c>
      <c r="K361" s="31">
        <v>162.35</v>
      </c>
      <c r="L361" s="31">
        <v>154.05000000000001</v>
      </c>
      <c r="M361" s="31">
        <v>45.601909999999997</v>
      </c>
      <c r="N361" s="1"/>
      <c r="O361" s="1"/>
    </row>
    <row r="362" spans="1:15" ht="12.75" customHeight="1">
      <c r="A362" s="33">
        <v>352</v>
      </c>
      <c r="B362" s="58" t="s">
        <v>197</v>
      </c>
      <c r="C362" s="31">
        <v>4892.55</v>
      </c>
      <c r="D362" s="38">
        <v>4897.6166666666659</v>
      </c>
      <c r="E362" s="38">
        <v>4848.2333333333318</v>
      </c>
      <c r="F362" s="38">
        <v>4803.9166666666661</v>
      </c>
      <c r="G362" s="38">
        <v>4754.5333333333319</v>
      </c>
      <c r="H362" s="38">
        <v>4941.9333333333316</v>
      </c>
      <c r="I362" s="38">
        <v>4991.3166666666648</v>
      </c>
      <c r="J362" s="38">
        <v>5035.6333333333314</v>
      </c>
      <c r="K362" s="31">
        <v>4947</v>
      </c>
      <c r="L362" s="31">
        <v>4853.3</v>
      </c>
      <c r="M362" s="31">
        <v>3.97803</v>
      </c>
      <c r="N362" s="1"/>
      <c r="O362" s="1"/>
    </row>
    <row r="363" spans="1:15" ht="12.75" customHeight="1">
      <c r="A363" s="33">
        <v>353</v>
      </c>
      <c r="B363" s="58" t="s">
        <v>198</v>
      </c>
      <c r="C363" s="31">
        <v>225.5</v>
      </c>
      <c r="D363" s="38">
        <v>225.98333333333335</v>
      </c>
      <c r="E363" s="38">
        <v>224.66666666666669</v>
      </c>
      <c r="F363" s="38">
        <v>223.83333333333334</v>
      </c>
      <c r="G363" s="38">
        <v>222.51666666666668</v>
      </c>
      <c r="H363" s="38">
        <v>226.81666666666669</v>
      </c>
      <c r="I363" s="38">
        <v>228.13333333333335</v>
      </c>
      <c r="J363" s="38">
        <v>228.9666666666667</v>
      </c>
      <c r="K363" s="31">
        <v>227.3</v>
      </c>
      <c r="L363" s="31">
        <v>225.15</v>
      </c>
      <c r="M363" s="31">
        <v>9.8163999999999998</v>
      </c>
      <c r="N363" s="1"/>
      <c r="O363" s="1"/>
    </row>
    <row r="364" spans="1:15" ht="12.75" customHeight="1">
      <c r="A364" s="33">
        <v>354</v>
      </c>
      <c r="B364" s="58" t="s">
        <v>480</v>
      </c>
      <c r="C364" s="31">
        <v>3965.25</v>
      </c>
      <c r="D364" s="38">
        <v>3986.6</v>
      </c>
      <c r="E364" s="38">
        <v>3928.2</v>
      </c>
      <c r="F364" s="38">
        <v>3891.15</v>
      </c>
      <c r="G364" s="38">
        <v>3832.75</v>
      </c>
      <c r="H364" s="38">
        <v>4023.6499999999996</v>
      </c>
      <c r="I364" s="38">
        <v>4082.05</v>
      </c>
      <c r="J364" s="38">
        <v>4119.0999999999995</v>
      </c>
      <c r="K364" s="31">
        <v>4045</v>
      </c>
      <c r="L364" s="31">
        <v>3949.55</v>
      </c>
      <c r="M364" s="31">
        <v>0.15037</v>
      </c>
      <c r="N364" s="1"/>
      <c r="O364" s="1"/>
    </row>
    <row r="365" spans="1:15" ht="12.75" customHeight="1">
      <c r="A365" s="33">
        <v>355</v>
      </c>
      <c r="B365" s="58" t="s">
        <v>481</v>
      </c>
      <c r="C365" s="31">
        <v>1710.05</v>
      </c>
      <c r="D365" s="38">
        <v>1699.0666666666668</v>
      </c>
      <c r="E365" s="38">
        <v>1673.1333333333337</v>
      </c>
      <c r="F365" s="38">
        <v>1636.2166666666669</v>
      </c>
      <c r="G365" s="38">
        <v>1610.2833333333338</v>
      </c>
      <c r="H365" s="38">
        <v>1735.9833333333336</v>
      </c>
      <c r="I365" s="38">
        <v>1761.9166666666665</v>
      </c>
      <c r="J365" s="38">
        <v>1798.8333333333335</v>
      </c>
      <c r="K365" s="31">
        <v>1725</v>
      </c>
      <c r="L365" s="31">
        <v>1662.15</v>
      </c>
      <c r="M365" s="31">
        <v>2.23177</v>
      </c>
      <c r="N365" s="1"/>
      <c r="O365" s="1"/>
    </row>
    <row r="366" spans="1:15" ht="12.75" customHeight="1">
      <c r="A366" s="33">
        <v>356</v>
      </c>
      <c r="B366" s="58" t="s">
        <v>201</v>
      </c>
      <c r="C366" s="31">
        <v>3851</v>
      </c>
      <c r="D366" s="38">
        <v>3853.2000000000003</v>
      </c>
      <c r="E366" s="38">
        <v>3814.8500000000004</v>
      </c>
      <c r="F366" s="38">
        <v>3778.7000000000003</v>
      </c>
      <c r="G366" s="38">
        <v>3740.3500000000004</v>
      </c>
      <c r="H366" s="38">
        <v>3889.3500000000004</v>
      </c>
      <c r="I366" s="38">
        <v>3927.7</v>
      </c>
      <c r="J366" s="38">
        <v>3963.8500000000004</v>
      </c>
      <c r="K366" s="31">
        <v>3891.55</v>
      </c>
      <c r="L366" s="31">
        <v>3817.05</v>
      </c>
      <c r="M366" s="31">
        <v>4.5434400000000004</v>
      </c>
      <c r="N366" s="1"/>
      <c r="O366" s="1"/>
    </row>
    <row r="367" spans="1:15" ht="12.75" customHeight="1">
      <c r="A367" s="33">
        <v>357</v>
      </c>
      <c r="B367" s="58" t="s">
        <v>200</v>
      </c>
      <c r="C367" s="31">
        <v>2544.65</v>
      </c>
      <c r="D367" s="38">
        <v>2537.8833333333332</v>
      </c>
      <c r="E367" s="38">
        <v>2523.7666666666664</v>
      </c>
      <c r="F367" s="38">
        <v>2502.8833333333332</v>
      </c>
      <c r="G367" s="38">
        <v>2488.7666666666664</v>
      </c>
      <c r="H367" s="38">
        <v>2558.7666666666664</v>
      </c>
      <c r="I367" s="38">
        <v>2572.8833333333332</v>
      </c>
      <c r="J367" s="38">
        <v>2593.7666666666664</v>
      </c>
      <c r="K367" s="31">
        <v>2552</v>
      </c>
      <c r="L367" s="31">
        <v>2517</v>
      </c>
      <c r="M367" s="31">
        <v>3.9443299999999999</v>
      </c>
      <c r="N367" s="1"/>
      <c r="O367" s="1"/>
    </row>
    <row r="368" spans="1:15" ht="12.75" customHeight="1">
      <c r="A368" s="33">
        <v>358</v>
      </c>
      <c r="B368" s="58" t="s">
        <v>196</v>
      </c>
      <c r="C368" s="31">
        <v>1024.95</v>
      </c>
      <c r="D368" s="38">
        <v>1031.3999999999999</v>
      </c>
      <c r="E368" s="38">
        <v>1016.5499999999997</v>
      </c>
      <c r="F368" s="38">
        <v>1008.1499999999999</v>
      </c>
      <c r="G368" s="38">
        <v>993.29999999999973</v>
      </c>
      <c r="H368" s="38">
        <v>1039.7999999999997</v>
      </c>
      <c r="I368" s="38">
        <v>1054.6499999999996</v>
      </c>
      <c r="J368" s="38">
        <v>1063.0499999999997</v>
      </c>
      <c r="K368" s="31">
        <v>1046.25</v>
      </c>
      <c r="L368" s="31">
        <v>1023</v>
      </c>
      <c r="M368" s="31">
        <v>17.64601</v>
      </c>
      <c r="N368" s="1"/>
      <c r="O368" s="1"/>
    </row>
    <row r="369" spans="1:15" ht="12.75" customHeight="1">
      <c r="A369" s="33">
        <v>359</v>
      </c>
      <c r="B369" s="58" t="s">
        <v>482</v>
      </c>
      <c r="C369" s="31">
        <v>98.2</v>
      </c>
      <c r="D369" s="38">
        <v>98.850000000000009</v>
      </c>
      <c r="E369" s="38">
        <v>97.350000000000023</v>
      </c>
      <c r="F369" s="38">
        <v>96.500000000000014</v>
      </c>
      <c r="G369" s="38">
        <v>95.000000000000028</v>
      </c>
      <c r="H369" s="38">
        <v>99.700000000000017</v>
      </c>
      <c r="I369" s="38">
        <v>101.19999999999999</v>
      </c>
      <c r="J369" s="38">
        <v>102.05000000000001</v>
      </c>
      <c r="K369" s="31">
        <v>100.35</v>
      </c>
      <c r="L369" s="31">
        <v>98</v>
      </c>
      <c r="M369" s="31">
        <v>21.411930000000002</v>
      </c>
      <c r="N369" s="1"/>
      <c r="O369" s="1"/>
    </row>
    <row r="370" spans="1:15" ht="12.75" customHeight="1">
      <c r="A370" s="33">
        <v>360</v>
      </c>
      <c r="B370" s="58" t="s">
        <v>478</v>
      </c>
      <c r="C370" s="31">
        <v>659.7</v>
      </c>
      <c r="D370" s="38">
        <v>649.86666666666667</v>
      </c>
      <c r="E370" s="38">
        <v>635.73333333333335</v>
      </c>
      <c r="F370" s="38">
        <v>611.76666666666665</v>
      </c>
      <c r="G370" s="38">
        <v>597.63333333333333</v>
      </c>
      <c r="H370" s="38">
        <v>673.83333333333337</v>
      </c>
      <c r="I370" s="38">
        <v>687.96666666666681</v>
      </c>
      <c r="J370" s="38">
        <v>711.93333333333339</v>
      </c>
      <c r="K370" s="31">
        <v>664</v>
      </c>
      <c r="L370" s="31">
        <v>625.9</v>
      </c>
      <c r="M370" s="31">
        <v>10.879810000000001</v>
      </c>
      <c r="N370" s="1"/>
      <c r="O370" s="1"/>
    </row>
    <row r="371" spans="1:15" ht="12.75" customHeight="1">
      <c r="A371" s="33">
        <v>361</v>
      </c>
      <c r="B371" s="58" t="s">
        <v>479</v>
      </c>
      <c r="C371" s="31">
        <v>352.75</v>
      </c>
      <c r="D371" s="38">
        <v>354.89999999999992</v>
      </c>
      <c r="E371" s="38">
        <v>347.99999999999983</v>
      </c>
      <c r="F371" s="38">
        <v>343.24999999999989</v>
      </c>
      <c r="G371" s="38">
        <v>336.3499999999998</v>
      </c>
      <c r="H371" s="38">
        <v>359.64999999999986</v>
      </c>
      <c r="I371" s="38">
        <v>366.54999999999995</v>
      </c>
      <c r="J371" s="38">
        <v>371.2999999999999</v>
      </c>
      <c r="K371" s="31">
        <v>361.8</v>
      </c>
      <c r="L371" s="31">
        <v>350.15</v>
      </c>
      <c r="M371" s="31">
        <v>2.84518</v>
      </c>
      <c r="N371" s="1"/>
      <c r="O371" s="1"/>
    </row>
    <row r="372" spans="1:15" ht="12.75" customHeight="1">
      <c r="A372" s="33">
        <v>362</v>
      </c>
      <c r="B372" s="58" t="s">
        <v>483</v>
      </c>
      <c r="C372" s="31">
        <v>1447.5</v>
      </c>
      <c r="D372" s="38">
        <v>1451.8</v>
      </c>
      <c r="E372" s="38">
        <v>1427</v>
      </c>
      <c r="F372" s="38">
        <v>1406.5</v>
      </c>
      <c r="G372" s="38">
        <v>1381.7</v>
      </c>
      <c r="H372" s="38">
        <v>1472.3</v>
      </c>
      <c r="I372" s="38">
        <v>1497.0999999999997</v>
      </c>
      <c r="J372" s="38">
        <v>1517.6</v>
      </c>
      <c r="K372" s="31">
        <v>1476.6</v>
      </c>
      <c r="L372" s="31">
        <v>1431.3</v>
      </c>
      <c r="M372" s="31">
        <v>0.91217000000000004</v>
      </c>
      <c r="N372" s="1"/>
      <c r="O372" s="1"/>
    </row>
    <row r="373" spans="1:15" ht="12.75" customHeight="1">
      <c r="A373" s="33">
        <v>363</v>
      </c>
      <c r="B373" s="58" t="s">
        <v>203</v>
      </c>
      <c r="C373" s="31">
        <v>4659.45</v>
      </c>
      <c r="D373" s="38">
        <v>4629.55</v>
      </c>
      <c r="E373" s="38">
        <v>4520.6500000000005</v>
      </c>
      <c r="F373" s="38">
        <v>4381.8500000000004</v>
      </c>
      <c r="G373" s="38">
        <v>4272.9500000000007</v>
      </c>
      <c r="H373" s="38">
        <v>4768.3500000000004</v>
      </c>
      <c r="I373" s="38">
        <v>4877.25</v>
      </c>
      <c r="J373" s="38">
        <v>5016.05</v>
      </c>
      <c r="K373" s="31">
        <v>4738.45</v>
      </c>
      <c r="L373" s="31">
        <v>4490.75</v>
      </c>
      <c r="M373" s="31">
        <v>9.7908500000000007</v>
      </c>
      <c r="N373" s="1"/>
      <c r="O373" s="1"/>
    </row>
    <row r="374" spans="1:15" ht="12.75" customHeight="1">
      <c r="A374" s="33">
        <v>364</v>
      </c>
      <c r="B374" s="58" t="s">
        <v>484</v>
      </c>
      <c r="C374" s="31">
        <v>1195.45</v>
      </c>
      <c r="D374" s="38">
        <v>1203.5</v>
      </c>
      <c r="E374" s="38">
        <v>1182</v>
      </c>
      <c r="F374" s="38">
        <v>1168.55</v>
      </c>
      <c r="G374" s="38">
        <v>1147.05</v>
      </c>
      <c r="H374" s="38">
        <v>1216.95</v>
      </c>
      <c r="I374" s="38">
        <v>1238.45</v>
      </c>
      <c r="J374" s="38">
        <v>1251.9000000000001</v>
      </c>
      <c r="K374" s="31">
        <v>1225</v>
      </c>
      <c r="L374" s="31">
        <v>1190.05</v>
      </c>
      <c r="M374" s="31">
        <v>3.8442099999999999</v>
      </c>
      <c r="N374" s="1"/>
      <c r="O374" s="1"/>
    </row>
    <row r="375" spans="1:15" ht="12.75" customHeight="1">
      <c r="A375" s="33">
        <v>365</v>
      </c>
      <c r="B375" s="58" t="s">
        <v>294</v>
      </c>
      <c r="C375" s="31">
        <v>437</v>
      </c>
      <c r="D375" s="38">
        <v>438.09999999999997</v>
      </c>
      <c r="E375" s="38">
        <v>430.69999999999993</v>
      </c>
      <c r="F375" s="38">
        <v>424.4</v>
      </c>
      <c r="G375" s="38">
        <v>416.99999999999994</v>
      </c>
      <c r="H375" s="38">
        <v>444.39999999999992</v>
      </c>
      <c r="I375" s="38">
        <v>451.7999999999999</v>
      </c>
      <c r="J375" s="38">
        <v>458.09999999999991</v>
      </c>
      <c r="K375" s="31">
        <v>445.5</v>
      </c>
      <c r="L375" s="31">
        <v>431.8</v>
      </c>
      <c r="M375" s="31">
        <v>17.730419999999999</v>
      </c>
      <c r="N375" s="1"/>
      <c r="O375" s="1"/>
    </row>
    <row r="376" spans="1:15" ht="12.75" customHeight="1">
      <c r="A376" s="33">
        <v>366</v>
      </c>
      <c r="B376" s="58" t="s">
        <v>199</v>
      </c>
      <c r="C376" s="31">
        <v>264.05</v>
      </c>
      <c r="D376" s="38">
        <v>266.06666666666666</v>
      </c>
      <c r="E376" s="38">
        <v>259.58333333333331</v>
      </c>
      <c r="F376" s="38">
        <v>255.11666666666667</v>
      </c>
      <c r="G376" s="38">
        <v>248.63333333333333</v>
      </c>
      <c r="H376" s="38">
        <v>270.5333333333333</v>
      </c>
      <c r="I376" s="38">
        <v>277.01666666666665</v>
      </c>
      <c r="J376" s="38">
        <v>281.48333333333329</v>
      </c>
      <c r="K376" s="31">
        <v>272.55</v>
      </c>
      <c r="L376" s="31">
        <v>261.60000000000002</v>
      </c>
      <c r="M376" s="31">
        <v>198.07328000000001</v>
      </c>
      <c r="N376" s="1"/>
      <c r="O376" s="1"/>
    </row>
    <row r="377" spans="1:15" ht="12.75" customHeight="1">
      <c r="A377" s="33">
        <v>367</v>
      </c>
      <c r="B377" s="58" t="s">
        <v>204</v>
      </c>
      <c r="C377" s="31">
        <v>244.3</v>
      </c>
      <c r="D377" s="38">
        <v>244.45000000000002</v>
      </c>
      <c r="E377" s="38">
        <v>242.65000000000003</v>
      </c>
      <c r="F377" s="38">
        <v>241.00000000000003</v>
      </c>
      <c r="G377" s="38">
        <v>239.20000000000005</v>
      </c>
      <c r="H377" s="38">
        <v>246.10000000000002</v>
      </c>
      <c r="I377" s="38">
        <v>247.90000000000003</v>
      </c>
      <c r="J377" s="38">
        <v>249.55</v>
      </c>
      <c r="K377" s="31">
        <v>246.25</v>
      </c>
      <c r="L377" s="31">
        <v>242.8</v>
      </c>
      <c r="M377" s="31">
        <v>178.99555000000001</v>
      </c>
      <c r="N377" s="1"/>
      <c r="O377" s="1"/>
    </row>
    <row r="378" spans="1:15" ht="12.75" customHeight="1">
      <c r="A378" s="33">
        <v>368</v>
      </c>
      <c r="B378" s="58" t="s">
        <v>485</v>
      </c>
      <c r="C378" s="31">
        <v>474.85</v>
      </c>
      <c r="D378" s="38">
        <v>478.25</v>
      </c>
      <c r="E378" s="38">
        <v>469.5</v>
      </c>
      <c r="F378" s="38">
        <v>464.15</v>
      </c>
      <c r="G378" s="38">
        <v>455.4</v>
      </c>
      <c r="H378" s="38">
        <v>483.6</v>
      </c>
      <c r="I378" s="38">
        <v>492.35</v>
      </c>
      <c r="J378" s="38">
        <v>497.70000000000005</v>
      </c>
      <c r="K378" s="31">
        <v>487</v>
      </c>
      <c r="L378" s="31">
        <v>472.9</v>
      </c>
      <c r="M378" s="31">
        <v>10.8765</v>
      </c>
      <c r="N378" s="1"/>
      <c r="O378" s="1"/>
    </row>
    <row r="379" spans="1:15" ht="12.75" customHeight="1">
      <c r="A379" s="33">
        <v>369</v>
      </c>
      <c r="B379" s="58" t="s">
        <v>295</v>
      </c>
      <c r="C379" s="31">
        <v>557.65</v>
      </c>
      <c r="D379" s="38">
        <v>557.55000000000007</v>
      </c>
      <c r="E379" s="38">
        <v>552.10000000000014</v>
      </c>
      <c r="F379" s="38">
        <v>546.55000000000007</v>
      </c>
      <c r="G379" s="38">
        <v>541.10000000000014</v>
      </c>
      <c r="H379" s="38">
        <v>563.10000000000014</v>
      </c>
      <c r="I379" s="38">
        <v>568.55000000000018</v>
      </c>
      <c r="J379" s="38">
        <v>574.10000000000014</v>
      </c>
      <c r="K379" s="31">
        <v>563</v>
      </c>
      <c r="L379" s="31">
        <v>552</v>
      </c>
      <c r="M379" s="31">
        <v>2.0222600000000002</v>
      </c>
      <c r="N379" s="1"/>
      <c r="O379" s="1"/>
    </row>
    <row r="380" spans="1:15" ht="12.75" customHeight="1">
      <c r="A380" s="33">
        <v>370</v>
      </c>
      <c r="B380" s="58" t="s">
        <v>486</v>
      </c>
      <c r="C380" s="31">
        <v>689.9</v>
      </c>
      <c r="D380" s="38">
        <v>683.56666666666661</v>
      </c>
      <c r="E380" s="38">
        <v>658.33333333333326</v>
      </c>
      <c r="F380" s="38">
        <v>626.76666666666665</v>
      </c>
      <c r="G380" s="38">
        <v>601.5333333333333</v>
      </c>
      <c r="H380" s="38">
        <v>715.13333333333321</v>
      </c>
      <c r="I380" s="38">
        <v>740.36666666666656</v>
      </c>
      <c r="J380" s="38">
        <v>771.93333333333317</v>
      </c>
      <c r="K380" s="31">
        <v>708.8</v>
      </c>
      <c r="L380" s="31">
        <v>652</v>
      </c>
      <c r="M380" s="31">
        <v>10.89288</v>
      </c>
      <c r="N380" s="1"/>
      <c r="O380" s="1"/>
    </row>
    <row r="381" spans="1:15" ht="12.75" customHeight="1">
      <c r="A381" s="33">
        <v>371</v>
      </c>
      <c r="B381" s="58" t="s">
        <v>487</v>
      </c>
      <c r="C381" s="31">
        <v>131.15</v>
      </c>
      <c r="D381" s="38">
        <v>131.71666666666667</v>
      </c>
      <c r="E381" s="38">
        <v>128.93333333333334</v>
      </c>
      <c r="F381" s="38">
        <v>126.71666666666667</v>
      </c>
      <c r="G381" s="38">
        <v>123.93333333333334</v>
      </c>
      <c r="H381" s="38">
        <v>133.93333333333334</v>
      </c>
      <c r="I381" s="38">
        <v>136.7166666666667</v>
      </c>
      <c r="J381" s="38">
        <v>138.93333333333334</v>
      </c>
      <c r="K381" s="31">
        <v>134.5</v>
      </c>
      <c r="L381" s="31">
        <v>129.5</v>
      </c>
      <c r="M381" s="31">
        <v>3.09802</v>
      </c>
      <c r="N381" s="1"/>
      <c r="O381" s="1"/>
    </row>
    <row r="382" spans="1:15" ht="12.75" customHeight="1">
      <c r="A382" s="33">
        <v>372</v>
      </c>
      <c r="B382" s="58" t="s">
        <v>296</v>
      </c>
      <c r="C382" s="31">
        <v>15283.8</v>
      </c>
      <c r="D382" s="38">
        <v>15363.633333333333</v>
      </c>
      <c r="E382" s="38">
        <v>15080.266666666666</v>
      </c>
      <c r="F382" s="38">
        <v>14876.733333333334</v>
      </c>
      <c r="G382" s="38">
        <v>14593.366666666667</v>
      </c>
      <c r="H382" s="38">
        <v>15567.166666666666</v>
      </c>
      <c r="I382" s="38">
        <v>15850.533333333331</v>
      </c>
      <c r="J382" s="38">
        <v>16054.066666666666</v>
      </c>
      <c r="K382" s="31">
        <v>15647</v>
      </c>
      <c r="L382" s="31">
        <v>15160.1</v>
      </c>
      <c r="M382" s="31">
        <v>3.0190000000000002E-2</v>
      </c>
      <c r="N382" s="1"/>
      <c r="O382" s="1"/>
    </row>
    <row r="383" spans="1:15" ht="12.75" customHeight="1">
      <c r="A383" s="33">
        <v>373</v>
      </c>
      <c r="B383" s="58" t="s">
        <v>202</v>
      </c>
      <c r="C383" s="31">
        <v>62.55</v>
      </c>
      <c r="D383" s="38">
        <v>62.316666666666663</v>
      </c>
      <c r="E383" s="38">
        <v>61.383333333333326</v>
      </c>
      <c r="F383" s="38">
        <v>60.216666666666661</v>
      </c>
      <c r="G383" s="38">
        <v>59.283333333333324</v>
      </c>
      <c r="H383" s="38">
        <v>63.483333333333327</v>
      </c>
      <c r="I383" s="38">
        <v>64.416666666666657</v>
      </c>
      <c r="J383" s="38">
        <v>65.583333333333329</v>
      </c>
      <c r="K383" s="31">
        <v>63.25</v>
      </c>
      <c r="L383" s="31">
        <v>61.15</v>
      </c>
      <c r="M383" s="31">
        <v>638.03349000000003</v>
      </c>
      <c r="N383" s="1"/>
      <c r="O383" s="1"/>
    </row>
    <row r="384" spans="1:15" ht="12.75" customHeight="1">
      <c r="A384" s="33">
        <v>374</v>
      </c>
      <c r="B384" s="58" t="s">
        <v>206</v>
      </c>
      <c r="C384" s="31">
        <v>1638.8</v>
      </c>
      <c r="D384" s="38">
        <v>1641.4166666666667</v>
      </c>
      <c r="E384" s="38">
        <v>1629.3833333333334</v>
      </c>
      <c r="F384" s="38">
        <v>1619.9666666666667</v>
      </c>
      <c r="G384" s="38">
        <v>1607.9333333333334</v>
      </c>
      <c r="H384" s="38">
        <v>1650.8333333333335</v>
      </c>
      <c r="I384" s="38">
        <v>1662.8666666666668</v>
      </c>
      <c r="J384" s="38">
        <v>1672.2833333333335</v>
      </c>
      <c r="K384" s="31">
        <v>1653.45</v>
      </c>
      <c r="L384" s="31">
        <v>1632</v>
      </c>
      <c r="M384" s="31">
        <v>7.7532800000000002</v>
      </c>
      <c r="N384" s="1"/>
      <c r="O384" s="1"/>
    </row>
    <row r="385" spans="1:15" ht="12.75" customHeight="1">
      <c r="A385" s="33">
        <v>375</v>
      </c>
      <c r="B385" s="58" t="s">
        <v>488</v>
      </c>
      <c r="C385" s="31">
        <v>415</v>
      </c>
      <c r="D385" s="38">
        <v>415.7</v>
      </c>
      <c r="E385" s="38">
        <v>411.4</v>
      </c>
      <c r="F385" s="38">
        <v>407.8</v>
      </c>
      <c r="G385" s="38">
        <v>403.5</v>
      </c>
      <c r="H385" s="38">
        <v>419.29999999999995</v>
      </c>
      <c r="I385" s="38">
        <v>423.6</v>
      </c>
      <c r="J385" s="38">
        <v>427.19999999999993</v>
      </c>
      <c r="K385" s="31">
        <v>420</v>
      </c>
      <c r="L385" s="31">
        <v>412.1</v>
      </c>
      <c r="M385" s="31">
        <v>1.1664699999999999</v>
      </c>
      <c r="N385" s="1"/>
      <c r="O385" s="1"/>
    </row>
    <row r="386" spans="1:15" ht="12.75" customHeight="1">
      <c r="A386" s="33">
        <v>376</v>
      </c>
      <c r="B386" s="58" t="s">
        <v>491</v>
      </c>
      <c r="C386" s="31">
        <v>1339.25</v>
      </c>
      <c r="D386" s="38">
        <v>1347.3333333333333</v>
      </c>
      <c r="E386" s="38">
        <v>1327.9166666666665</v>
      </c>
      <c r="F386" s="38">
        <v>1316.5833333333333</v>
      </c>
      <c r="G386" s="38">
        <v>1297.1666666666665</v>
      </c>
      <c r="H386" s="38">
        <v>1358.6666666666665</v>
      </c>
      <c r="I386" s="38">
        <v>1378.083333333333</v>
      </c>
      <c r="J386" s="38">
        <v>1389.4166666666665</v>
      </c>
      <c r="K386" s="31">
        <v>1366.75</v>
      </c>
      <c r="L386" s="31">
        <v>1336</v>
      </c>
      <c r="M386" s="31">
        <v>0.98507999999999996</v>
      </c>
      <c r="N386" s="1"/>
      <c r="O386" s="1"/>
    </row>
    <row r="387" spans="1:15" ht="12.75" customHeight="1">
      <c r="A387" s="33">
        <v>377</v>
      </c>
      <c r="B387" s="58" t="s">
        <v>492</v>
      </c>
      <c r="C387" s="31">
        <v>126.1</v>
      </c>
      <c r="D387" s="38">
        <v>126.48333333333333</v>
      </c>
      <c r="E387" s="38">
        <v>125.36666666666667</v>
      </c>
      <c r="F387" s="38">
        <v>124.63333333333334</v>
      </c>
      <c r="G387" s="38">
        <v>123.51666666666668</v>
      </c>
      <c r="H387" s="38">
        <v>127.21666666666667</v>
      </c>
      <c r="I387" s="38">
        <v>128.33333333333331</v>
      </c>
      <c r="J387" s="38">
        <v>129.06666666666666</v>
      </c>
      <c r="K387" s="31">
        <v>127.6</v>
      </c>
      <c r="L387" s="31">
        <v>125.75</v>
      </c>
      <c r="M387" s="31">
        <v>103.02755999999999</v>
      </c>
      <c r="N387" s="1"/>
      <c r="O387" s="1"/>
    </row>
    <row r="388" spans="1:15" ht="12.75" customHeight="1">
      <c r="A388" s="33">
        <v>378</v>
      </c>
      <c r="B388" s="58" t="s">
        <v>207</v>
      </c>
      <c r="C388" s="31">
        <v>160.30000000000001</v>
      </c>
      <c r="D388" s="38">
        <v>159.85000000000002</v>
      </c>
      <c r="E388" s="38">
        <v>157.80000000000004</v>
      </c>
      <c r="F388" s="38">
        <v>155.30000000000001</v>
      </c>
      <c r="G388" s="38">
        <v>153.25000000000003</v>
      </c>
      <c r="H388" s="38">
        <v>162.35000000000005</v>
      </c>
      <c r="I388" s="38">
        <v>164.4</v>
      </c>
      <c r="J388" s="38">
        <v>166.90000000000006</v>
      </c>
      <c r="K388" s="31">
        <v>161.9</v>
      </c>
      <c r="L388" s="31">
        <v>157.35</v>
      </c>
      <c r="M388" s="31">
        <v>13.28463</v>
      </c>
      <c r="N388" s="1"/>
      <c r="O388" s="1"/>
    </row>
    <row r="389" spans="1:15" ht="12.75" customHeight="1">
      <c r="A389" s="33">
        <v>379</v>
      </c>
      <c r="B389" s="58" t="s">
        <v>493</v>
      </c>
      <c r="C389" s="31">
        <v>1038.45</v>
      </c>
      <c r="D389" s="38">
        <v>1033.1833333333334</v>
      </c>
      <c r="E389" s="38">
        <v>1016.4166666666667</v>
      </c>
      <c r="F389" s="38">
        <v>994.38333333333333</v>
      </c>
      <c r="G389" s="38">
        <v>977.61666666666667</v>
      </c>
      <c r="H389" s="38">
        <v>1055.2166666666667</v>
      </c>
      <c r="I389" s="38">
        <v>1071.9833333333331</v>
      </c>
      <c r="J389" s="38">
        <v>1094.0166666666669</v>
      </c>
      <c r="K389" s="31">
        <v>1049.95</v>
      </c>
      <c r="L389" s="31">
        <v>1011.15</v>
      </c>
      <c r="M389" s="31">
        <v>1.3749499999999999</v>
      </c>
      <c r="N389" s="1"/>
      <c r="O389" s="1"/>
    </row>
    <row r="390" spans="1:15" ht="12.75" customHeight="1">
      <c r="A390" s="33">
        <v>380</v>
      </c>
      <c r="B390" s="58" t="s">
        <v>494</v>
      </c>
      <c r="C390" s="31">
        <v>526.85</v>
      </c>
      <c r="D390" s="38">
        <v>525.05000000000007</v>
      </c>
      <c r="E390" s="38">
        <v>521.20000000000016</v>
      </c>
      <c r="F390" s="38">
        <v>515.55000000000007</v>
      </c>
      <c r="G390" s="38">
        <v>511.70000000000016</v>
      </c>
      <c r="H390" s="38">
        <v>530.70000000000016</v>
      </c>
      <c r="I390" s="38">
        <v>534.55000000000007</v>
      </c>
      <c r="J390" s="38">
        <v>540.20000000000016</v>
      </c>
      <c r="K390" s="31">
        <v>528.9</v>
      </c>
      <c r="L390" s="31">
        <v>519.4</v>
      </c>
      <c r="M390" s="31">
        <v>8.7080500000000001</v>
      </c>
      <c r="N390" s="1"/>
      <c r="O390" s="1"/>
    </row>
    <row r="391" spans="1:15" ht="12.75" customHeight="1">
      <c r="A391" s="33">
        <v>381</v>
      </c>
      <c r="B391" s="58" t="s">
        <v>495</v>
      </c>
      <c r="C391" s="31">
        <v>222.95</v>
      </c>
      <c r="D391" s="38">
        <v>222.1</v>
      </c>
      <c r="E391" s="38">
        <v>220.29999999999998</v>
      </c>
      <c r="F391" s="38">
        <v>217.64999999999998</v>
      </c>
      <c r="G391" s="38">
        <v>215.84999999999997</v>
      </c>
      <c r="H391" s="38">
        <v>224.75</v>
      </c>
      <c r="I391" s="38">
        <v>226.55</v>
      </c>
      <c r="J391" s="38">
        <v>229.20000000000002</v>
      </c>
      <c r="K391" s="31">
        <v>223.9</v>
      </c>
      <c r="L391" s="31">
        <v>219.45</v>
      </c>
      <c r="M391" s="31">
        <v>13.17465</v>
      </c>
      <c r="N391" s="1"/>
      <c r="O391" s="1"/>
    </row>
    <row r="392" spans="1:15" ht="12.75" customHeight="1">
      <c r="A392" s="33">
        <v>382</v>
      </c>
      <c r="B392" s="58" t="s">
        <v>496</v>
      </c>
      <c r="C392" s="31">
        <v>112.85</v>
      </c>
      <c r="D392" s="38">
        <v>113.56666666666666</v>
      </c>
      <c r="E392" s="38">
        <v>111.83333333333333</v>
      </c>
      <c r="F392" s="38">
        <v>110.81666666666666</v>
      </c>
      <c r="G392" s="38">
        <v>109.08333333333333</v>
      </c>
      <c r="H392" s="38">
        <v>114.58333333333333</v>
      </c>
      <c r="I392" s="38">
        <v>116.31666666666668</v>
      </c>
      <c r="J392" s="38">
        <v>117.33333333333333</v>
      </c>
      <c r="K392" s="31">
        <v>115.3</v>
      </c>
      <c r="L392" s="31">
        <v>112.55</v>
      </c>
      <c r="M392" s="31">
        <v>21.256830000000001</v>
      </c>
      <c r="N392" s="1"/>
      <c r="O392" s="1"/>
    </row>
    <row r="393" spans="1:15" ht="12.75" customHeight="1">
      <c r="A393" s="33">
        <v>383</v>
      </c>
      <c r="B393" s="58" t="s">
        <v>497</v>
      </c>
      <c r="C393" s="31">
        <v>2619.5500000000002</v>
      </c>
      <c r="D393" s="38">
        <v>2614.9</v>
      </c>
      <c r="E393" s="38">
        <v>2596.8000000000002</v>
      </c>
      <c r="F393" s="38">
        <v>2574.0500000000002</v>
      </c>
      <c r="G393" s="38">
        <v>2555.9500000000003</v>
      </c>
      <c r="H393" s="38">
        <v>2637.65</v>
      </c>
      <c r="I393" s="38">
        <v>2655.7499999999995</v>
      </c>
      <c r="J393" s="38">
        <v>2678.5</v>
      </c>
      <c r="K393" s="31">
        <v>2633</v>
      </c>
      <c r="L393" s="31">
        <v>2592.15</v>
      </c>
      <c r="M393" s="31">
        <v>7.6179999999999998E-2</v>
      </c>
      <c r="N393" s="1"/>
      <c r="O393" s="1"/>
    </row>
    <row r="394" spans="1:15" ht="12.75" customHeight="1">
      <c r="A394" s="33">
        <v>384</v>
      </c>
      <c r="B394" s="58" t="s">
        <v>498</v>
      </c>
      <c r="C394" s="31">
        <v>48.85</v>
      </c>
      <c r="D394" s="38">
        <v>49.666666666666664</v>
      </c>
      <c r="E394" s="38">
        <v>47.783333333333331</v>
      </c>
      <c r="F394" s="38">
        <v>46.716666666666669</v>
      </c>
      <c r="G394" s="38">
        <v>44.833333333333336</v>
      </c>
      <c r="H394" s="38">
        <v>50.733333333333327</v>
      </c>
      <c r="I394" s="38">
        <v>52.616666666666667</v>
      </c>
      <c r="J394" s="38">
        <v>53.683333333333323</v>
      </c>
      <c r="K394" s="31">
        <v>51.55</v>
      </c>
      <c r="L394" s="31">
        <v>48.6</v>
      </c>
      <c r="M394" s="31">
        <v>46.09807</v>
      </c>
      <c r="N394" s="1"/>
      <c r="O394" s="1"/>
    </row>
    <row r="395" spans="1:15" ht="12.75" customHeight="1">
      <c r="A395" s="33">
        <v>385</v>
      </c>
      <c r="B395" s="58" t="s">
        <v>499</v>
      </c>
      <c r="C395" s="31">
        <v>1973.85</v>
      </c>
      <c r="D395" s="38">
        <v>1979.4333333333334</v>
      </c>
      <c r="E395" s="38">
        <v>1936.8666666666668</v>
      </c>
      <c r="F395" s="38">
        <v>1899.8833333333334</v>
      </c>
      <c r="G395" s="38">
        <v>1857.3166666666668</v>
      </c>
      <c r="H395" s="38">
        <v>2016.4166666666667</v>
      </c>
      <c r="I395" s="38">
        <v>2058.9833333333336</v>
      </c>
      <c r="J395" s="38">
        <v>2095.9666666666667</v>
      </c>
      <c r="K395" s="31">
        <v>2022</v>
      </c>
      <c r="L395" s="31">
        <v>1942.45</v>
      </c>
      <c r="M395" s="31">
        <v>7.8844200000000004</v>
      </c>
      <c r="N395" s="1"/>
      <c r="O395" s="1"/>
    </row>
    <row r="396" spans="1:15" ht="12.75" customHeight="1">
      <c r="A396" s="33">
        <v>386</v>
      </c>
      <c r="B396" s="58" t="s">
        <v>209</v>
      </c>
      <c r="C396" s="31">
        <v>222.4</v>
      </c>
      <c r="D396" s="38">
        <v>223.6</v>
      </c>
      <c r="E396" s="38">
        <v>220.79999999999998</v>
      </c>
      <c r="F396" s="38">
        <v>219.2</v>
      </c>
      <c r="G396" s="38">
        <v>216.39999999999998</v>
      </c>
      <c r="H396" s="38">
        <v>225.2</v>
      </c>
      <c r="I396" s="38">
        <v>228</v>
      </c>
      <c r="J396" s="38">
        <v>229.6</v>
      </c>
      <c r="K396" s="31">
        <v>226.4</v>
      </c>
      <c r="L396" s="31">
        <v>222</v>
      </c>
      <c r="M396" s="31">
        <v>81.367350000000002</v>
      </c>
      <c r="N396" s="1"/>
      <c r="O396" s="1"/>
    </row>
    <row r="397" spans="1:15" ht="12.75" customHeight="1">
      <c r="A397" s="33">
        <v>387</v>
      </c>
      <c r="B397" s="58" t="s">
        <v>210</v>
      </c>
      <c r="C397" s="31">
        <v>224.3</v>
      </c>
      <c r="D397" s="38">
        <v>225.65</v>
      </c>
      <c r="E397" s="38">
        <v>220.65</v>
      </c>
      <c r="F397" s="38">
        <v>217</v>
      </c>
      <c r="G397" s="38">
        <v>212</v>
      </c>
      <c r="H397" s="38">
        <v>229.3</v>
      </c>
      <c r="I397" s="38">
        <v>234.3</v>
      </c>
      <c r="J397" s="38">
        <v>237.95000000000002</v>
      </c>
      <c r="K397" s="31">
        <v>230.65</v>
      </c>
      <c r="L397" s="31">
        <v>222</v>
      </c>
      <c r="M397" s="31">
        <v>580.45331999999996</v>
      </c>
      <c r="N397" s="1"/>
      <c r="O397" s="1"/>
    </row>
    <row r="398" spans="1:15" ht="12.75" customHeight="1">
      <c r="A398" s="33">
        <v>388</v>
      </c>
      <c r="B398" s="58" t="s">
        <v>500</v>
      </c>
      <c r="C398" s="31">
        <v>151.80000000000001</v>
      </c>
      <c r="D398" s="38">
        <v>153.41666666666666</v>
      </c>
      <c r="E398" s="38">
        <v>149.88333333333333</v>
      </c>
      <c r="F398" s="38">
        <v>147.96666666666667</v>
      </c>
      <c r="G398" s="38">
        <v>144.43333333333334</v>
      </c>
      <c r="H398" s="38">
        <v>155.33333333333331</v>
      </c>
      <c r="I398" s="38">
        <v>158.86666666666667</v>
      </c>
      <c r="J398" s="38">
        <v>160.7833333333333</v>
      </c>
      <c r="K398" s="31">
        <v>156.94999999999999</v>
      </c>
      <c r="L398" s="31">
        <v>151.5</v>
      </c>
      <c r="M398" s="31">
        <v>18.066500000000001</v>
      </c>
      <c r="N398" s="1"/>
      <c r="O398" s="1"/>
    </row>
    <row r="399" spans="1:15" ht="12.75" customHeight="1">
      <c r="A399" s="33">
        <v>389</v>
      </c>
      <c r="B399" s="58" t="s">
        <v>501</v>
      </c>
      <c r="C399" s="31">
        <v>957.05</v>
      </c>
      <c r="D399" s="38">
        <v>957.88333333333333</v>
      </c>
      <c r="E399" s="38">
        <v>941.76666666666665</v>
      </c>
      <c r="F399" s="38">
        <v>926.48333333333335</v>
      </c>
      <c r="G399" s="38">
        <v>910.36666666666667</v>
      </c>
      <c r="H399" s="38">
        <v>973.16666666666663</v>
      </c>
      <c r="I399" s="38">
        <v>989.28333333333319</v>
      </c>
      <c r="J399" s="38">
        <v>1004.5666666666666</v>
      </c>
      <c r="K399" s="31">
        <v>974</v>
      </c>
      <c r="L399" s="31">
        <v>942.6</v>
      </c>
      <c r="M399" s="31">
        <v>7.9561200000000003</v>
      </c>
      <c r="N399" s="1"/>
      <c r="O399" s="1"/>
    </row>
    <row r="400" spans="1:15" ht="12.75" customHeight="1">
      <c r="A400" s="33">
        <v>390</v>
      </c>
      <c r="B400" s="58" t="s">
        <v>211</v>
      </c>
      <c r="C400" s="31">
        <v>2547.15</v>
      </c>
      <c r="D400" s="38">
        <v>2539.4500000000003</v>
      </c>
      <c r="E400" s="38">
        <v>2520.0500000000006</v>
      </c>
      <c r="F400" s="38">
        <v>2492.9500000000003</v>
      </c>
      <c r="G400" s="38">
        <v>2473.5500000000006</v>
      </c>
      <c r="H400" s="38">
        <v>2566.5500000000006</v>
      </c>
      <c r="I400" s="38">
        <v>2585.9500000000003</v>
      </c>
      <c r="J400" s="38">
        <v>2613.0500000000006</v>
      </c>
      <c r="K400" s="31">
        <v>2558.85</v>
      </c>
      <c r="L400" s="31">
        <v>2512.35</v>
      </c>
      <c r="M400" s="31">
        <v>110.89664999999999</v>
      </c>
      <c r="N400" s="1"/>
      <c r="O400" s="1"/>
    </row>
    <row r="401" spans="1:15" ht="12.75" customHeight="1">
      <c r="A401" s="33">
        <v>391</v>
      </c>
      <c r="B401" s="58" t="s">
        <v>502</v>
      </c>
      <c r="C401" s="31">
        <v>116.1</v>
      </c>
      <c r="D401" s="38">
        <v>116.75</v>
      </c>
      <c r="E401" s="38">
        <v>115.2</v>
      </c>
      <c r="F401" s="38">
        <v>114.3</v>
      </c>
      <c r="G401" s="38">
        <v>112.75</v>
      </c>
      <c r="H401" s="38">
        <v>117.65</v>
      </c>
      <c r="I401" s="38">
        <v>119.20000000000002</v>
      </c>
      <c r="J401" s="38">
        <v>120.10000000000001</v>
      </c>
      <c r="K401" s="31">
        <v>118.3</v>
      </c>
      <c r="L401" s="31">
        <v>115.85</v>
      </c>
      <c r="M401" s="31">
        <v>3.10303</v>
      </c>
      <c r="N401" s="1"/>
      <c r="O401" s="1"/>
    </row>
    <row r="402" spans="1:15" ht="12.75" customHeight="1">
      <c r="A402" s="33">
        <v>392</v>
      </c>
      <c r="B402" s="58" t="s">
        <v>489</v>
      </c>
      <c r="C402" s="31">
        <v>724.25</v>
      </c>
      <c r="D402" s="38">
        <v>705.41666666666663</v>
      </c>
      <c r="E402" s="38">
        <v>678.83333333333326</v>
      </c>
      <c r="F402" s="38">
        <v>633.41666666666663</v>
      </c>
      <c r="G402" s="38">
        <v>606.83333333333326</v>
      </c>
      <c r="H402" s="38">
        <v>750.83333333333326</v>
      </c>
      <c r="I402" s="38">
        <v>777.41666666666652</v>
      </c>
      <c r="J402" s="38">
        <v>822.83333333333326</v>
      </c>
      <c r="K402" s="31">
        <v>732</v>
      </c>
      <c r="L402" s="31">
        <v>660</v>
      </c>
      <c r="M402" s="31">
        <v>12.207929999999999</v>
      </c>
      <c r="N402" s="1"/>
      <c r="O402" s="1"/>
    </row>
    <row r="403" spans="1:15" ht="12.75" customHeight="1">
      <c r="A403" s="33">
        <v>393</v>
      </c>
      <c r="B403" s="58" t="s">
        <v>490</v>
      </c>
      <c r="C403" s="31">
        <v>474.35</v>
      </c>
      <c r="D403" s="38">
        <v>475.38333333333338</v>
      </c>
      <c r="E403" s="38">
        <v>470.01666666666677</v>
      </c>
      <c r="F403" s="38">
        <v>465.68333333333339</v>
      </c>
      <c r="G403" s="38">
        <v>460.31666666666678</v>
      </c>
      <c r="H403" s="38">
        <v>479.71666666666675</v>
      </c>
      <c r="I403" s="38">
        <v>485.08333333333343</v>
      </c>
      <c r="J403" s="38">
        <v>489.41666666666674</v>
      </c>
      <c r="K403" s="31">
        <v>480.75</v>
      </c>
      <c r="L403" s="31">
        <v>471.05</v>
      </c>
      <c r="M403" s="31">
        <v>26.356079999999999</v>
      </c>
      <c r="N403" s="1"/>
      <c r="O403" s="1"/>
    </row>
    <row r="404" spans="1:15" ht="12.75" customHeight="1">
      <c r="A404" s="33">
        <v>394</v>
      </c>
      <c r="B404" s="58" t="s">
        <v>503</v>
      </c>
      <c r="C404" s="31">
        <v>847.4</v>
      </c>
      <c r="D404" s="38">
        <v>848.2833333333333</v>
      </c>
      <c r="E404" s="38">
        <v>837.66666666666663</v>
      </c>
      <c r="F404" s="38">
        <v>827.93333333333328</v>
      </c>
      <c r="G404" s="38">
        <v>817.31666666666661</v>
      </c>
      <c r="H404" s="38">
        <v>858.01666666666665</v>
      </c>
      <c r="I404" s="38">
        <v>868.63333333333344</v>
      </c>
      <c r="J404" s="38">
        <v>878.36666666666667</v>
      </c>
      <c r="K404" s="31">
        <v>858.9</v>
      </c>
      <c r="L404" s="31">
        <v>838.55</v>
      </c>
      <c r="M404" s="31">
        <v>0.66757999999999995</v>
      </c>
      <c r="N404" s="1"/>
      <c r="O404" s="1"/>
    </row>
    <row r="405" spans="1:15" ht="12.75" customHeight="1">
      <c r="A405" s="33">
        <v>395</v>
      </c>
      <c r="B405" s="58" t="s">
        <v>504</v>
      </c>
      <c r="C405" s="31">
        <v>1514.7</v>
      </c>
      <c r="D405" s="38">
        <v>1518.7166666666665</v>
      </c>
      <c r="E405" s="38">
        <v>1506.083333333333</v>
      </c>
      <c r="F405" s="38">
        <v>1497.4666666666665</v>
      </c>
      <c r="G405" s="38">
        <v>1484.833333333333</v>
      </c>
      <c r="H405" s="38">
        <v>1527.333333333333</v>
      </c>
      <c r="I405" s="38">
        <v>1539.9666666666667</v>
      </c>
      <c r="J405" s="38">
        <v>1548.583333333333</v>
      </c>
      <c r="K405" s="31">
        <v>1531.35</v>
      </c>
      <c r="L405" s="31">
        <v>1510.1</v>
      </c>
      <c r="M405" s="31">
        <v>2.2016800000000001</v>
      </c>
      <c r="N405" s="1"/>
      <c r="O405" s="1"/>
    </row>
    <row r="406" spans="1:15" ht="12.75" customHeight="1">
      <c r="A406" s="33">
        <v>396</v>
      </c>
      <c r="B406" s="58" t="s">
        <v>181</v>
      </c>
      <c r="C406" s="31">
        <v>97.65</v>
      </c>
      <c r="D406" s="38">
        <v>99.116666666666674</v>
      </c>
      <c r="E406" s="38">
        <v>95.233333333333348</v>
      </c>
      <c r="F406" s="38">
        <v>92.816666666666677</v>
      </c>
      <c r="G406" s="38">
        <v>88.933333333333351</v>
      </c>
      <c r="H406" s="38">
        <v>101.53333333333335</v>
      </c>
      <c r="I406" s="38">
        <v>105.41666666666667</v>
      </c>
      <c r="J406" s="38">
        <v>107.83333333333334</v>
      </c>
      <c r="K406" s="31">
        <v>103</v>
      </c>
      <c r="L406" s="31">
        <v>96.7</v>
      </c>
      <c r="M406" s="31">
        <v>469.69268</v>
      </c>
      <c r="N406" s="1"/>
      <c r="O406" s="1"/>
    </row>
    <row r="407" spans="1:15" ht="12.75" customHeight="1">
      <c r="A407" s="33">
        <v>397</v>
      </c>
      <c r="B407" s="58" t="s">
        <v>507</v>
      </c>
      <c r="C407" s="31">
        <v>7124.6</v>
      </c>
      <c r="D407" s="38">
        <v>7149.9833333333336</v>
      </c>
      <c r="E407" s="38">
        <v>7000.0666666666675</v>
      </c>
      <c r="F407" s="38">
        <v>6875.5333333333338</v>
      </c>
      <c r="G407" s="38">
        <v>6725.6166666666677</v>
      </c>
      <c r="H407" s="38">
        <v>7274.5166666666673</v>
      </c>
      <c r="I407" s="38">
        <v>7424.4333333333334</v>
      </c>
      <c r="J407" s="38">
        <v>7548.9666666666672</v>
      </c>
      <c r="K407" s="31">
        <v>7299.9</v>
      </c>
      <c r="L407" s="31">
        <v>7025.45</v>
      </c>
      <c r="M407" s="31">
        <v>0.55303000000000002</v>
      </c>
      <c r="N407" s="1"/>
      <c r="O407" s="1"/>
    </row>
    <row r="408" spans="1:15" ht="12.75" customHeight="1">
      <c r="A408" s="33">
        <v>398</v>
      </c>
      <c r="B408" s="58" t="s">
        <v>508</v>
      </c>
      <c r="C408" s="31">
        <v>1363.25</v>
      </c>
      <c r="D408" s="38">
        <v>1362.5333333333333</v>
      </c>
      <c r="E408" s="38">
        <v>1351.7166666666667</v>
      </c>
      <c r="F408" s="38">
        <v>1340.1833333333334</v>
      </c>
      <c r="G408" s="38">
        <v>1329.3666666666668</v>
      </c>
      <c r="H408" s="38">
        <v>1374.0666666666666</v>
      </c>
      <c r="I408" s="38">
        <v>1384.8833333333332</v>
      </c>
      <c r="J408" s="38">
        <v>1396.4166666666665</v>
      </c>
      <c r="K408" s="31">
        <v>1373.35</v>
      </c>
      <c r="L408" s="31">
        <v>1351</v>
      </c>
      <c r="M408" s="31">
        <v>0.28533999999999998</v>
      </c>
      <c r="N408" s="1"/>
      <c r="O408" s="1"/>
    </row>
    <row r="409" spans="1:15" ht="12.75" customHeight="1">
      <c r="A409" s="33">
        <v>399</v>
      </c>
      <c r="B409" s="58" t="s">
        <v>213</v>
      </c>
      <c r="C409" s="31">
        <v>866.8</v>
      </c>
      <c r="D409" s="38">
        <v>871.9</v>
      </c>
      <c r="E409" s="38">
        <v>859.9</v>
      </c>
      <c r="F409" s="38">
        <v>853</v>
      </c>
      <c r="G409" s="38">
        <v>841</v>
      </c>
      <c r="H409" s="38">
        <v>878.8</v>
      </c>
      <c r="I409" s="38">
        <v>890.8</v>
      </c>
      <c r="J409" s="38">
        <v>897.69999999999993</v>
      </c>
      <c r="K409" s="31">
        <v>883.9</v>
      </c>
      <c r="L409" s="31">
        <v>865</v>
      </c>
      <c r="M409" s="31">
        <v>5.9128299999999996</v>
      </c>
      <c r="N409" s="1"/>
      <c r="O409" s="1"/>
    </row>
    <row r="410" spans="1:15" ht="12.75" customHeight="1">
      <c r="A410" s="33">
        <v>400</v>
      </c>
      <c r="B410" s="58" t="s">
        <v>214</v>
      </c>
      <c r="C410" s="31">
        <v>1311.5</v>
      </c>
      <c r="D410" s="38">
        <v>1318.8</v>
      </c>
      <c r="E410" s="38">
        <v>1297.5999999999999</v>
      </c>
      <c r="F410" s="38">
        <v>1283.7</v>
      </c>
      <c r="G410" s="38">
        <v>1262.5</v>
      </c>
      <c r="H410" s="38">
        <v>1332.6999999999998</v>
      </c>
      <c r="I410" s="38">
        <v>1353.9</v>
      </c>
      <c r="J410" s="38">
        <v>1367.7999999999997</v>
      </c>
      <c r="K410" s="31">
        <v>1340</v>
      </c>
      <c r="L410" s="31">
        <v>1304.9000000000001</v>
      </c>
      <c r="M410" s="31">
        <v>8.9134200000000003</v>
      </c>
      <c r="N410" s="1"/>
      <c r="O410" s="1"/>
    </row>
    <row r="411" spans="1:15" ht="12.75" customHeight="1">
      <c r="A411" s="33">
        <v>401</v>
      </c>
      <c r="B411" s="58" t="s">
        <v>509</v>
      </c>
      <c r="C411" s="31">
        <v>3047.3</v>
      </c>
      <c r="D411" s="38">
        <v>3039.7666666666664</v>
      </c>
      <c r="E411" s="38">
        <v>3019.5333333333328</v>
      </c>
      <c r="F411" s="38">
        <v>2991.7666666666664</v>
      </c>
      <c r="G411" s="38">
        <v>2971.5333333333328</v>
      </c>
      <c r="H411" s="38">
        <v>3067.5333333333328</v>
      </c>
      <c r="I411" s="38">
        <v>3087.7666666666664</v>
      </c>
      <c r="J411" s="38">
        <v>3115.5333333333328</v>
      </c>
      <c r="K411" s="31">
        <v>3060</v>
      </c>
      <c r="L411" s="31">
        <v>3012</v>
      </c>
      <c r="M411" s="31">
        <v>0.32783000000000001</v>
      </c>
      <c r="N411" s="1"/>
      <c r="O411" s="1"/>
    </row>
    <row r="412" spans="1:15" ht="12.75" customHeight="1">
      <c r="A412" s="33">
        <v>402</v>
      </c>
      <c r="B412" s="58" t="s">
        <v>510</v>
      </c>
      <c r="C412" s="31">
        <v>420.15</v>
      </c>
      <c r="D412" s="38">
        <v>422.08333333333331</v>
      </c>
      <c r="E412" s="38">
        <v>416.71666666666664</v>
      </c>
      <c r="F412" s="38">
        <v>413.2833333333333</v>
      </c>
      <c r="G412" s="38">
        <v>407.91666666666663</v>
      </c>
      <c r="H412" s="38">
        <v>425.51666666666665</v>
      </c>
      <c r="I412" s="38">
        <v>430.88333333333333</v>
      </c>
      <c r="J412" s="38">
        <v>434.31666666666666</v>
      </c>
      <c r="K412" s="31">
        <v>427.45</v>
      </c>
      <c r="L412" s="31">
        <v>418.65</v>
      </c>
      <c r="M412" s="31">
        <v>1.13981</v>
      </c>
      <c r="N412" s="1"/>
      <c r="O412" s="1"/>
    </row>
    <row r="413" spans="1:15" ht="12.75" customHeight="1">
      <c r="A413" s="33">
        <v>403</v>
      </c>
      <c r="B413" s="58" t="s">
        <v>511</v>
      </c>
      <c r="C413" s="31">
        <v>816.7</v>
      </c>
      <c r="D413" s="38">
        <v>811.26666666666677</v>
      </c>
      <c r="E413" s="38">
        <v>797.53333333333353</v>
      </c>
      <c r="F413" s="38">
        <v>778.36666666666679</v>
      </c>
      <c r="G413" s="38">
        <v>764.63333333333355</v>
      </c>
      <c r="H413" s="38">
        <v>830.43333333333351</v>
      </c>
      <c r="I413" s="38">
        <v>844.16666666666686</v>
      </c>
      <c r="J413" s="38">
        <v>863.33333333333348</v>
      </c>
      <c r="K413" s="31">
        <v>825</v>
      </c>
      <c r="L413" s="31">
        <v>792.1</v>
      </c>
      <c r="M413" s="31">
        <v>0.61736000000000002</v>
      </c>
      <c r="N413" s="1"/>
      <c r="O413" s="1"/>
    </row>
    <row r="414" spans="1:15" ht="12.75" customHeight="1">
      <c r="A414" s="33">
        <v>404</v>
      </c>
      <c r="B414" t="s">
        <v>216</v>
      </c>
      <c r="C414" s="31">
        <v>24110.6</v>
      </c>
      <c r="D414" s="38">
        <v>24147.233333333334</v>
      </c>
      <c r="E414" s="38">
        <v>24014.466666666667</v>
      </c>
      <c r="F414" s="38">
        <v>23918.333333333332</v>
      </c>
      <c r="G414" s="38">
        <v>23785.566666666666</v>
      </c>
      <c r="H414" s="38">
        <v>24243.366666666669</v>
      </c>
      <c r="I414" s="38">
        <v>24376.133333333339</v>
      </c>
      <c r="J414" s="38">
        <v>24472.26666666667</v>
      </c>
      <c r="K414" s="31">
        <v>24280</v>
      </c>
      <c r="L414" s="31">
        <v>24051.1</v>
      </c>
      <c r="M414" s="31">
        <v>0.12901000000000001</v>
      </c>
      <c r="N414" s="1"/>
      <c r="O414" s="1"/>
    </row>
    <row r="415" spans="1:15" ht="12.75" customHeight="1">
      <c r="A415" s="33">
        <v>405</v>
      </c>
      <c r="B415" s="58" t="s">
        <v>512</v>
      </c>
      <c r="C415" s="31">
        <v>46.2</v>
      </c>
      <c r="D415" s="38">
        <v>46.6</v>
      </c>
      <c r="E415" s="38">
        <v>45.6</v>
      </c>
      <c r="F415" s="38">
        <v>45</v>
      </c>
      <c r="G415" s="38">
        <v>44</v>
      </c>
      <c r="H415" s="38">
        <v>47.2</v>
      </c>
      <c r="I415" s="38">
        <v>48.2</v>
      </c>
      <c r="J415" s="38">
        <v>48.800000000000004</v>
      </c>
      <c r="K415" s="31">
        <v>47.6</v>
      </c>
      <c r="L415" s="31">
        <v>46</v>
      </c>
      <c r="M415" s="31">
        <v>67.210279999999997</v>
      </c>
      <c r="N415" s="1"/>
      <c r="O415" s="1"/>
    </row>
    <row r="416" spans="1:15" ht="12.75" customHeight="1">
      <c r="A416" s="33">
        <v>406</v>
      </c>
      <c r="B416" s="58" t="s">
        <v>219</v>
      </c>
      <c r="C416" s="31">
        <v>1807.95</v>
      </c>
      <c r="D416" s="38">
        <v>1820.7</v>
      </c>
      <c r="E416" s="38">
        <v>1791.3500000000001</v>
      </c>
      <c r="F416" s="38">
        <v>1774.75</v>
      </c>
      <c r="G416" s="38">
        <v>1745.4</v>
      </c>
      <c r="H416" s="38">
        <v>1837.3000000000002</v>
      </c>
      <c r="I416" s="38">
        <v>1866.65</v>
      </c>
      <c r="J416" s="38">
        <v>1883.2500000000002</v>
      </c>
      <c r="K416" s="31">
        <v>1850.05</v>
      </c>
      <c r="L416" s="31">
        <v>1804.1</v>
      </c>
      <c r="M416" s="31">
        <v>10.266579999999999</v>
      </c>
      <c r="N416" s="1"/>
      <c r="O416" s="1"/>
    </row>
    <row r="417" spans="1:15" ht="12.75" customHeight="1">
      <c r="A417" s="33">
        <v>407</v>
      </c>
      <c r="B417" s="58" t="s">
        <v>513</v>
      </c>
      <c r="C417" s="31">
        <v>464.85</v>
      </c>
      <c r="D417" s="38">
        <v>464.91666666666669</v>
      </c>
      <c r="E417" s="38">
        <v>449.93333333333339</v>
      </c>
      <c r="F417" s="38">
        <v>435.01666666666671</v>
      </c>
      <c r="G417" s="38">
        <v>420.03333333333342</v>
      </c>
      <c r="H417" s="38">
        <v>479.83333333333337</v>
      </c>
      <c r="I417" s="38">
        <v>494.81666666666661</v>
      </c>
      <c r="J417" s="38">
        <v>509.73333333333335</v>
      </c>
      <c r="K417" s="31">
        <v>479.9</v>
      </c>
      <c r="L417" s="31">
        <v>450</v>
      </c>
      <c r="M417" s="31">
        <v>20.711819999999999</v>
      </c>
      <c r="N417" s="1"/>
      <c r="O417" s="1"/>
    </row>
    <row r="418" spans="1:15" ht="12.75" customHeight="1">
      <c r="A418" s="33">
        <v>408</v>
      </c>
      <c r="B418" s="58" t="s">
        <v>217</v>
      </c>
      <c r="C418" s="31">
        <v>3652.75</v>
      </c>
      <c r="D418" s="38">
        <v>3668.35</v>
      </c>
      <c r="E418" s="38">
        <v>3627.5499999999997</v>
      </c>
      <c r="F418" s="38">
        <v>3602.35</v>
      </c>
      <c r="G418" s="38">
        <v>3561.5499999999997</v>
      </c>
      <c r="H418" s="38">
        <v>3693.5499999999997</v>
      </c>
      <c r="I418" s="38">
        <v>3734.35</v>
      </c>
      <c r="J418" s="38">
        <v>3759.5499999999997</v>
      </c>
      <c r="K418" s="31">
        <v>3709.15</v>
      </c>
      <c r="L418" s="31">
        <v>3643.15</v>
      </c>
      <c r="M418" s="31">
        <v>2.1534800000000001</v>
      </c>
      <c r="N418" s="1"/>
      <c r="O418" s="1"/>
    </row>
    <row r="419" spans="1:15" ht="12.75" customHeight="1">
      <c r="A419" s="33">
        <v>409</v>
      </c>
      <c r="B419" s="58" t="s">
        <v>505</v>
      </c>
      <c r="C419" s="31">
        <v>55.65</v>
      </c>
      <c r="D419" s="38">
        <v>55.85</v>
      </c>
      <c r="E419" s="38">
        <v>55.2</v>
      </c>
      <c r="F419" s="38">
        <v>54.75</v>
      </c>
      <c r="G419" s="38">
        <v>54.1</v>
      </c>
      <c r="H419" s="38">
        <v>56.300000000000004</v>
      </c>
      <c r="I419" s="38">
        <v>56.949999999999996</v>
      </c>
      <c r="J419" s="38">
        <v>57.400000000000006</v>
      </c>
      <c r="K419" s="31">
        <v>56.5</v>
      </c>
      <c r="L419" s="31">
        <v>55.4</v>
      </c>
      <c r="M419" s="31">
        <v>122.01045000000001</v>
      </c>
      <c r="N419" s="1"/>
      <c r="O419" s="1"/>
    </row>
    <row r="420" spans="1:15" ht="12.75" customHeight="1">
      <c r="A420" s="33">
        <v>410</v>
      </c>
      <c r="B420" s="58" t="s">
        <v>506</v>
      </c>
      <c r="C420" s="31">
        <v>5068.8500000000004</v>
      </c>
      <c r="D420" s="38">
        <v>5079.3</v>
      </c>
      <c r="E420" s="38">
        <v>5028.6000000000004</v>
      </c>
      <c r="F420" s="38">
        <v>4988.3500000000004</v>
      </c>
      <c r="G420" s="38">
        <v>4937.6500000000005</v>
      </c>
      <c r="H420" s="38">
        <v>5119.55</v>
      </c>
      <c r="I420" s="38">
        <v>5170.2499999999991</v>
      </c>
      <c r="J420" s="38">
        <v>5210.5</v>
      </c>
      <c r="K420" s="31">
        <v>5130</v>
      </c>
      <c r="L420" s="31">
        <v>5039.05</v>
      </c>
      <c r="M420" s="31">
        <v>9.9659999999999999E-2</v>
      </c>
      <c r="N420" s="1"/>
      <c r="O420" s="1"/>
    </row>
    <row r="421" spans="1:15" ht="12.75" customHeight="1">
      <c r="A421" s="33">
        <v>411</v>
      </c>
      <c r="B421" s="58" t="s">
        <v>514</v>
      </c>
      <c r="C421" s="31">
        <v>567.79999999999995</v>
      </c>
      <c r="D421" s="38">
        <v>572.18333333333339</v>
      </c>
      <c r="E421" s="38">
        <v>560.76666666666677</v>
      </c>
      <c r="F421" s="38">
        <v>553.73333333333335</v>
      </c>
      <c r="G421" s="38">
        <v>542.31666666666672</v>
      </c>
      <c r="H421" s="38">
        <v>579.21666666666681</v>
      </c>
      <c r="I421" s="38">
        <v>590.63333333333333</v>
      </c>
      <c r="J421" s="38">
        <v>597.66666666666686</v>
      </c>
      <c r="K421" s="31">
        <v>583.6</v>
      </c>
      <c r="L421" s="31">
        <v>565.15</v>
      </c>
      <c r="M421" s="31">
        <v>3.8322699999999998</v>
      </c>
      <c r="N421" s="1"/>
      <c r="O421" s="1"/>
    </row>
    <row r="422" spans="1:15" ht="12.75" customHeight="1">
      <c r="A422" s="33">
        <v>412</v>
      </c>
      <c r="B422" s="58" t="s">
        <v>515</v>
      </c>
      <c r="C422" s="31">
        <v>4073.65</v>
      </c>
      <c r="D422" s="38">
        <v>4101.2166666666662</v>
      </c>
      <c r="E422" s="38">
        <v>4012.4333333333325</v>
      </c>
      <c r="F422" s="38">
        <v>3951.2166666666662</v>
      </c>
      <c r="G422" s="38">
        <v>3862.4333333333325</v>
      </c>
      <c r="H422" s="38">
        <v>4162.4333333333325</v>
      </c>
      <c r="I422" s="38">
        <v>4251.2166666666672</v>
      </c>
      <c r="J422" s="38">
        <v>4312.4333333333325</v>
      </c>
      <c r="K422" s="31">
        <v>4190</v>
      </c>
      <c r="L422" s="31">
        <v>4040</v>
      </c>
      <c r="M422" s="31">
        <v>0.45657999999999999</v>
      </c>
      <c r="N422" s="1"/>
      <c r="O422" s="1"/>
    </row>
    <row r="423" spans="1:15" ht="12.75" customHeight="1">
      <c r="A423" s="33">
        <v>413</v>
      </c>
      <c r="B423" s="58" t="s">
        <v>297</v>
      </c>
      <c r="C423" s="31">
        <v>555.65</v>
      </c>
      <c r="D423" s="38">
        <v>556.58333333333337</v>
      </c>
      <c r="E423" s="38">
        <v>553.16666666666674</v>
      </c>
      <c r="F423" s="38">
        <v>550.68333333333339</v>
      </c>
      <c r="G423" s="38">
        <v>547.26666666666677</v>
      </c>
      <c r="H423" s="38">
        <v>559.06666666666672</v>
      </c>
      <c r="I423" s="38">
        <v>562.48333333333346</v>
      </c>
      <c r="J423" s="38">
        <v>564.9666666666667</v>
      </c>
      <c r="K423" s="31">
        <v>560</v>
      </c>
      <c r="L423" s="31">
        <v>554.1</v>
      </c>
      <c r="M423" s="31">
        <v>11.69346</v>
      </c>
      <c r="N423" s="1"/>
      <c r="O423" s="1"/>
    </row>
    <row r="424" spans="1:15" ht="12.75" customHeight="1">
      <c r="A424" s="33">
        <v>414</v>
      </c>
      <c r="B424" s="58" t="s">
        <v>516</v>
      </c>
      <c r="C424" s="31">
        <v>1038.3</v>
      </c>
      <c r="D424" s="38">
        <v>1051.4333333333334</v>
      </c>
      <c r="E424" s="38">
        <v>1017.8666666666668</v>
      </c>
      <c r="F424" s="38">
        <v>997.43333333333339</v>
      </c>
      <c r="G424" s="38">
        <v>963.86666666666679</v>
      </c>
      <c r="H424" s="38">
        <v>1071.8666666666668</v>
      </c>
      <c r="I424" s="38">
        <v>1105.4333333333334</v>
      </c>
      <c r="J424" s="38">
        <v>1125.8666666666668</v>
      </c>
      <c r="K424" s="31">
        <v>1085</v>
      </c>
      <c r="L424" s="31">
        <v>1031</v>
      </c>
      <c r="M424" s="31">
        <v>4.5962100000000001</v>
      </c>
      <c r="N424" s="1"/>
      <c r="O424" s="1"/>
    </row>
    <row r="425" spans="1:15" ht="12.75" customHeight="1">
      <c r="A425" s="33">
        <v>415</v>
      </c>
      <c r="B425" s="58" t="s">
        <v>218</v>
      </c>
      <c r="C425" s="31">
        <v>2295.6999999999998</v>
      </c>
      <c r="D425" s="38">
        <v>2290.9166666666665</v>
      </c>
      <c r="E425" s="38">
        <v>2267.833333333333</v>
      </c>
      <c r="F425" s="38">
        <v>2239.9666666666667</v>
      </c>
      <c r="G425" s="38">
        <v>2216.8833333333332</v>
      </c>
      <c r="H425" s="38">
        <v>2318.7833333333328</v>
      </c>
      <c r="I425" s="38">
        <v>2341.8666666666659</v>
      </c>
      <c r="J425" s="38">
        <v>2369.7333333333327</v>
      </c>
      <c r="K425" s="31">
        <v>2314</v>
      </c>
      <c r="L425" s="31">
        <v>2263.0500000000002</v>
      </c>
      <c r="M425" s="31">
        <v>4.1462500000000002</v>
      </c>
      <c r="N425" s="1"/>
      <c r="O425" s="1"/>
    </row>
    <row r="426" spans="1:15" ht="12.75" customHeight="1">
      <c r="A426" s="33">
        <v>416</v>
      </c>
      <c r="B426" s="58" t="s">
        <v>517</v>
      </c>
      <c r="C426" s="31">
        <v>634.75</v>
      </c>
      <c r="D426" s="38">
        <v>638.18333333333328</v>
      </c>
      <c r="E426" s="38">
        <v>626.36666666666656</v>
      </c>
      <c r="F426" s="38">
        <v>617.98333333333323</v>
      </c>
      <c r="G426" s="38">
        <v>606.16666666666652</v>
      </c>
      <c r="H426" s="38">
        <v>646.56666666666661</v>
      </c>
      <c r="I426" s="38">
        <v>658.38333333333344</v>
      </c>
      <c r="J426" s="38">
        <v>666.76666666666665</v>
      </c>
      <c r="K426" s="31">
        <v>650</v>
      </c>
      <c r="L426" s="31">
        <v>629.79999999999995</v>
      </c>
      <c r="M426" s="31">
        <v>8.7931699999999999</v>
      </c>
      <c r="N426" s="1"/>
      <c r="O426" s="1"/>
    </row>
    <row r="427" spans="1:15" ht="12.75" customHeight="1">
      <c r="A427" s="33">
        <v>417</v>
      </c>
      <c r="B427" s="58" t="s">
        <v>215</v>
      </c>
      <c r="C427" s="31">
        <v>574.15</v>
      </c>
      <c r="D427" s="38">
        <v>575.05000000000007</v>
      </c>
      <c r="E427" s="38">
        <v>571.10000000000014</v>
      </c>
      <c r="F427" s="38">
        <v>568.05000000000007</v>
      </c>
      <c r="G427" s="38">
        <v>564.10000000000014</v>
      </c>
      <c r="H427" s="38">
        <v>578.10000000000014</v>
      </c>
      <c r="I427" s="38">
        <v>582.05000000000018</v>
      </c>
      <c r="J427" s="38">
        <v>585.10000000000014</v>
      </c>
      <c r="K427" s="31">
        <v>579</v>
      </c>
      <c r="L427" s="31">
        <v>572</v>
      </c>
      <c r="M427" s="31">
        <v>182.21179000000001</v>
      </c>
      <c r="N427" s="1"/>
      <c r="O427" s="1"/>
    </row>
    <row r="428" spans="1:15" ht="12.75" customHeight="1">
      <c r="A428" s="33">
        <v>418</v>
      </c>
      <c r="B428" s="58" t="s">
        <v>212</v>
      </c>
      <c r="C428" s="31">
        <v>91.1</v>
      </c>
      <c r="D428" s="38">
        <v>91.283333333333346</v>
      </c>
      <c r="E428" s="38">
        <v>90.166666666666686</v>
      </c>
      <c r="F428" s="38">
        <v>89.233333333333334</v>
      </c>
      <c r="G428" s="38">
        <v>88.116666666666674</v>
      </c>
      <c r="H428" s="38">
        <v>92.216666666666697</v>
      </c>
      <c r="I428" s="38">
        <v>93.333333333333343</v>
      </c>
      <c r="J428" s="38">
        <v>94.266666666666708</v>
      </c>
      <c r="K428" s="31">
        <v>92.4</v>
      </c>
      <c r="L428" s="31">
        <v>90.35</v>
      </c>
      <c r="M428" s="31">
        <v>194.74269000000001</v>
      </c>
      <c r="N428" s="1"/>
      <c r="O428" s="1"/>
    </row>
    <row r="429" spans="1:15" ht="12.75" customHeight="1">
      <c r="A429" s="33">
        <v>419</v>
      </c>
      <c r="B429" s="58" t="s">
        <v>518</v>
      </c>
      <c r="C429" s="31">
        <v>370.1</v>
      </c>
      <c r="D429" s="38">
        <v>374.58333333333331</v>
      </c>
      <c r="E429" s="38">
        <v>363.21666666666664</v>
      </c>
      <c r="F429" s="38">
        <v>356.33333333333331</v>
      </c>
      <c r="G429" s="38">
        <v>344.96666666666664</v>
      </c>
      <c r="H429" s="38">
        <v>381.46666666666664</v>
      </c>
      <c r="I429" s="38">
        <v>392.83333333333331</v>
      </c>
      <c r="J429" s="38">
        <v>399.71666666666664</v>
      </c>
      <c r="K429" s="31">
        <v>385.95</v>
      </c>
      <c r="L429" s="31">
        <v>367.7</v>
      </c>
      <c r="M429" s="31">
        <v>18.33052</v>
      </c>
      <c r="N429" s="1"/>
      <c r="O429" s="1"/>
    </row>
    <row r="430" spans="1:15" ht="12.75" customHeight="1">
      <c r="A430" s="33">
        <v>420</v>
      </c>
      <c r="B430" s="58" t="s">
        <v>519</v>
      </c>
      <c r="C430" s="31">
        <v>154.1</v>
      </c>
      <c r="D430" s="38">
        <v>154.95000000000002</v>
      </c>
      <c r="E430" s="38">
        <v>152.65000000000003</v>
      </c>
      <c r="F430" s="38">
        <v>151.20000000000002</v>
      </c>
      <c r="G430" s="38">
        <v>148.90000000000003</v>
      </c>
      <c r="H430" s="38">
        <v>156.40000000000003</v>
      </c>
      <c r="I430" s="38">
        <v>158.70000000000005</v>
      </c>
      <c r="J430" s="38">
        <v>160.15000000000003</v>
      </c>
      <c r="K430" s="31">
        <v>157.25</v>
      </c>
      <c r="L430" s="31">
        <v>153.5</v>
      </c>
      <c r="M430" s="31">
        <v>16.097180000000002</v>
      </c>
      <c r="N430" s="1"/>
      <c r="O430" s="1"/>
    </row>
    <row r="431" spans="1:15" ht="12.75" customHeight="1">
      <c r="A431" s="33">
        <v>421</v>
      </c>
      <c r="B431" s="58" t="s">
        <v>520</v>
      </c>
      <c r="C431" s="31">
        <v>415.1</v>
      </c>
      <c r="D431" s="38">
        <v>415.60000000000008</v>
      </c>
      <c r="E431" s="38">
        <v>413.65000000000015</v>
      </c>
      <c r="F431" s="38">
        <v>412.20000000000005</v>
      </c>
      <c r="G431" s="38">
        <v>410.25000000000011</v>
      </c>
      <c r="H431" s="38">
        <v>417.05000000000018</v>
      </c>
      <c r="I431" s="38">
        <v>419.00000000000011</v>
      </c>
      <c r="J431" s="38">
        <v>420.45000000000022</v>
      </c>
      <c r="K431" s="31">
        <v>417.55</v>
      </c>
      <c r="L431" s="31">
        <v>414.15</v>
      </c>
      <c r="M431" s="31">
        <v>1.25701</v>
      </c>
      <c r="N431" s="1"/>
      <c r="O431" s="1"/>
    </row>
    <row r="432" spans="1:15" ht="12.75" customHeight="1">
      <c r="A432" s="33">
        <v>422</v>
      </c>
      <c r="B432" s="58" t="s">
        <v>521</v>
      </c>
      <c r="C432" s="31">
        <v>228.9</v>
      </c>
      <c r="D432" s="38">
        <v>228.18333333333331</v>
      </c>
      <c r="E432" s="38">
        <v>225.76666666666662</v>
      </c>
      <c r="F432" s="38">
        <v>222.63333333333333</v>
      </c>
      <c r="G432" s="38">
        <v>220.21666666666664</v>
      </c>
      <c r="H432" s="38">
        <v>231.31666666666661</v>
      </c>
      <c r="I432" s="38">
        <v>233.73333333333329</v>
      </c>
      <c r="J432" s="38">
        <v>236.86666666666659</v>
      </c>
      <c r="K432" s="31">
        <v>230.6</v>
      </c>
      <c r="L432" s="31">
        <v>225.05</v>
      </c>
      <c r="M432" s="31">
        <v>4.4255699999999996</v>
      </c>
      <c r="N432" s="1"/>
      <c r="O432" s="1"/>
    </row>
    <row r="433" spans="1:15" ht="12.75" customHeight="1">
      <c r="A433" s="33">
        <v>423</v>
      </c>
      <c r="B433" s="58" t="s">
        <v>220</v>
      </c>
      <c r="C433" s="31">
        <v>1132.3499999999999</v>
      </c>
      <c r="D433" s="38">
        <v>1137.95</v>
      </c>
      <c r="E433" s="38">
        <v>1124.9000000000001</v>
      </c>
      <c r="F433" s="38">
        <v>1117.45</v>
      </c>
      <c r="G433" s="38">
        <v>1104.4000000000001</v>
      </c>
      <c r="H433" s="38">
        <v>1145.4000000000001</v>
      </c>
      <c r="I433" s="38">
        <v>1158.4499999999998</v>
      </c>
      <c r="J433" s="38">
        <v>1165.9000000000001</v>
      </c>
      <c r="K433" s="31">
        <v>1151</v>
      </c>
      <c r="L433" s="31">
        <v>1130.5</v>
      </c>
      <c r="M433" s="31">
        <v>17.566299999999998</v>
      </c>
      <c r="N433" s="1"/>
      <c r="O433" s="1"/>
    </row>
    <row r="434" spans="1:15" ht="12.75" customHeight="1">
      <c r="A434" s="33">
        <v>424</v>
      </c>
      <c r="B434" s="58" t="s">
        <v>221</v>
      </c>
      <c r="C434" s="31">
        <v>545.04999999999995</v>
      </c>
      <c r="D434" s="38">
        <v>546.91666666666663</v>
      </c>
      <c r="E434" s="38">
        <v>538.43333333333328</v>
      </c>
      <c r="F434" s="38">
        <v>531.81666666666661</v>
      </c>
      <c r="G434" s="38">
        <v>523.33333333333326</v>
      </c>
      <c r="H434" s="38">
        <v>553.5333333333333</v>
      </c>
      <c r="I434" s="38">
        <v>562.01666666666665</v>
      </c>
      <c r="J434" s="38">
        <v>568.63333333333333</v>
      </c>
      <c r="K434" s="31">
        <v>555.4</v>
      </c>
      <c r="L434" s="31">
        <v>540.29999999999995</v>
      </c>
      <c r="M434" s="31">
        <v>8.9424499999999991</v>
      </c>
      <c r="N434" s="1"/>
      <c r="O434" s="1"/>
    </row>
    <row r="435" spans="1:15" ht="12.75" customHeight="1">
      <c r="A435" s="33">
        <v>425</v>
      </c>
      <c r="B435" s="58" t="s">
        <v>522</v>
      </c>
      <c r="C435" s="31">
        <v>2598.9</v>
      </c>
      <c r="D435" s="38">
        <v>2604.1</v>
      </c>
      <c r="E435" s="38">
        <v>2585.35</v>
      </c>
      <c r="F435" s="38">
        <v>2571.8000000000002</v>
      </c>
      <c r="G435" s="38">
        <v>2553.0500000000002</v>
      </c>
      <c r="H435" s="38">
        <v>2617.6499999999996</v>
      </c>
      <c r="I435" s="38">
        <v>2636.3999999999996</v>
      </c>
      <c r="J435" s="38">
        <v>2649.9499999999994</v>
      </c>
      <c r="K435" s="31">
        <v>2622.85</v>
      </c>
      <c r="L435" s="31">
        <v>2590.5500000000002</v>
      </c>
      <c r="M435" s="31">
        <v>0.20932000000000001</v>
      </c>
      <c r="N435" s="1"/>
      <c r="O435" s="1"/>
    </row>
    <row r="436" spans="1:15" ht="12.75" customHeight="1">
      <c r="A436" s="33">
        <v>426</v>
      </c>
      <c r="B436" s="58" t="s">
        <v>523</v>
      </c>
      <c r="C436" s="31">
        <v>1204.45</v>
      </c>
      <c r="D436" s="38">
        <v>1204.8166666666666</v>
      </c>
      <c r="E436" s="38">
        <v>1191.6333333333332</v>
      </c>
      <c r="F436" s="38">
        <v>1178.8166666666666</v>
      </c>
      <c r="G436" s="38">
        <v>1165.6333333333332</v>
      </c>
      <c r="H436" s="38">
        <v>1217.6333333333332</v>
      </c>
      <c r="I436" s="38">
        <v>1230.8166666666666</v>
      </c>
      <c r="J436" s="38">
        <v>1243.6333333333332</v>
      </c>
      <c r="K436" s="31">
        <v>1218</v>
      </c>
      <c r="L436" s="31">
        <v>1192</v>
      </c>
      <c r="M436" s="31">
        <v>0.66644000000000003</v>
      </c>
      <c r="N436" s="1"/>
      <c r="O436" s="1"/>
    </row>
    <row r="437" spans="1:15" ht="12.75" customHeight="1">
      <c r="A437" s="33">
        <v>427</v>
      </c>
      <c r="B437" s="58" t="s">
        <v>524</v>
      </c>
      <c r="C437" s="31">
        <v>370.3</v>
      </c>
      <c r="D437" s="38">
        <v>371.13333333333338</v>
      </c>
      <c r="E437" s="38">
        <v>364.81666666666678</v>
      </c>
      <c r="F437" s="38">
        <v>359.33333333333337</v>
      </c>
      <c r="G437" s="38">
        <v>353.01666666666677</v>
      </c>
      <c r="H437" s="38">
        <v>376.61666666666679</v>
      </c>
      <c r="I437" s="38">
        <v>382.93333333333339</v>
      </c>
      <c r="J437" s="38">
        <v>388.4166666666668</v>
      </c>
      <c r="K437" s="31">
        <v>377.45</v>
      </c>
      <c r="L437" s="31">
        <v>365.65</v>
      </c>
      <c r="M437" s="31">
        <v>3.3298399999999999</v>
      </c>
      <c r="N437" s="1"/>
      <c r="O437" s="1"/>
    </row>
    <row r="438" spans="1:15" ht="12.75" customHeight="1">
      <c r="A438" s="33">
        <v>428</v>
      </c>
      <c r="B438" s="58" t="s">
        <v>525</v>
      </c>
      <c r="C438" s="31">
        <v>404.65</v>
      </c>
      <c r="D438" s="38">
        <v>405.29999999999995</v>
      </c>
      <c r="E438" s="38">
        <v>399.89999999999992</v>
      </c>
      <c r="F438" s="38">
        <v>395.15</v>
      </c>
      <c r="G438" s="38">
        <v>389.74999999999994</v>
      </c>
      <c r="H438" s="38">
        <v>410.0499999999999</v>
      </c>
      <c r="I438" s="38">
        <v>415.45</v>
      </c>
      <c r="J438" s="38">
        <v>420.19999999999987</v>
      </c>
      <c r="K438" s="31">
        <v>410.7</v>
      </c>
      <c r="L438" s="31">
        <v>400.55</v>
      </c>
      <c r="M438" s="31">
        <v>0.55237999999999998</v>
      </c>
      <c r="N438" s="1"/>
      <c r="O438" s="1"/>
    </row>
    <row r="439" spans="1:15" ht="12.75" customHeight="1">
      <c r="A439" s="33">
        <v>429</v>
      </c>
      <c r="B439" s="58" t="s">
        <v>526</v>
      </c>
      <c r="C439" s="31">
        <v>4071.35</v>
      </c>
      <c r="D439" s="38">
        <v>4186.1166666666668</v>
      </c>
      <c r="E439" s="38">
        <v>3885.2333333333336</v>
      </c>
      <c r="F439" s="38">
        <v>3699.1166666666668</v>
      </c>
      <c r="G439" s="38">
        <v>3398.2333333333336</v>
      </c>
      <c r="H439" s="38">
        <v>4372.2333333333336</v>
      </c>
      <c r="I439" s="38">
        <v>4673.1166666666668</v>
      </c>
      <c r="J439" s="38">
        <v>4859.2333333333336</v>
      </c>
      <c r="K439" s="31">
        <v>4487</v>
      </c>
      <c r="L439" s="31">
        <v>4000</v>
      </c>
      <c r="M439" s="31">
        <v>32.560780000000001</v>
      </c>
      <c r="N439" s="1"/>
      <c r="O439" s="1"/>
    </row>
    <row r="440" spans="1:15" ht="12.75" customHeight="1">
      <c r="A440" s="33">
        <v>430</v>
      </c>
      <c r="B440" s="58" t="s">
        <v>527</v>
      </c>
      <c r="C440" s="31">
        <v>500.3</v>
      </c>
      <c r="D440" s="38">
        <v>503.2166666666667</v>
      </c>
      <c r="E440" s="38">
        <v>495.48333333333341</v>
      </c>
      <c r="F440" s="38">
        <v>490.66666666666669</v>
      </c>
      <c r="G440" s="38">
        <v>482.93333333333339</v>
      </c>
      <c r="H440" s="38">
        <v>508.03333333333342</v>
      </c>
      <c r="I440" s="38">
        <v>515.76666666666677</v>
      </c>
      <c r="J440" s="38">
        <v>520.58333333333348</v>
      </c>
      <c r="K440" s="31">
        <v>510.95</v>
      </c>
      <c r="L440" s="31">
        <v>498.4</v>
      </c>
      <c r="M440" s="31">
        <v>15.19575</v>
      </c>
      <c r="N440" s="1"/>
      <c r="O440" s="1"/>
    </row>
    <row r="441" spans="1:15" ht="12.75" customHeight="1">
      <c r="A441" s="33">
        <v>431</v>
      </c>
      <c r="B441" s="58" t="s">
        <v>528</v>
      </c>
      <c r="C441" s="31">
        <v>20.2</v>
      </c>
      <c r="D441" s="38">
        <v>20.416666666666668</v>
      </c>
      <c r="E441" s="38">
        <v>19.583333333333336</v>
      </c>
      <c r="F441" s="38">
        <v>18.966666666666669</v>
      </c>
      <c r="G441" s="38">
        <v>18.133333333333336</v>
      </c>
      <c r="H441" s="38">
        <v>21.033333333333335</v>
      </c>
      <c r="I441" s="38">
        <v>21.866666666666671</v>
      </c>
      <c r="J441" s="38">
        <v>22.483333333333334</v>
      </c>
      <c r="K441" s="31">
        <v>21.25</v>
      </c>
      <c r="L441" s="31">
        <v>19.8</v>
      </c>
      <c r="M441" s="31">
        <v>1931.33275</v>
      </c>
      <c r="N441" s="1"/>
      <c r="O441" s="1"/>
    </row>
    <row r="442" spans="1:15" ht="12.75" customHeight="1">
      <c r="A442" s="33">
        <v>432</v>
      </c>
      <c r="B442" s="58" t="s">
        <v>529</v>
      </c>
      <c r="C442" s="31">
        <v>269.39999999999998</v>
      </c>
      <c r="D442" s="38">
        <v>268.53333333333336</v>
      </c>
      <c r="E442" s="38">
        <v>264.4666666666667</v>
      </c>
      <c r="F442" s="38">
        <v>259.53333333333336</v>
      </c>
      <c r="G442" s="38">
        <v>255.4666666666667</v>
      </c>
      <c r="H442" s="38">
        <v>273.4666666666667</v>
      </c>
      <c r="I442" s="38">
        <v>277.53333333333342</v>
      </c>
      <c r="J442" s="38">
        <v>282.4666666666667</v>
      </c>
      <c r="K442" s="31">
        <v>272.60000000000002</v>
      </c>
      <c r="L442" s="31">
        <v>263.60000000000002</v>
      </c>
      <c r="M442" s="31">
        <v>9.51464</v>
      </c>
      <c r="N442" s="1"/>
      <c r="O442" s="1"/>
    </row>
    <row r="443" spans="1:15" ht="12.75" customHeight="1">
      <c r="A443" s="33">
        <v>433</v>
      </c>
      <c r="B443" s="58" t="s">
        <v>222</v>
      </c>
      <c r="C443" s="31">
        <v>793.85</v>
      </c>
      <c r="D443" s="38">
        <v>799.75</v>
      </c>
      <c r="E443" s="38">
        <v>780.65</v>
      </c>
      <c r="F443" s="38">
        <v>767.44999999999993</v>
      </c>
      <c r="G443" s="38">
        <v>748.34999999999991</v>
      </c>
      <c r="H443" s="38">
        <v>812.95</v>
      </c>
      <c r="I443" s="38">
        <v>832.05</v>
      </c>
      <c r="J443" s="38">
        <v>845.25000000000011</v>
      </c>
      <c r="K443" s="31">
        <v>818.85</v>
      </c>
      <c r="L443" s="31">
        <v>786.55</v>
      </c>
      <c r="M443" s="31">
        <v>5.3273099999999998</v>
      </c>
      <c r="N443" s="1"/>
      <c r="O443" s="1"/>
    </row>
    <row r="444" spans="1:15" ht="12.75" customHeight="1">
      <c r="A444" s="33">
        <v>434</v>
      </c>
      <c r="B444" s="58" t="s">
        <v>877</v>
      </c>
      <c r="C444" s="31">
        <v>460.45</v>
      </c>
      <c r="D444" s="38">
        <v>456.45</v>
      </c>
      <c r="E444" s="38">
        <v>448.5</v>
      </c>
      <c r="F444" s="38">
        <v>436.55</v>
      </c>
      <c r="G444" s="38">
        <v>428.6</v>
      </c>
      <c r="H444" s="38">
        <v>468.4</v>
      </c>
      <c r="I444" s="38">
        <v>476.34999999999991</v>
      </c>
      <c r="J444" s="38">
        <v>488.29999999999995</v>
      </c>
      <c r="K444" s="31">
        <v>464.4</v>
      </c>
      <c r="L444" s="31">
        <v>444.5</v>
      </c>
      <c r="M444" s="31">
        <v>6.7605000000000004</v>
      </c>
      <c r="N444" s="1"/>
      <c r="O444" s="1"/>
    </row>
    <row r="445" spans="1:15" ht="12.75" customHeight="1">
      <c r="A445" s="33">
        <v>435</v>
      </c>
      <c r="B445" s="58" t="s">
        <v>534</v>
      </c>
      <c r="C445" s="31">
        <v>1112.45</v>
      </c>
      <c r="D445" s="38">
        <v>1129.4833333333333</v>
      </c>
      <c r="E445" s="38">
        <v>1077.0166666666667</v>
      </c>
      <c r="F445" s="38">
        <v>1041.5833333333333</v>
      </c>
      <c r="G445" s="38">
        <v>989.11666666666656</v>
      </c>
      <c r="H445" s="38">
        <v>1164.9166666666667</v>
      </c>
      <c r="I445" s="38">
        <v>1217.3833333333334</v>
      </c>
      <c r="J445" s="38">
        <v>1252.8166666666668</v>
      </c>
      <c r="K445" s="31">
        <v>1181.95</v>
      </c>
      <c r="L445" s="31">
        <v>1094.05</v>
      </c>
      <c r="M445" s="31">
        <v>7.9852999999999996</v>
      </c>
      <c r="N445" s="1"/>
      <c r="O445" s="1"/>
    </row>
    <row r="446" spans="1:15" ht="12.75" customHeight="1">
      <c r="A446" s="33">
        <v>436</v>
      </c>
      <c r="B446" s="58" t="s">
        <v>223</v>
      </c>
      <c r="C446" s="31">
        <v>1005.7</v>
      </c>
      <c r="D446" s="38">
        <v>1008.25</v>
      </c>
      <c r="E446" s="38">
        <v>999.45</v>
      </c>
      <c r="F446" s="38">
        <v>993.2</v>
      </c>
      <c r="G446" s="38">
        <v>984.40000000000009</v>
      </c>
      <c r="H446" s="38">
        <v>1014.5</v>
      </c>
      <c r="I446" s="38">
        <v>1023.3</v>
      </c>
      <c r="J446" s="38">
        <v>1029.55</v>
      </c>
      <c r="K446" s="31">
        <v>1017.05</v>
      </c>
      <c r="L446" s="31">
        <v>1002</v>
      </c>
      <c r="M446" s="31">
        <v>8.2183700000000002</v>
      </c>
      <c r="N446" s="1"/>
      <c r="O446" s="1"/>
    </row>
    <row r="447" spans="1:15" ht="12.75" customHeight="1">
      <c r="A447" s="33">
        <v>437</v>
      </c>
      <c r="B447" s="58" t="s">
        <v>224</v>
      </c>
      <c r="C447" s="31">
        <v>1680.35</v>
      </c>
      <c r="D447" s="38">
        <v>1691.9166666666667</v>
      </c>
      <c r="E447" s="38">
        <v>1659.8333333333335</v>
      </c>
      <c r="F447" s="38">
        <v>1639.3166666666668</v>
      </c>
      <c r="G447" s="38">
        <v>1607.2333333333336</v>
      </c>
      <c r="H447" s="38">
        <v>1712.4333333333334</v>
      </c>
      <c r="I447" s="38">
        <v>1744.5166666666669</v>
      </c>
      <c r="J447" s="38">
        <v>1765.0333333333333</v>
      </c>
      <c r="K447" s="31">
        <v>1724</v>
      </c>
      <c r="L447" s="31">
        <v>1671.4</v>
      </c>
      <c r="M447" s="31">
        <v>11.995990000000001</v>
      </c>
      <c r="N447" s="1"/>
      <c r="O447" s="1"/>
    </row>
    <row r="448" spans="1:15" ht="12.75" customHeight="1">
      <c r="A448" s="33">
        <v>438</v>
      </c>
      <c r="B448" s="58" t="s">
        <v>229</v>
      </c>
      <c r="C448" s="31">
        <v>3448.8</v>
      </c>
      <c r="D448" s="38">
        <v>3443.15</v>
      </c>
      <c r="E448" s="38">
        <v>3419.65</v>
      </c>
      <c r="F448" s="38">
        <v>3390.5</v>
      </c>
      <c r="G448" s="38">
        <v>3367</v>
      </c>
      <c r="H448" s="38">
        <v>3472.3</v>
      </c>
      <c r="I448" s="38">
        <v>3495.8</v>
      </c>
      <c r="J448" s="38">
        <v>3524.9500000000003</v>
      </c>
      <c r="K448" s="31">
        <v>3466.65</v>
      </c>
      <c r="L448" s="31">
        <v>3414</v>
      </c>
      <c r="M448" s="31">
        <v>16.79974</v>
      </c>
      <c r="N448" s="1"/>
      <c r="O448" s="1"/>
    </row>
    <row r="449" spans="1:15" ht="12.75" customHeight="1">
      <c r="A449" s="33">
        <v>439</v>
      </c>
      <c r="B449" s="58" t="s">
        <v>225</v>
      </c>
      <c r="C449" s="31">
        <v>836.9</v>
      </c>
      <c r="D449" s="38">
        <v>841.91666666666663</v>
      </c>
      <c r="E449" s="38">
        <v>829.98333333333323</v>
      </c>
      <c r="F449" s="38">
        <v>823.06666666666661</v>
      </c>
      <c r="G449" s="38">
        <v>811.13333333333321</v>
      </c>
      <c r="H449" s="38">
        <v>848.83333333333326</v>
      </c>
      <c r="I449" s="38">
        <v>860.76666666666665</v>
      </c>
      <c r="J449" s="38">
        <v>867.68333333333328</v>
      </c>
      <c r="K449" s="31">
        <v>853.85</v>
      </c>
      <c r="L449" s="31">
        <v>835</v>
      </c>
      <c r="M449" s="31">
        <v>9.0907999999999998</v>
      </c>
      <c r="N449" s="1"/>
      <c r="O449" s="1"/>
    </row>
    <row r="450" spans="1:15" ht="12.75" customHeight="1">
      <c r="A450" s="33">
        <v>440</v>
      </c>
      <c r="B450" s="58" t="s">
        <v>298</v>
      </c>
      <c r="C450" s="31">
        <v>7113.75</v>
      </c>
      <c r="D450" s="38">
        <v>7141.25</v>
      </c>
      <c r="E450" s="38">
        <v>7062.5</v>
      </c>
      <c r="F450" s="38">
        <v>7011.25</v>
      </c>
      <c r="G450" s="38">
        <v>6932.5</v>
      </c>
      <c r="H450" s="38">
        <v>7192.5</v>
      </c>
      <c r="I450" s="38">
        <v>7271.25</v>
      </c>
      <c r="J450" s="38">
        <v>7322.5</v>
      </c>
      <c r="K450" s="31">
        <v>7220</v>
      </c>
      <c r="L450" s="31">
        <v>7090</v>
      </c>
      <c r="M450" s="31">
        <v>1.11517</v>
      </c>
      <c r="N450" s="1"/>
      <c r="O450" s="1"/>
    </row>
    <row r="451" spans="1:15" ht="12.75" customHeight="1">
      <c r="A451" s="33">
        <v>441</v>
      </c>
      <c r="B451" s="58" t="s">
        <v>535</v>
      </c>
      <c r="C451" s="31">
        <v>2498.35</v>
      </c>
      <c r="D451" s="38">
        <v>2504.0499999999997</v>
      </c>
      <c r="E451" s="38">
        <v>2474.2999999999993</v>
      </c>
      <c r="F451" s="38">
        <v>2450.2499999999995</v>
      </c>
      <c r="G451" s="38">
        <v>2420.4999999999991</v>
      </c>
      <c r="H451" s="38">
        <v>2528.0999999999995</v>
      </c>
      <c r="I451" s="38">
        <v>2557.8500000000004</v>
      </c>
      <c r="J451" s="38">
        <v>2581.8999999999996</v>
      </c>
      <c r="K451" s="31">
        <v>2533.8000000000002</v>
      </c>
      <c r="L451" s="31">
        <v>2480</v>
      </c>
      <c r="M451" s="31">
        <v>0.33856999999999998</v>
      </c>
      <c r="N451" s="1"/>
      <c r="O451" s="1"/>
    </row>
    <row r="452" spans="1:15" ht="12.75" customHeight="1">
      <c r="A452" s="33">
        <v>442</v>
      </c>
      <c r="B452" s="58" t="s">
        <v>536</v>
      </c>
      <c r="C452" s="31">
        <v>401</v>
      </c>
      <c r="D452" s="38">
        <v>404.05</v>
      </c>
      <c r="E452" s="38">
        <v>396.95000000000005</v>
      </c>
      <c r="F452" s="38">
        <v>392.90000000000003</v>
      </c>
      <c r="G452" s="38">
        <v>385.80000000000007</v>
      </c>
      <c r="H452" s="38">
        <v>408.1</v>
      </c>
      <c r="I452" s="38">
        <v>415.20000000000005</v>
      </c>
      <c r="J452" s="38">
        <v>419.25</v>
      </c>
      <c r="K452" s="31">
        <v>411.15</v>
      </c>
      <c r="L452" s="31">
        <v>400</v>
      </c>
      <c r="M452" s="31">
        <v>26.608979999999999</v>
      </c>
      <c r="N452" s="1"/>
      <c r="O452" s="1"/>
    </row>
    <row r="453" spans="1:15" ht="12.75" customHeight="1">
      <c r="A453" s="33">
        <v>443</v>
      </c>
      <c r="B453" s="58" t="s">
        <v>226</v>
      </c>
      <c r="C453" s="31">
        <v>611.79999999999995</v>
      </c>
      <c r="D453" s="38">
        <v>615.51666666666665</v>
      </c>
      <c r="E453" s="38">
        <v>606.2833333333333</v>
      </c>
      <c r="F453" s="38">
        <v>600.76666666666665</v>
      </c>
      <c r="G453" s="38">
        <v>591.5333333333333</v>
      </c>
      <c r="H453" s="38">
        <v>621.0333333333333</v>
      </c>
      <c r="I453" s="38">
        <v>630.26666666666665</v>
      </c>
      <c r="J453" s="38">
        <v>635.7833333333333</v>
      </c>
      <c r="K453" s="31">
        <v>624.75</v>
      </c>
      <c r="L453" s="31">
        <v>610</v>
      </c>
      <c r="M453" s="31">
        <v>93.477069999999998</v>
      </c>
      <c r="N453" s="1"/>
      <c r="O453" s="1"/>
    </row>
    <row r="454" spans="1:15" ht="12.75" customHeight="1">
      <c r="A454" s="33">
        <v>444</v>
      </c>
      <c r="B454" s="58" t="s">
        <v>227</v>
      </c>
      <c r="C454" s="31">
        <v>236.2</v>
      </c>
      <c r="D454" s="38">
        <v>236.56666666666663</v>
      </c>
      <c r="E454" s="38">
        <v>234.78333333333327</v>
      </c>
      <c r="F454" s="38">
        <v>233.36666666666665</v>
      </c>
      <c r="G454" s="38">
        <v>231.58333333333329</v>
      </c>
      <c r="H454" s="38">
        <v>237.98333333333326</v>
      </c>
      <c r="I454" s="38">
        <v>239.76666666666662</v>
      </c>
      <c r="J454" s="38">
        <v>241.18333333333325</v>
      </c>
      <c r="K454" s="31">
        <v>238.35</v>
      </c>
      <c r="L454" s="31">
        <v>235.15</v>
      </c>
      <c r="M454" s="31">
        <v>68.753820000000005</v>
      </c>
      <c r="N454" s="1"/>
      <c r="O454" s="1"/>
    </row>
    <row r="455" spans="1:15" ht="12.75" customHeight="1">
      <c r="A455" s="33">
        <v>445</v>
      </c>
      <c r="B455" s="58" t="s">
        <v>228</v>
      </c>
      <c r="C455" s="31">
        <v>120.3</v>
      </c>
      <c r="D455" s="38">
        <v>120.28333333333335</v>
      </c>
      <c r="E455" s="38">
        <v>119.16666666666669</v>
      </c>
      <c r="F455" s="38">
        <v>118.03333333333335</v>
      </c>
      <c r="G455" s="38">
        <v>116.91666666666669</v>
      </c>
      <c r="H455" s="38">
        <v>121.41666666666669</v>
      </c>
      <c r="I455" s="38">
        <v>122.53333333333333</v>
      </c>
      <c r="J455" s="38">
        <v>123.66666666666669</v>
      </c>
      <c r="K455" s="31">
        <v>121.4</v>
      </c>
      <c r="L455" s="31">
        <v>119.15</v>
      </c>
      <c r="M455" s="31">
        <v>263.37436000000002</v>
      </c>
      <c r="N455" s="1"/>
      <c r="O455" s="1"/>
    </row>
    <row r="456" spans="1:15" ht="12.75" customHeight="1">
      <c r="A456" s="33">
        <v>446</v>
      </c>
      <c r="B456" s="58" t="s">
        <v>299</v>
      </c>
      <c r="C456" s="31">
        <v>77.900000000000006</v>
      </c>
      <c r="D456" s="38">
        <v>78.13333333333334</v>
      </c>
      <c r="E456" s="38">
        <v>77.316666666666677</v>
      </c>
      <c r="F456" s="38">
        <v>76.733333333333334</v>
      </c>
      <c r="G456" s="38">
        <v>75.916666666666671</v>
      </c>
      <c r="H456" s="38">
        <v>78.716666666666683</v>
      </c>
      <c r="I456" s="38">
        <v>79.533333333333346</v>
      </c>
      <c r="J456" s="38">
        <v>80.116666666666688</v>
      </c>
      <c r="K456" s="31">
        <v>78.95</v>
      </c>
      <c r="L456" s="31">
        <v>77.55</v>
      </c>
      <c r="M456" s="31">
        <v>22.677140000000001</v>
      </c>
      <c r="N456" s="1"/>
      <c r="O456" s="1"/>
    </row>
    <row r="457" spans="1:15" ht="12.75" customHeight="1">
      <c r="A457" s="33">
        <v>447</v>
      </c>
      <c r="B457" s="58" t="s">
        <v>530</v>
      </c>
      <c r="C457" s="31">
        <v>1423.2</v>
      </c>
      <c r="D457" s="38">
        <v>1429.3833333333332</v>
      </c>
      <c r="E457" s="38">
        <v>1408.8166666666664</v>
      </c>
      <c r="F457" s="38">
        <v>1394.4333333333332</v>
      </c>
      <c r="G457" s="38">
        <v>1373.8666666666663</v>
      </c>
      <c r="H457" s="38">
        <v>1443.7666666666664</v>
      </c>
      <c r="I457" s="38">
        <v>1464.333333333333</v>
      </c>
      <c r="J457" s="38">
        <v>1478.7166666666665</v>
      </c>
      <c r="K457" s="31">
        <v>1449.95</v>
      </c>
      <c r="L457" s="31">
        <v>1415</v>
      </c>
      <c r="M457" s="31">
        <v>0.34112999999999999</v>
      </c>
      <c r="N457" s="1"/>
      <c r="O457" s="1"/>
    </row>
    <row r="458" spans="1:15" ht="12.75" customHeight="1">
      <c r="A458" s="33">
        <v>448</v>
      </c>
      <c r="B458" s="58" t="s">
        <v>531</v>
      </c>
      <c r="C458" s="31">
        <v>430.75</v>
      </c>
      <c r="D458" s="38">
        <v>433.91666666666669</v>
      </c>
      <c r="E458" s="38">
        <v>424.83333333333337</v>
      </c>
      <c r="F458" s="38">
        <v>418.91666666666669</v>
      </c>
      <c r="G458" s="38">
        <v>409.83333333333337</v>
      </c>
      <c r="H458" s="38">
        <v>439.83333333333337</v>
      </c>
      <c r="I458" s="38">
        <v>448.91666666666674</v>
      </c>
      <c r="J458" s="38">
        <v>454.83333333333337</v>
      </c>
      <c r="K458" s="31">
        <v>443</v>
      </c>
      <c r="L458" s="31">
        <v>428</v>
      </c>
      <c r="M458" s="31">
        <v>2.8644099999999999</v>
      </c>
      <c r="N458" s="1"/>
      <c r="O458" s="1"/>
    </row>
    <row r="459" spans="1:15" ht="12.75" customHeight="1">
      <c r="A459" s="33">
        <v>449</v>
      </c>
      <c r="B459" s="58" t="s">
        <v>537</v>
      </c>
      <c r="C459" s="31">
        <v>2297.6</v>
      </c>
      <c r="D459" s="38">
        <v>2308.8666666666668</v>
      </c>
      <c r="E459" s="38">
        <v>2278.7333333333336</v>
      </c>
      <c r="F459" s="38">
        <v>2259.8666666666668</v>
      </c>
      <c r="G459" s="38">
        <v>2229.7333333333336</v>
      </c>
      <c r="H459" s="38">
        <v>2327.7333333333336</v>
      </c>
      <c r="I459" s="38">
        <v>2357.8666666666668</v>
      </c>
      <c r="J459" s="38">
        <v>2376.7333333333336</v>
      </c>
      <c r="K459" s="31">
        <v>2339</v>
      </c>
      <c r="L459" s="31">
        <v>2290</v>
      </c>
      <c r="M459" s="31">
        <v>8.7540000000000007E-2</v>
      </c>
      <c r="N459" s="1"/>
      <c r="O459" s="1"/>
    </row>
    <row r="460" spans="1:15" ht="12.75" customHeight="1">
      <c r="A460" s="33">
        <v>450</v>
      </c>
      <c r="B460" s="58" t="s">
        <v>230</v>
      </c>
      <c r="C460" s="31">
        <v>1220.45</v>
      </c>
      <c r="D460" s="38">
        <v>1228.7</v>
      </c>
      <c r="E460" s="38">
        <v>1207.0500000000002</v>
      </c>
      <c r="F460" s="38">
        <v>1193.6500000000001</v>
      </c>
      <c r="G460" s="38">
        <v>1172.0000000000002</v>
      </c>
      <c r="H460" s="38">
        <v>1242.1000000000001</v>
      </c>
      <c r="I460" s="38">
        <v>1263.7500000000002</v>
      </c>
      <c r="J460" s="38">
        <v>1277.1500000000001</v>
      </c>
      <c r="K460" s="31">
        <v>1250.3499999999999</v>
      </c>
      <c r="L460" s="31">
        <v>1215.3</v>
      </c>
      <c r="M460" s="31">
        <v>29.339590000000001</v>
      </c>
      <c r="N460" s="1"/>
      <c r="O460" s="1"/>
    </row>
    <row r="461" spans="1:15" ht="12.75" customHeight="1">
      <c r="A461" s="33">
        <v>451</v>
      </c>
      <c r="B461" s="58" t="s">
        <v>538</v>
      </c>
      <c r="C461" s="31">
        <v>814.8</v>
      </c>
      <c r="D461" s="38">
        <v>817.68333333333339</v>
      </c>
      <c r="E461" s="38">
        <v>809.86666666666679</v>
      </c>
      <c r="F461" s="38">
        <v>804.93333333333339</v>
      </c>
      <c r="G461" s="38">
        <v>797.11666666666679</v>
      </c>
      <c r="H461" s="38">
        <v>822.61666666666679</v>
      </c>
      <c r="I461" s="38">
        <v>830.43333333333339</v>
      </c>
      <c r="J461" s="38">
        <v>835.36666666666679</v>
      </c>
      <c r="K461" s="31">
        <v>825.5</v>
      </c>
      <c r="L461" s="31">
        <v>812.75</v>
      </c>
      <c r="M461" s="31">
        <v>2.8802300000000001</v>
      </c>
      <c r="N461" s="1"/>
      <c r="O461" s="1"/>
    </row>
    <row r="462" spans="1:15" ht="12.75" customHeight="1">
      <c r="A462" s="33">
        <v>452</v>
      </c>
      <c r="B462" s="58" t="s">
        <v>539</v>
      </c>
      <c r="C462" s="31">
        <v>125.7</v>
      </c>
      <c r="D462" s="38">
        <v>126.36666666666666</v>
      </c>
      <c r="E462" s="38">
        <v>124.53333333333333</v>
      </c>
      <c r="F462" s="38">
        <v>123.36666666666667</v>
      </c>
      <c r="G462" s="38">
        <v>121.53333333333335</v>
      </c>
      <c r="H462" s="38">
        <v>127.53333333333332</v>
      </c>
      <c r="I462" s="38">
        <v>129.36666666666667</v>
      </c>
      <c r="J462" s="38">
        <v>130.5333333333333</v>
      </c>
      <c r="K462" s="31">
        <v>128.19999999999999</v>
      </c>
      <c r="L462" s="31">
        <v>125.2</v>
      </c>
      <c r="M462" s="31">
        <v>4.1646299999999998</v>
      </c>
      <c r="N462" s="1"/>
      <c r="O462" s="1"/>
    </row>
    <row r="463" spans="1:15" ht="12.75" customHeight="1">
      <c r="A463" s="33">
        <v>453</v>
      </c>
      <c r="B463" s="58" t="s">
        <v>208</v>
      </c>
      <c r="C463" s="31">
        <v>854.8</v>
      </c>
      <c r="D463" s="38">
        <v>854.0333333333333</v>
      </c>
      <c r="E463" s="38">
        <v>847.36666666666656</v>
      </c>
      <c r="F463" s="38">
        <v>839.93333333333328</v>
      </c>
      <c r="G463" s="38">
        <v>833.26666666666654</v>
      </c>
      <c r="H463" s="38">
        <v>861.46666666666658</v>
      </c>
      <c r="I463" s="38">
        <v>868.13333333333333</v>
      </c>
      <c r="J463" s="38">
        <v>875.56666666666661</v>
      </c>
      <c r="K463" s="31">
        <v>860.7</v>
      </c>
      <c r="L463" s="31">
        <v>846.6</v>
      </c>
      <c r="M463" s="31">
        <v>3.06684</v>
      </c>
      <c r="N463" s="1"/>
      <c r="O463" s="1"/>
    </row>
    <row r="464" spans="1:15" ht="12.75" customHeight="1">
      <c r="A464" s="33">
        <v>454</v>
      </c>
      <c r="B464" s="58" t="s">
        <v>540</v>
      </c>
      <c r="C464" s="31">
        <v>2544.5</v>
      </c>
      <c r="D464" s="38">
        <v>2547.5499999999997</v>
      </c>
      <c r="E464" s="38">
        <v>2528.9499999999994</v>
      </c>
      <c r="F464" s="38">
        <v>2513.3999999999996</v>
      </c>
      <c r="G464" s="38">
        <v>2494.7999999999993</v>
      </c>
      <c r="H464" s="38">
        <v>2563.0999999999995</v>
      </c>
      <c r="I464" s="38">
        <v>2581.6999999999998</v>
      </c>
      <c r="J464" s="38">
        <v>2597.2499999999995</v>
      </c>
      <c r="K464" s="31">
        <v>2566.15</v>
      </c>
      <c r="L464" s="31">
        <v>2532</v>
      </c>
      <c r="M464" s="31">
        <v>0.14752000000000001</v>
      </c>
      <c r="N464" s="1"/>
      <c r="O464" s="1"/>
    </row>
    <row r="465" spans="1:15" ht="12.75" customHeight="1">
      <c r="A465" s="33">
        <v>455</v>
      </c>
      <c r="B465" s="58" t="s">
        <v>541</v>
      </c>
      <c r="C465" s="31">
        <v>3401.7</v>
      </c>
      <c r="D465" s="38">
        <v>3397.2333333333336</v>
      </c>
      <c r="E465" s="38">
        <v>3365.4666666666672</v>
      </c>
      <c r="F465" s="38">
        <v>3329.2333333333336</v>
      </c>
      <c r="G465" s="38">
        <v>3297.4666666666672</v>
      </c>
      <c r="H465" s="38">
        <v>3433.4666666666672</v>
      </c>
      <c r="I465" s="38">
        <v>3465.2333333333336</v>
      </c>
      <c r="J465" s="38">
        <v>3501.4666666666672</v>
      </c>
      <c r="K465" s="31">
        <v>3429</v>
      </c>
      <c r="L465" s="31">
        <v>3361</v>
      </c>
      <c r="M465" s="31">
        <v>0.32998</v>
      </c>
      <c r="N465" s="1"/>
      <c r="O465" s="1"/>
    </row>
    <row r="466" spans="1:15" ht="12.75" customHeight="1">
      <c r="A466" s="33">
        <v>456</v>
      </c>
      <c r="B466" s="58" t="s">
        <v>231</v>
      </c>
      <c r="C466" s="31">
        <v>3017.25</v>
      </c>
      <c r="D466" s="38">
        <v>3021.5666666666671</v>
      </c>
      <c r="E466" s="38">
        <v>2975.6833333333343</v>
      </c>
      <c r="F466" s="38">
        <v>2934.1166666666672</v>
      </c>
      <c r="G466" s="38">
        <v>2888.2333333333345</v>
      </c>
      <c r="H466" s="38">
        <v>3063.1333333333341</v>
      </c>
      <c r="I466" s="38">
        <v>3109.0166666666664</v>
      </c>
      <c r="J466" s="38">
        <v>3150.5833333333339</v>
      </c>
      <c r="K466" s="31">
        <v>3067.45</v>
      </c>
      <c r="L466" s="31">
        <v>2980</v>
      </c>
      <c r="M466" s="31">
        <v>18.23274</v>
      </c>
      <c r="N466" s="1"/>
      <c r="O466" s="1"/>
    </row>
    <row r="467" spans="1:15" ht="12.75" customHeight="1">
      <c r="A467" s="33">
        <v>457</v>
      </c>
      <c r="B467" s="58" t="s">
        <v>232</v>
      </c>
      <c r="C467" s="31">
        <v>1995.25</v>
      </c>
      <c r="D467" s="38">
        <v>2012.8500000000001</v>
      </c>
      <c r="E467" s="38">
        <v>1972.4500000000003</v>
      </c>
      <c r="F467" s="38">
        <v>1949.65</v>
      </c>
      <c r="G467" s="38">
        <v>1909.2500000000002</v>
      </c>
      <c r="H467" s="38">
        <v>2035.6500000000003</v>
      </c>
      <c r="I467" s="38">
        <v>2076.0500000000002</v>
      </c>
      <c r="J467" s="38">
        <v>2098.8500000000004</v>
      </c>
      <c r="K467" s="31">
        <v>2053.25</v>
      </c>
      <c r="L467" s="31">
        <v>1990.05</v>
      </c>
      <c r="M467" s="31">
        <v>2.26071</v>
      </c>
      <c r="N467" s="1"/>
      <c r="O467" s="1"/>
    </row>
    <row r="468" spans="1:15" ht="12.75" customHeight="1">
      <c r="A468" s="33">
        <v>458</v>
      </c>
      <c r="B468" s="58" t="s">
        <v>300</v>
      </c>
      <c r="C468" s="31">
        <v>639.9</v>
      </c>
      <c r="D468" s="38">
        <v>651.63333333333333</v>
      </c>
      <c r="E468" s="38">
        <v>623.76666666666665</v>
      </c>
      <c r="F468" s="38">
        <v>607.63333333333333</v>
      </c>
      <c r="G468" s="38">
        <v>579.76666666666665</v>
      </c>
      <c r="H468" s="38">
        <v>667.76666666666665</v>
      </c>
      <c r="I468" s="38">
        <v>695.63333333333321</v>
      </c>
      <c r="J468" s="38">
        <v>711.76666666666665</v>
      </c>
      <c r="K468" s="31">
        <v>679.5</v>
      </c>
      <c r="L468" s="31">
        <v>635.5</v>
      </c>
      <c r="M468" s="31">
        <v>6.69259</v>
      </c>
      <c r="N468" s="1"/>
      <c r="O468" s="1"/>
    </row>
    <row r="469" spans="1:15" ht="12.75" customHeight="1">
      <c r="A469" s="33">
        <v>459</v>
      </c>
      <c r="B469" s="58" t="s">
        <v>542</v>
      </c>
      <c r="C469" s="31">
        <v>783.4</v>
      </c>
      <c r="D469" s="38">
        <v>779.55000000000007</v>
      </c>
      <c r="E469" s="38">
        <v>774.10000000000014</v>
      </c>
      <c r="F469" s="38">
        <v>764.80000000000007</v>
      </c>
      <c r="G469" s="38">
        <v>759.35000000000014</v>
      </c>
      <c r="H469" s="38">
        <v>788.85000000000014</v>
      </c>
      <c r="I469" s="38">
        <v>794.30000000000018</v>
      </c>
      <c r="J469" s="38">
        <v>803.60000000000014</v>
      </c>
      <c r="K469" s="31">
        <v>785</v>
      </c>
      <c r="L469" s="31">
        <v>770.25</v>
      </c>
      <c r="M469" s="31">
        <v>0.43992999999999999</v>
      </c>
      <c r="N469" s="1"/>
      <c r="O469" s="1"/>
    </row>
    <row r="470" spans="1:15" ht="12.75" customHeight="1">
      <c r="A470" s="33">
        <v>460</v>
      </c>
      <c r="B470" s="58" t="s">
        <v>233</v>
      </c>
      <c r="C470" s="31">
        <v>1885.8</v>
      </c>
      <c r="D470" s="38">
        <v>1890.6833333333332</v>
      </c>
      <c r="E470" s="38">
        <v>1871.5166666666664</v>
      </c>
      <c r="F470" s="38">
        <v>1857.2333333333333</v>
      </c>
      <c r="G470" s="38">
        <v>1838.0666666666666</v>
      </c>
      <c r="H470" s="38">
        <v>1904.9666666666662</v>
      </c>
      <c r="I470" s="38">
        <v>1924.1333333333328</v>
      </c>
      <c r="J470" s="38">
        <v>1938.4166666666661</v>
      </c>
      <c r="K470" s="31">
        <v>1909.85</v>
      </c>
      <c r="L470" s="31">
        <v>1876.4</v>
      </c>
      <c r="M470" s="31">
        <v>6.97959</v>
      </c>
      <c r="N470" s="1"/>
      <c r="O470" s="1"/>
    </row>
    <row r="471" spans="1:15" ht="12.75" customHeight="1">
      <c r="A471" s="33">
        <v>461</v>
      </c>
      <c r="B471" s="58" t="s">
        <v>301</v>
      </c>
      <c r="C471" s="31">
        <v>32.9</v>
      </c>
      <c r="D471" s="38">
        <v>33.166666666666664</v>
      </c>
      <c r="E471" s="38">
        <v>32.533333333333331</v>
      </c>
      <c r="F471" s="38">
        <v>32.166666666666664</v>
      </c>
      <c r="G471" s="38">
        <v>31.533333333333331</v>
      </c>
      <c r="H471" s="38">
        <v>33.533333333333331</v>
      </c>
      <c r="I471" s="38">
        <v>34.166666666666671</v>
      </c>
      <c r="J471" s="38">
        <v>34.533333333333331</v>
      </c>
      <c r="K471" s="31">
        <v>33.799999999999997</v>
      </c>
      <c r="L471" s="31">
        <v>32.799999999999997</v>
      </c>
      <c r="M471" s="31">
        <v>106.74326000000001</v>
      </c>
      <c r="N471" s="1"/>
      <c r="O471" s="1"/>
    </row>
    <row r="472" spans="1:15" ht="12.75" customHeight="1">
      <c r="A472" s="33">
        <v>462</v>
      </c>
      <c r="B472" s="58" t="s">
        <v>543</v>
      </c>
      <c r="C472" s="31">
        <v>290.05</v>
      </c>
      <c r="D472" s="38">
        <v>293.31666666666666</v>
      </c>
      <c r="E472" s="38">
        <v>284.73333333333335</v>
      </c>
      <c r="F472" s="38">
        <v>279.41666666666669</v>
      </c>
      <c r="G472" s="38">
        <v>270.83333333333337</v>
      </c>
      <c r="H472" s="38">
        <v>298.63333333333333</v>
      </c>
      <c r="I472" s="38">
        <v>307.2166666666667</v>
      </c>
      <c r="J472" s="38">
        <v>312.5333333333333</v>
      </c>
      <c r="K472" s="31">
        <v>301.89999999999998</v>
      </c>
      <c r="L472" s="31">
        <v>288</v>
      </c>
      <c r="M472" s="31">
        <v>7.9737200000000001</v>
      </c>
      <c r="N472" s="1"/>
      <c r="O472" s="1"/>
    </row>
    <row r="473" spans="1:15" ht="12.75" customHeight="1">
      <c r="A473" s="33">
        <v>463</v>
      </c>
      <c r="B473" s="58" t="s">
        <v>544</v>
      </c>
      <c r="C473" s="31">
        <v>399.95</v>
      </c>
      <c r="D473" s="38">
        <v>400.26666666666665</v>
      </c>
      <c r="E473" s="38">
        <v>397.48333333333329</v>
      </c>
      <c r="F473" s="38">
        <v>395.01666666666665</v>
      </c>
      <c r="G473" s="38">
        <v>392.23333333333329</v>
      </c>
      <c r="H473" s="38">
        <v>402.73333333333329</v>
      </c>
      <c r="I473" s="38">
        <v>405.51666666666659</v>
      </c>
      <c r="J473" s="38">
        <v>407.98333333333329</v>
      </c>
      <c r="K473" s="31">
        <v>403.05</v>
      </c>
      <c r="L473" s="31">
        <v>397.8</v>
      </c>
      <c r="M473" s="31">
        <v>3.3840300000000001</v>
      </c>
      <c r="N473" s="1"/>
      <c r="O473" s="1"/>
    </row>
    <row r="474" spans="1:15" ht="12.75" customHeight="1">
      <c r="A474" s="33">
        <v>464</v>
      </c>
      <c r="B474" s="58" t="s">
        <v>532</v>
      </c>
      <c r="C474" s="31">
        <v>778.95</v>
      </c>
      <c r="D474" s="38">
        <v>772.65</v>
      </c>
      <c r="E474" s="38">
        <v>757.3</v>
      </c>
      <c r="F474" s="38">
        <v>735.65</v>
      </c>
      <c r="G474" s="38">
        <v>720.3</v>
      </c>
      <c r="H474" s="38">
        <v>794.3</v>
      </c>
      <c r="I474" s="38">
        <v>809.65000000000009</v>
      </c>
      <c r="J474" s="38">
        <v>831.3</v>
      </c>
      <c r="K474" s="31">
        <v>788</v>
      </c>
      <c r="L474" s="31">
        <v>751</v>
      </c>
      <c r="M474" s="31">
        <v>1.2836700000000001</v>
      </c>
      <c r="N474" s="1"/>
      <c r="O474" s="1"/>
    </row>
    <row r="475" spans="1:15" ht="12.75" customHeight="1">
      <c r="A475" s="33">
        <v>465</v>
      </c>
      <c r="B475" s="58" t="s">
        <v>302</v>
      </c>
      <c r="C475" s="31">
        <v>2850.2</v>
      </c>
      <c r="D475" s="38">
        <v>2883.8833333333332</v>
      </c>
      <c r="E475" s="38">
        <v>2811.3166666666666</v>
      </c>
      <c r="F475" s="38">
        <v>2772.4333333333334</v>
      </c>
      <c r="G475" s="38">
        <v>2699.8666666666668</v>
      </c>
      <c r="H475" s="38">
        <v>2922.7666666666664</v>
      </c>
      <c r="I475" s="38">
        <v>2995.333333333333</v>
      </c>
      <c r="J475" s="38">
        <v>3034.2166666666662</v>
      </c>
      <c r="K475" s="31">
        <v>2956.45</v>
      </c>
      <c r="L475" s="31">
        <v>2845</v>
      </c>
      <c r="M475" s="31">
        <v>1.7809200000000001</v>
      </c>
      <c r="N475" s="1"/>
      <c r="O475" s="1"/>
    </row>
    <row r="476" spans="1:15" ht="12.75" customHeight="1">
      <c r="A476" s="33">
        <v>466</v>
      </c>
      <c r="B476" s="58" t="s">
        <v>533</v>
      </c>
      <c r="C476" s="31">
        <v>43.3</v>
      </c>
      <c r="D476" s="38">
        <v>43.383333333333326</v>
      </c>
      <c r="E476" s="38">
        <v>42.616666666666653</v>
      </c>
      <c r="F476" s="38">
        <v>41.93333333333333</v>
      </c>
      <c r="G476" s="38">
        <v>41.166666666666657</v>
      </c>
      <c r="H476" s="38">
        <v>44.066666666666649</v>
      </c>
      <c r="I476" s="38">
        <v>44.833333333333329</v>
      </c>
      <c r="J476" s="38">
        <v>45.516666666666644</v>
      </c>
      <c r="K476" s="31">
        <v>44.15</v>
      </c>
      <c r="L476" s="31">
        <v>42.7</v>
      </c>
      <c r="M476" s="31">
        <v>215.99464</v>
      </c>
      <c r="N476" s="1"/>
      <c r="O476" s="1"/>
    </row>
    <row r="477" spans="1:15" ht="12.75" customHeight="1">
      <c r="A477" s="33">
        <v>467</v>
      </c>
      <c r="B477" s="58" t="s">
        <v>234</v>
      </c>
      <c r="C477" s="31">
        <v>1349.65</v>
      </c>
      <c r="D477" s="38">
        <v>1351.3166666666666</v>
      </c>
      <c r="E477" s="38">
        <v>1340.5833333333333</v>
      </c>
      <c r="F477" s="38">
        <v>1331.5166666666667</v>
      </c>
      <c r="G477" s="38">
        <v>1320.7833333333333</v>
      </c>
      <c r="H477" s="38">
        <v>1360.3833333333332</v>
      </c>
      <c r="I477" s="38">
        <v>1371.1166666666668</v>
      </c>
      <c r="J477" s="38">
        <v>1380.1833333333332</v>
      </c>
      <c r="K477" s="31">
        <v>1362.05</v>
      </c>
      <c r="L477" s="31">
        <v>1342.25</v>
      </c>
      <c r="M477" s="31">
        <v>7.2449000000000003</v>
      </c>
      <c r="N477" s="1"/>
      <c r="O477" s="1"/>
    </row>
    <row r="478" spans="1:15" ht="12.75" customHeight="1">
      <c r="A478" s="33">
        <v>468</v>
      </c>
      <c r="B478" s="58" t="s">
        <v>545</v>
      </c>
      <c r="C478" s="31">
        <v>29.05</v>
      </c>
      <c r="D478" s="38">
        <v>28.850000000000005</v>
      </c>
      <c r="E478" s="38">
        <v>27.800000000000011</v>
      </c>
      <c r="F478" s="38">
        <v>26.550000000000008</v>
      </c>
      <c r="G478" s="38">
        <v>25.500000000000014</v>
      </c>
      <c r="H478" s="38">
        <v>30.100000000000009</v>
      </c>
      <c r="I478" s="38">
        <v>31.15</v>
      </c>
      <c r="J478" s="38">
        <v>32.400000000000006</v>
      </c>
      <c r="K478" s="31">
        <v>29.9</v>
      </c>
      <c r="L478" s="31">
        <v>27.6</v>
      </c>
      <c r="M478" s="31">
        <v>492.20593000000002</v>
      </c>
      <c r="N478" s="1"/>
      <c r="O478" s="1"/>
    </row>
    <row r="479" spans="1:15" ht="12.75" customHeight="1">
      <c r="A479" s="33">
        <v>469</v>
      </c>
      <c r="B479" s="58" t="s">
        <v>546</v>
      </c>
      <c r="C479" s="31">
        <v>413.7</v>
      </c>
      <c r="D479" s="38">
        <v>417.55</v>
      </c>
      <c r="E479" s="38">
        <v>409.15000000000003</v>
      </c>
      <c r="F479" s="38">
        <v>404.6</v>
      </c>
      <c r="G479" s="38">
        <v>396.20000000000005</v>
      </c>
      <c r="H479" s="38">
        <v>422.1</v>
      </c>
      <c r="I479" s="38">
        <v>430.5</v>
      </c>
      <c r="J479" s="38">
        <v>435.05</v>
      </c>
      <c r="K479" s="31">
        <v>425.95</v>
      </c>
      <c r="L479" s="31">
        <v>413</v>
      </c>
      <c r="M479" s="31">
        <v>1.41547</v>
      </c>
      <c r="N479" s="1"/>
      <c r="O479" s="1"/>
    </row>
    <row r="480" spans="1:15" ht="12.75" customHeight="1">
      <c r="A480" s="33">
        <v>470</v>
      </c>
      <c r="B480" s="58" t="s">
        <v>236</v>
      </c>
      <c r="C480" s="31">
        <v>8132.95</v>
      </c>
      <c r="D480" s="38">
        <v>8110.9000000000005</v>
      </c>
      <c r="E480" s="38">
        <v>8066.8000000000011</v>
      </c>
      <c r="F480" s="38">
        <v>8000.6500000000005</v>
      </c>
      <c r="G480" s="38">
        <v>7956.5500000000011</v>
      </c>
      <c r="H480" s="38">
        <v>8177.0500000000011</v>
      </c>
      <c r="I480" s="38">
        <v>8221.1500000000015</v>
      </c>
      <c r="J480" s="38">
        <v>8287.3000000000011</v>
      </c>
      <c r="K480" s="31">
        <v>8155</v>
      </c>
      <c r="L480" s="31">
        <v>8044.75</v>
      </c>
      <c r="M480" s="31">
        <v>2.9309599999999998</v>
      </c>
      <c r="N480" s="1"/>
      <c r="O480" s="1"/>
    </row>
    <row r="481" spans="1:15" ht="12.75" customHeight="1">
      <c r="A481" s="33">
        <v>471</v>
      </c>
      <c r="B481" s="58" t="s">
        <v>303</v>
      </c>
      <c r="C481" s="31">
        <v>91.4</v>
      </c>
      <c r="D481" s="38">
        <v>91.483333333333348</v>
      </c>
      <c r="E481" s="38">
        <v>89.566666666666691</v>
      </c>
      <c r="F481" s="38">
        <v>87.733333333333348</v>
      </c>
      <c r="G481" s="38">
        <v>85.816666666666691</v>
      </c>
      <c r="H481" s="38">
        <v>93.316666666666691</v>
      </c>
      <c r="I481" s="38">
        <v>95.233333333333348</v>
      </c>
      <c r="J481" s="38">
        <v>97.066666666666691</v>
      </c>
      <c r="K481" s="31">
        <v>93.4</v>
      </c>
      <c r="L481" s="31">
        <v>89.65</v>
      </c>
      <c r="M481" s="31">
        <v>244.02526</v>
      </c>
      <c r="N481" s="1"/>
      <c r="O481" s="1"/>
    </row>
    <row r="482" spans="1:15" ht="12.75" customHeight="1">
      <c r="A482" s="33">
        <v>472</v>
      </c>
      <c r="B482" s="58" t="s">
        <v>235</v>
      </c>
      <c r="C482" s="31">
        <v>1533.8</v>
      </c>
      <c r="D482" s="38">
        <v>1535.4166666666667</v>
      </c>
      <c r="E482" s="38">
        <v>1523.3833333333334</v>
      </c>
      <c r="F482" s="38">
        <v>1512.9666666666667</v>
      </c>
      <c r="G482" s="38">
        <v>1500.9333333333334</v>
      </c>
      <c r="H482" s="38">
        <v>1545.8333333333335</v>
      </c>
      <c r="I482" s="38">
        <v>1557.8666666666668</v>
      </c>
      <c r="J482" s="38">
        <v>1568.2833333333335</v>
      </c>
      <c r="K482" s="31">
        <v>1547.45</v>
      </c>
      <c r="L482" s="31">
        <v>1525</v>
      </c>
      <c r="M482" s="31">
        <v>0.97255999999999998</v>
      </c>
      <c r="N482" s="1"/>
      <c r="O482" s="1"/>
    </row>
    <row r="483" spans="1:15" ht="12.75" customHeight="1">
      <c r="A483" s="33">
        <v>473</v>
      </c>
      <c r="B483" s="31" t="s">
        <v>176</v>
      </c>
      <c r="C483" s="38">
        <v>987.6</v>
      </c>
      <c r="D483" s="38">
        <v>994.16666666666663</v>
      </c>
      <c r="E483" s="38">
        <v>978.43333333333328</v>
      </c>
      <c r="F483" s="38">
        <v>969.26666666666665</v>
      </c>
      <c r="G483" s="38">
        <v>953.5333333333333</v>
      </c>
      <c r="H483" s="38">
        <v>1003.3333333333333</v>
      </c>
      <c r="I483" s="38">
        <v>1019.0666666666666</v>
      </c>
      <c r="J483" s="31">
        <v>1028.2333333333331</v>
      </c>
      <c r="K483" s="31">
        <v>1009.9</v>
      </c>
      <c r="L483" s="31">
        <v>985</v>
      </c>
      <c r="M483" s="58">
        <v>5.5220200000000004</v>
      </c>
      <c r="N483" s="1"/>
      <c r="O483" s="1"/>
    </row>
    <row r="484" spans="1:15" ht="12.75" customHeight="1">
      <c r="A484" s="33">
        <v>474</v>
      </c>
      <c r="B484" s="31" t="s">
        <v>547</v>
      </c>
      <c r="C484" s="38">
        <v>590.85</v>
      </c>
      <c r="D484" s="38">
        <v>588.5</v>
      </c>
      <c r="E484" s="38">
        <v>583.95000000000005</v>
      </c>
      <c r="F484" s="38">
        <v>577.05000000000007</v>
      </c>
      <c r="G484" s="38">
        <v>572.50000000000011</v>
      </c>
      <c r="H484" s="38">
        <v>595.4</v>
      </c>
      <c r="I484" s="38">
        <v>599.94999999999993</v>
      </c>
      <c r="J484" s="31">
        <v>606.84999999999991</v>
      </c>
      <c r="K484" s="31">
        <v>593.04999999999995</v>
      </c>
      <c r="L484" s="31">
        <v>581.6</v>
      </c>
      <c r="M484" s="58">
        <v>1.68543</v>
      </c>
      <c r="N484" s="1"/>
      <c r="O484" s="1"/>
    </row>
    <row r="485" spans="1:15" ht="12.75" customHeight="1">
      <c r="A485" s="33">
        <v>475</v>
      </c>
      <c r="B485" s="31" t="s">
        <v>237</v>
      </c>
      <c r="C485" s="31">
        <v>599.70000000000005</v>
      </c>
      <c r="D485" s="38">
        <v>603.21666666666658</v>
      </c>
      <c r="E485" s="38">
        <v>594.53333333333319</v>
      </c>
      <c r="F485" s="38">
        <v>589.36666666666656</v>
      </c>
      <c r="G485" s="38">
        <v>580.68333333333317</v>
      </c>
      <c r="H485" s="38">
        <v>608.38333333333321</v>
      </c>
      <c r="I485" s="38">
        <v>617.06666666666661</v>
      </c>
      <c r="J485" s="38">
        <v>622.23333333333323</v>
      </c>
      <c r="K485" s="31">
        <v>611.9</v>
      </c>
      <c r="L485" s="31">
        <v>598.04999999999995</v>
      </c>
      <c r="M485" s="31">
        <v>17.721699999999998</v>
      </c>
      <c r="N485" s="1"/>
      <c r="O485" s="1"/>
    </row>
    <row r="486" spans="1:15" ht="12.75" customHeight="1">
      <c r="A486" s="33">
        <v>476</v>
      </c>
      <c r="B486" s="31" t="s">
        <v>548</v>
      </c>
      <c r="C486" s="38">
        <v>769.05</v>
      </c>
      <c r="D486" s="38">
        <v>770.36666666666667</v>
      </c>
      <c r="E486" s="38">
        <v>764.18333333333339</v>
      </c>
      <c r="F486" s="38">
        <v>759.31666666666672</v>
      </c>
      <c r="G486" s="38">
        <v>753.13333333333344</v>
      </c>
      <c r="H486" s="38">
        <v>775.23333333333335</v>
      </c>
      <c r="I486" s="38">
        <v>781.41666666666652</v>
      </c>
      <c r="J486" s="31">
        <v>786.2833333333333</v>
      </c>
      <c r="K486" s="31">
        <v>776.55</v>
      </c>
      <c r="L486" s="31">
        <v>765.5</v>
      </c>
      <c r="M486" s="58">
        <v>0.59062000000000003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674.8</v>
      </c>
      <c r="D487" s="38">
        <v>683.58333333333337</v>
      </c>
      <c r="E487" s="38">
        <v>663.86666666666679</v>
      </c>
      <c r="F487" s="38">
        <v>652.93333333333339</v>
      </c>
      <c r="G487" s="38">
        <v>633.21666666666681</v>
      </c>
      <c r="H487" s="38">
        <v>694.51666666666677</v>
      </c>
      <c r="I487" s="38">
        <v>714.23333333333323</v>
      </c>
      <c r="J487" s="38">
        <v>725.16666666666674</v>
      </c>
      <c r="K487" s="31">
        <v>703.3</v>
      </c>
      <c r="L487" s="31">
        <v>672.65</v>
      </c>
      <c r="M487" s="31">
        <v>8.2072400000000005</v>
      </c>
      <c r="N487" s="1"/>
      <c r="O487" s="1"/>
    </row>
    <row r="488" spans="1:15" ht="12.75" customHeight="1">
      <c r="A488" s="33">
        <v>478</v>
      </c>
      <c r="B488" s="31" t="s">
        <v>552</v>
      </c>
      <c r="C488" s="38">
        <v>387.6</v>
      </c>
      <c r="D488" s="38">
        <v>388.55</v>
      </c>
      <c r="E488" s="38">
        <v>385.05</v>
      </c>
      <c r="F488" s="38">
        <v>382.5</v>
      </c>
      <c r="G488" s="38">
        <v>379</v>
      </c>
      <c r="H488" s="38">
        <v>391.1</v>
      </c>
      <c r="I488" s="38">
        <v>394.6</v>
      </c>
      <c r="J488" s="38">
        <v>397.15000000000003</v>
      </c>
      <c r="K488" s="31">
        <v>392.05</v>
      </c>
      <c r="L488" s="31">
        <v>386</v>
      </c>
      <c r="M488" s="31">
        <v>1.6272800000000001</v>
      </c>
      <c r="N488" s="1"/>
      <c r="O488" s="1"/>
    </row>
    <row r="489" spans="1:15" ht="12.75" customHeight="1">
      <c r="A489" s="33">
        <v>479</v>
      </c>
      <c r="B489" s="31" t="s">
        <v>553</v>
      </c>
      <c r="C489" s="31">
        <v>345.85</v>
      </c>
      <c r="D489" s="38">
        <v>345.91666666666669</v>
      </c>
      <c r="E489" s="38">
        <v>343.93333333333339</v>
      </c>
      <c r="F489" s="38">
        <v>342.01666666666671</v>
      </c>
      <c r="G489" s="38">
        <v>340.03333333333342</v>
      </c>
      <c r="H489" s="38">
        <v>347.83333333333337</v>
      </c>
      <c r="I489" s="38">
        <v>349.81666666666661</v>
      </c>
      <c r="J489" s="38">
        <v>351.73333333333335</v>
      </c>
      <c r="K489" s="31">
        <v>347.9</v>
      </c>
      <c r="L489" s="31">
        <v>344</v>
      </c>
      <c r="M489" s="31">
        <v>0.71333000000000002</v>
      </c>
      <c r="N489" s="1"/>
      <c r="O489" s="1"/>
    </row>
    <row r="490" spans="1:15" ht="12.75" customHeight="1">
      <c r="A490" s="33">
        <v>480</v>
      </c>
      <c r="B490" s="31" t="s">
        <v>554</v>
      </c>
      <c r="C490" s="38">
        <v>384.15</v>
      </c>
      <c r="D490" s="38">
        <v>379.45</v>
      </c>
      <c r="E490" s="38">
        <v>370.9</v>
      </c>
      <c r="F490" s="38">
        <v>357.65</v>
      </c>
      <c r="G490" s="38">
        <v>349.09999999999997</v>
      </c>
      <c r="H490" s="38">
        <v>392.7</v>
      </c>
      <c r="I490" s="38">
        <v>401.25000000000006</v>
      </c>
      <c r="J490" s="38">
        <v>414.5</v>
      </c>
      <c r="K490" s="31">
        <v>388</v>
      </c>
      <c r="L490" s="31">
        <v>366.2</v>
      </c>
      <c r="M490" s="31">
        <v>8.0607100000000003</v>
      </c>
      <c r="N490" s="1"/>
      <c r="O490" s="1"/>
    </row>
    <row r="491" spans="1:15" ht="12.75" customHeight="1">
      <c r="A491" s="33">
        <v>481</v>
      </c>
      <c r="B491" s="58" t="s">
        <v>304</v>
      </c>
      <c r="C491" s="31">
        <v>849.4</v>
      </c>
      <c r="D491" s="38">
        <v>841.73333333333323</v>
      </c>
      <c r="E491" s="38">
        <v>828.46666666666647</v>
      </c>
      <c r="F491" s="38">
        <v>807.53333333333319</v>
      </c>
      <c r="G491" s="38">
        <v>794.26666666666642</v>
      </c>
      <c r="H491" s="38">
        <v>862.66666666666652</v>
      </c>
      <c r="I491" s="38">
        <v>875.93333333333317</v>
      </c>
      <c r="J491" s="38">
        <v>896.86666666666656</v>
      </c>
      <c r="K491" s="31">
        <v>855</v>
      </c>
      <c r="L491" s="31">
        <v>820.8</v>
      </c>
      <c r="M491" s="31">
        <v>33.069960000000002</v>
      </c>
      <c r="N491" s="1"/>
      <c r="O491" s="1"/>
    </row>
    <row r="492" spans="1:15" ht="12.75" customHeight="1">
      <c r="A492" s="33">
        <v>482</v>
      </c>
      <c r="B492" s="58" t="s">
        <v>555</v>
      </c>
      <c r="C492" s="38">
        <v>1267.05</v>
      </c>
      <c r="D492" s="38">
        <v>1266.3500000000001</v>
      </c>
      <c r="E492" s="38">
        <v>1252.7000000000003</v>
      </c>
      <c r="F492" s="38">
        <v>1238.3500000000001</v>
      </c>
      <c r="G492" s="38">
        <v>1224.7000000000003</v>
      </c>
      <c r="H492" s="38">
        <v>1280.7000000000003</v>
      </c>
      <c r="I492" s="38">
        <v>1294.3500000000004</v>
      </c>
      <c r="J492" s="38">
        <v>1308.7000000000003</v>
      </c>
      <c r="K492" s="31">
        <v>1280</v>
      </c>
      <c r="L492" s="31">
        <v>1252</v>
      </c>
      <c r="M492" s="31">
        <v>0.78108999999999995</v>
      </c>
      <c r="N492" s="1"/>
      <c r="O492" s="1"/>
    </row>
    <row r="493" spans="1:15" ht="12.75" customHeight="1">
      <c r="A493" s="33">
        <v>483</v>
      </c>
      <c r="B493" s="58" t="s">
        <v>238</v>
      </c>
      <c r="C493" s="31">
        <v>238.2</v>
      </c>
      <c r="D493" s="38">
        <v>239.9666666666667</v>
      </c>
      <c r="E493" s="38">
        <v>236.03333333333339</v>
      </c>
      <c r="F493" s="38">
        <v>233.8666666666667</v>
      </c>
      <c r="G493" s="38">
        <v>229.93333333333339</v>
      </c>
      <c r="H493" s="38">
        <v>242.13333333333338</v>
      </c>
      <c r="I493" s="38">
        <v>246.06666666666666</v>
      </c>
      <c r="J493" s="38">
        <v>248.23333333333338</v>
      </c>
      <c r="K493" s="31">
        <v>243.9</v>
      </c>
      <c r="L493" s="31">
        <v>237.8</v>
      </c>
      <c r="M493" s="31">
        <v>128.25769</v>
      </c>
      <c r="N493" s="1"/>
      <c r="O493" s="1"/>
    </row>
    <row r="494" spans="1:15" ht="12.75" customHeight="1">
      <c r="A494" s="33">
        <v>484</v>
      </c>
      <c r="B494" s="58" t="s">
        <v>549</v>
      </c>
      <c r="C494" s="38">
        <v>303.85000000000002</v>
      </c>
      <c r="D494" s="38">
        <v>305.84999999999997</v>
      </c>
      <c r="E494" s="38">
        <v>300.04999999999995</v>
      </c>
      <c r="F494" s="38">
        <v>296.25</v>
      </c>
      <c r="G494" s="38">
        <v>290.45</v>
      </c>
      <c r="H494" s="38">
        <v>309.64999999999992</v>
      </c>
      <c r="I494" s="38">
        <v>315.45</v>
      </c>
      <c r="J494" s="38">
        <v>319.24999999999989</v>
      </c>
      <c r="K494" s="31">
        <v>311.64999999999998</v>
      </c>
      <c r="L494" s="31">
        <v>302.05</v>
      </c>
      <c r="M494" s="31">
        <v>5.3616200000000003</v>
      </c>
      <c r="N494" s="1"/>
      <c r="O494" s="1"/>
    </row>
    <row r="495" spans="1:15" ht="12.75" customHeight="1">
      <c r="A495" s="33">
        <v>485</v>
      </c>
      <c r="B495" s="58" t="s">
        <v>556</v>
      </c>
      <c r="C495" s="38">
        <v>477.95</v>
      </c>
      <c r="D495" s="38">
        <v>476.2</v>
      </c>
      <c r="E495" s="38">
        <v>466.75</v>
      </c>
      <c r="F495" s="38">
        <v>455.55</v>
      </c>
      <c r="G495" s="38">
        <v>446.1</v>
      </c>
      <c r="H495" s="38">
        <v>487.4</v>
      </c>
      <c r="I495" s="38">
        <v>496.84999999999991</v>
      </c>
      <c r="J495" s="38">
        <v>508.04999999999995</v>
      </c>
      <c r="K495" s="31">
        <v>485.65</v>
      </c>
      <c r="L495" s="31">
        <v>465</v>
      </c>
      <c r="M495" s="31">
        <v>0.85062000000000004</v>
      </c>
      <c r="N495" s="1"/>
      <c r="O495" s="1"/>
    </row>
    <row r="496" spans="1:15" ht="12.75" customHeight="1">
      <c r="A496" s="33">
        <v>486</v>
      </c>
      <c r="B496" s="58" t="s">
        <v>557</v>
      </c>
      <c r="C496" s="38">
        <v>1828.85</v>
      </c>
      <c r="D496" s="38">
        <v>1832.3999999999999</v>
      </c>
      <c r="E496" s="38">
        <v>1795.9999999999998</v>
      </c>
      <c r="F496" s="38">
        <v>1763.1499999999999</v>
      </c>
      <c r="G496" s="38">
        <v>1726.7499999999998</v>
      </c>
      <c r="H496" s="38">
        <v>1865.2499999999998</v>
      </c>
      <c r="I496" s="38">
        <v>1901.6499999999999</v>
      </c>
      <c r="J496" s="38">
        <v>1934.4999999999998</v>
      </c>
      <c r="K496" s="31">
        <v>1868.8</v>
      </c>
      <c r="L496" s="31">
        <v>1799.55</v>
      </c>
      <c r="M496" s="31">
        <v>0.59294000000000002</v>
      </c>
      <c r="N496" s="1"/>
      <c r="O496" s="1"/>
    </row>
    <row r="497" spans="1:15" ht="12.75" customHeight="1">
      <c r="A497" s="33">
        <v>487</v>
      </c>
      <c r="B497" s="58" t="s">
        <v>550</v>
      </c>
      <c r="C497" s="38">
        <v>2338.5</v>
      </c>
      <c r="D497" s="38">
        <v>2366.65</v>
      </c>
      <c r="E497" s="38">
        <v>2288.3500000000004</v>
      </c>
      <c r="F497" s="38">
        <v>2238.2000000000003</v>
      </c>
      <c r="G497" s="38">
        <v>2159.9000000000005</v>
      </c>
      <c r="H497" s="38">
        <v>2416.8000000000002</v>
      </c>
      <c r="I497" s="38">
        <v>2495.1000000000004</v>
      </c>
      <c r="J497" s="38">
        <v>2545.25</v>
      </c>
      <c r="K497" s="31">
        <v>2444.9499999999998</v>
      </c>
      <c r="L497" s="31">
        <v>2316.5</v>
      </c>
      <c r="M497" s="31">
        <v>0.30837999999999999</v>
      </c>
      <c r="N497" s="1"/>
      <c r="O497" s="1"/>
    </row>
    <row r="498" spans="1:15" ht="12.75" customHeight="1">
      <c r="A498" s="33">
        <v>488</v>
      </c>
      <c r="B498" s="58" t="s">
        <v>141</v>
      </c>
      <c r="C498" s="38">
        <v>8.1</v>
      </c>
      <c r="D498" s="38">
        <v>8.1166666666666654</v>
      </c>
      <c r="E498" s="38">
        <v>8.0333333333333314</v>
      </c>
      <c r="F498" s="38">
        <v>7.9666666666666668</v>
      </c>
      <c r="G498" s="38">
        <v>7.8833333333333329</v>
      </c>
      <c r="H498" s="38">
        <v>8.18333333333333</v>
      </c>
      <c r="I498" s="38">
        <v>8.2666666666666622</v>
      </c>
      <c r="J498" s="38">
        <v>8.3333333333333286</v>
      </c>
      <c r="K498" s="31">
        <v>8.1999999999999993</v>
      </c>
      <c r="L498" s="31">
        <v>8.0500000000000007</v>
      </c>
      <c r="M498" s="31">
        <v>532.05798000000004</v>
      </c>
      <c r="N498" s="1"/>
      <c r="O498" s="1"/>
    </row>
    <row r="499" spans="1:15" ht="12.75" customHeight="1">
      <c r="A499" s="33">
        <v>489</v>
      </c>
      <c r="B499" s="58" t="s">
        <v>239</v>
      </c>
      <c r="C499" s="38">
        <v>828.55</v>
      </c>
      <c r="D499" s="38">
        <v>829.88333333333333</v>
      </c>
      <c r="E499" s="38">
        <v>815.41666666666663</v>
      </c>
      <c r="F499" s="38">
        <v>802.2833333333333</v>
      </c>
      <c r="G499" s="38">
        <v>787.81666666666661</v>
      </c>
      <c r="H499" s="38">
        <v>843.01666666666665</v>
      </c>
      <c r="I499" s="38">
        <v>857.48333333333335</v>
      </c>
      <c r="J499" s="38">
        <v>870.61666666666667</v>
      </c>
      <c r="K499" s="31">
        <v>844.35</v>
      </c>
      <c r="L499" s="31">
        <v>816.75</v>
      </c>
      <c r="M499" s="31">
        <v>13.97414</v>
      </c>
      <c r="N499" s="1"/>
      <c r="O499" s="1"/>
    </row>
    <row r="500" spans="1:15" ht="12.75" customHeight="1">
      <c r="A500" s="33">
        <v>490</v>
      </c>
      <c r="B500" s="58" t="s">
        <v>558</v>
      </c>
      <c r="C500" s="38">
        <v>328.5</v>
      </c>
      <c r="D500" s="38">
        <v>330.23333333333335</v>
      </c>
      <c r="E500" s="38">
        <v>322.36666666666667</v>
      </c>
      <c r="F500" s="38">
        <v>316.23333333333335</v>
      </c>
      <c r="G500" s="38">
        <v>308.36666666666667</v>
      </c>
      <c r="H500" s="38">
        <v>336.36666666666667</v>
      </c>
      <c r="I500" s="38">
        <v>344.23333333333335</v>
      </c>
      <c r="J500" s="38">
        <v>350.36666666666667</v>
      </c>
      <c r="K500" s="31">
        <v>338.1</v>
      </c>
      <c r="L500" s="31">
        <v>324.10000000000002</v>
      </c>
      <c r="M500" s="31">
        <v>8.1731700000000007</v>
      </c>
      <c r="N500" s="1"/>
      <c r="O500" s="1"/>
    </row>
    <row r="501" spans="1:15" ht="12.75" customHeight="1">
      <c r="A501" s="33">
        <v>491</v>
      </c>
      <c r="B501" s="58" t="s">
        <v>559</v>
      </c>
      <c r="C501" s="58">
        <v>118</v>
      </c>
      <c r="D501" s="38">
        <v>118.83333333333333</v>
      </c>
      <c r="E501" s="38">
        <v>116.76666666666665</v>
      </c>
      <c r="F501" s="38">
        <v>115.53333333333332</v>
      </c>
      <c r="G501" s="38">
        <v>113.46666666666664</v>
      </c>
      <c r="H501" s="38">
        <v>120.06666666666666</v>
      </c>
      <c r="I501" s="38">
        <v>122.13333333333335</v>
      </c>
      <c r="J501" s="38">
        <v>123.36666666666667</v>
      </c>
      <c r="K501" s="31">
        <v>120.9</v>
      </c>
      <c r="L501" s="31">
        <v>117.6</v>
      </c>
      <c r="M501" s="31">
        <v>23.147580000000001</v>
      </c>
      <c r="N501" s="1"/>
      <c r="O501" s="1"/>
    </row>
    <row r="502" spans="1:15" ht="12.75" customHeight="1">
      <c r="A502" s="33">
        <v>492</v>
      </c>
      <c r="B502" s="58" t="s">
        <v>560</v>
      </c>
      <c r="C502" s="58">
        <v>930.7</v>
      </c>
      <c r="D502" s="38">
        <v>927.9</v>
      </c>
      <c r="E502" s="38">
        <v>920.8</v>
      </c>
      <c r="F502" s="38">
        <v>910.9</v>
      </c>
      <c r="G502" s="38">
        <v>903.8</v>
      </c>
      <c r="H502" s="38">
        <v>937.8</v>
      </c>
      <c r="I502" s="38">
        <v>944.90000000000009</v>
      </c>
      <c r="J502" s="38">
        <v>954.8</v>
      </c>
      <c r="K502" s="31">
        <v>935</v>
      </c>
      <c r="L502" s="31">
        <v>918</v>
      </c>
      <c r="M502" s="31">
        <v>0.33638000000000001</v>
      </c>
      <c r="N502" s="1"/>
      <c r="O502" s="1"/>
    </row>
    <row r="503" spans="1:15" ht="12.75" customHeight="1">
      <c r="A503" s="33">
        <v>493</v>
      </c>
      <c r="B503" s="58" t="s">
        <v>305</v>
      </c>
      <c r="C503" s="58">
        <v>1542.2</v>
      </c>
      <c r="D503" s="38">
        <v>1536.0666666666666</v>
      </c>
      <c r="E503" s="38">
        <v>1517.1333333333332</v>
      </c>
      <c r="F503" s="38">
        <v>1492.0666666666666</v>
      </c>
      <c r="G503" s="38">
        <v>1473.1333333333332</v>
      </c>
      <c r="H503" s="38">
        <v>1561.1333333333332</v>
      </c>
      <c r="I503" s="38">
        <v>1580.0666666666666</v>
      </c>
      <c r="J503" s="38">
        <v>1605.1333333333332</v>
      </c>
      <c r="K503" s="31">
        <v>1555</v>
      </c>
      <c r="L503" s="31">
        <v>1511</v>
      </c>
      <c r="M503" s="31">
        <v>1.01414</v>
      </c>
      <c r="N503" s="1"/>
      <c r="O503" s="1"/>
    </row>
    <row r="504" spans="1:15" ht="12.75" customHeight="1">
      <c r="A504" s="33">
        <v>494</v>
      </c>
      <c r="B504" s="58" t="s">
        <v>240</v>
      </c>
      <c r="C504" s="58">
        <v>413.05</v>
      </c>
      <c r="D504" s="38">
        <v>415.85000000000008</v>
      </c>
      <c r="E504" s="38">
        <v>409.55000000000018</v>
      </c>
      <c r="F504" s="38">
        <v>406.05000000000013</v>
      </c>
      <c r="G504" s="38">
        <v>399.75000000000023</v>
      </c>
      <c r="H504" s="38">
        <v>419.35000000000014</v>
      </c>
      <c r="I504" s="38">
        <v>425.65</v>
      </c>
      <c r="J504" s="38">
        <v>429.15000000000009</v>
      </c>
      <c r="K504" s="31">
        <v>422.15</v>
      </c>
      <c r="L504" s="31">
        <v>412.35</v>
      </c>
      <c r="M504" s="31">
        <v>37.857340000000001</v>
      </c>
      <c r="N504" s="1"/>
      <c r="O504" s="1"/>
    </row>
    <row r="505" spans="1:15" ht="12.75" customHeight="1">
      <c r="A505" s="33">
        <v>495</v>
      </c>
      <c r="B505" s="58" t="s">
        <v>306</v>
      </c>
      <c r="C505" s="38">
        <v>17.05</v>
      </c>
      <c r="D505" s="38">
        <v>17.150000000000002</v>
      </c>
      <c r="E505" s="38">
        <v>16.900000000000006</v>
      </c>
      <c r="F505" s="38">
        <v>16.750000000000004</v>
      </c>
      <c r="G505" s="38">
        <v>16.500000000000007</v>
      </c>
      <c r="H505" s="38">
        <v>17.300000000000004</v>
      </c>
      <c r="I505" s="38">
        <v>17.549999999999997</v>
      </c>
      <c r="J505" s="31">
        <v>17.700000000000003</v>
      </c>
      <c r="K505" s="31">
        <v>17.399999999999999</v>
      </c>
      <c r="L505" s="31">
        <v>17</v>
      </c>
      <c r="M505" s="58">
        <v>885.52616</v>
      </c>
      <c r="N505" s="1"/>
      <c r="O505" s="1"/>
    </row>
    <row r="506" spans="1:15" ht="12.75" customHeight="1">
      <c r="A506" s="33">
        <v>496</v>
      </c>
      <c r="B506" s="58" t="s">
        <v>241</v>
      </c>
      <c r="C506" s="38">
        <v>270.89999999999998</v>
      </c>
      <c r="D506" s="38">
        <v>275.2833333333333</v>
      </c>
      <c r="E506" s="38">
        <v>261.11666666666662</v>
      </c>
      <c r="F506" s="38">
        <v>251.33333333333331</v>
      </c>
      <c r="G506" s="38">
        <v>237.16666666666663</v>
      </c>
      <c r="H506" s="38">
        <v>285.06666666666661</v>
      </c>
      <c r="I506" s="38">
        <v>299.23333333333335</v>
      </c>
      <c r="J506" s="31">
        <v>309.01666666666659</v>
      </c>
      <c r="K506" s="31">
        <v>289.45</v>
      </c>
      <c r="L506" s="31">
        <v>265.5</v>
      </c>
      <c r="M506" s="58">
        <v>507.06583999999998</v>
      </c>
      <c r="N506" s="1"/>
      <c r="O506" s="1"/>
    </row>
    <row r="507" spans="1:15" ht="12.75" customHeight="1">
      <c r="A507" s="33">
        <v>497</v>
      </c>
      <c r="B507" s="58" t="s">
        <v>562</v>
      </c>
      <c r="C507" s="58">
        <v>502.6</v>
      </c>
      <c r="D507" s="38">
        <v>506.38333333333338</v>
      </c>
      <c r="E507" s="38">
        <v>493.26666666666677</v>
      </c>
      <c r="F507" s="38">
        <v>483.93333333333339</v>
      </c>
      <c r="G507" s="38">
        <v>470.81666666666678</v>
      </c>
      <c r="H507" s="38">
        <v>515.7166666666667</v>
      </c>
      <c r="I507" s="38">
        <v>528.83333333333348</v>
      </c>
      <c r="J507" s="38">
        <v>538.16666666666674</v>
      </c>
      <c r="K507" s="31">
        <v>519.5</v>
      </c>
      <c r="L507" s="31">
        <v>497.05</v>
      </c>
      <c r="M507" s="31">
        <v>10.61247</v>
      </c>
      <c r="N507" s="1"/>
      <c r="O507" s="1"/>
    </row>
    <row r="508" spans="1:15" ht="12.75" customHeight="1">
      <c r="A508" s="33">
        <v>498</v>
      </c>
      <c r="B508" s="58" t="s">
        <v>561</v>
      </c>
      <c r="C508" s="58">
        <v>13482.6</v>
      </c>
      <c r="D508" s="38">
        <v>13442.966666666667</v>
      </c>
      <c r="E508" s="38">
        <v>13364.283333333335</v>
      </c>
      <c r="F508" s="38">
        <v>13245.966666666667</v>
      </c>
      <c r="G508" s="38">
        <v>13167.283333333335</v>
      </c>
      <c r="H508" s="38">
        <v>13561.283333333335</v>
      </c>
      <c r="I508" s="38">
        <v>13639.966666666669</v>
      </c>
      <c r="J508" s="38">
        <v>13758.283333333335</v>
      </c>
      <c r="K508" s="31">
        <v>13521.65</v>
      </c>
      <c r="L508" s="31">
        <v>13324.65</v>
      </c>
      <c r="M508" s="31">
        <v>1.1390000000000001E-2</v>
      </c>
      <c r="N508" s="1"/>
      <c r="O508" s="1"/>
    </row>
    <row r="509" spans="1:15" ht="12.75" customHeight="1">
      <c r="A509" s="33">
        <v>499</v>
      </c>
      <c r="B509" s="58" t="s">
        <v>307</v>
      </c>
      <c r="C509" s="38">
        <v>93.45</v>
      </c>
      <c r="D509" s="38">
        <v>93.899999999999991</v>
      </c>
      <c r="E509" s="38">
        <v>92.59999999999998</v>
      </c>
      <c r="F509" s="38">
        <v>91.749999999999986</v>
      </c>
      <c r="G509" s="38">
        <v>90.449999999999974</v>
      </c>
      <c r="H509" s="38">
        <v>94.749999999999986</v>
      </c>
      <c r="I509" s="38">
        <v>96.05</v>
      </c>
      <c r="J509" s="31">
        <v>96.899999999999991</v>
      </c>
      <c r="K509" s="31">
        <v>95.2</v>
      </c>
      <c r="L509" s="31">
        <v>93.05</v>
      </c>
      <c r="M509" s="58">
        <v>381.56808999999998</v>
      </c>
      <c r="N509" s="1"/>
      <c r="O509" s="1"/>
    </row>
    <row r="510" spans="1:15" ht="12.75" customHeight="1">
      <c r="A510" s="33">
        <v>500</v>
      </c>
      <c r="B510" s="58" t="s">
        <v>242</v>
      </c>
      <c r="C510" s="58">
        <v>650.95000000000005</v>
      </c>
      <c r="D510" s="38">
        <v>654.16666666666674</v>
      </c>
      <c r="E510" s="38">
        <v>641.73333333333346</v>
      </c>
      <c r="F510" s="38">
        <v>632.51666666666677</v>
      </c>
      <c r="G510" s="38">
        <v>620.08333333333348</v>
      </c>
      <c r="H510" s="38">
        <v>663.38333333333344</v>
      </c>
      <c r="I510" s="38">
        <v>675.81666666666683</v>
      </c>
      <c r="J510" s="38">
        <v>685.03333333333342</v>
      </c>
      <c r="K510" s="31">
        <v>666.6</v>
      </c>
      <c r="L510" s="31">
        <v>644.95000000000005</v>
      </c>
      <c r="M510" s="31">
        <v>30.934370000000001</v>
      </c>
      <c r="N510" s="1"/>
      <c r="O510" s="1"/>
    </row>
    <row r="511" spans="1:15" ht="12.75" customHeight="1">
      <c r="A511" s="33">
        <v>501</v>
      </c>
      <c r="B511" s="58" t="s">
        <v>563</v>
      </c>
      <c r="C511" s="58">
        <v>1537.15</v>
      </c>
      <c r="D511" s="38">
        <v>1538.3833333333332</v>
      </c>
      <c r="E511" s="38">
        <v>1528.7666666666664</v>
      </c>
      <c r="F511" s="38">
        <v>1520.3833333333332</v>
      </c>
      <c r="G511" s="38">
        <v>1510.7666666666664</v>
      </c>
      <c r="H511" s="38">
        <v>1546.7666666666664</v>
      </c>
      <c r="I511" s="38">
        <v>1556.3833333333332</v>
      </c>
      <c r="J511" s="38">
        <v>1564.7666666666664</v>
      </c>
      <c r="K511" s="31">
        <v>1548</v>
      </c>
      <c r="L511" s="31">
        <v>1530</v>
      </c>
      <c r="M511" s="31">
        <v>0.90881999999999996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69" t="s">
        <v>565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9" t="s">
        <v>243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9" t="s">
        <v>244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245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246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247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3" t="s">
        <v>249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73" t="s">
        <v>250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3" t="s">
        <v>251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3" t="s">
        <v>252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3" t="s">
        <v>253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3" t="s">
        <v>254</v>
      </c>
      <c r="N528" s="1"/>
      <c r="O528" s="1"/>
    </row>
    <row r="529" spans="1:15" ht="12.75" customHeight="1">
      <c r="A529" s="73" t="s">
        <v>255</v>
      </c>
      <c r="N529" s="1"/>
      <c r="O529" s="1"/>
    </row>
    <row r="530" spans="1:15" ht="12.75" customHeight="1">
      <c r="A530" s="73" t="s">
        <v>256</v>
      </c>
      <c r="N530" s="1"/>
      <c r="O530" s="1"/>
    </row>
    <row r="531" spans="1:15" ht="12.75" customHeight="1">
      <c r="A531" s="73" t="s">
        <v>257</v>
      </c>
      <c r="N531" s="1"/>
      <c r="O531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3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7" t="s">
        <v>312</v>
      </c>
      <c r="B1" s="78"/>
      <c r="C1" s="79"/>
      <c r="D1" s="80"/>
      <c r="E1" s="78"/>
      <c r="F1" s="78"/>
      <c r="G1" s="78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</row>
    <row r="2" spans="1:28" ht="12.75" customHeight="1">
      <c r="A2" s="82"/>
      <c r="B2" s="83"/>
      <c r="C2" s="84"/>
      <c r="D2" s="85"/>
      <c r="E2" s="83"/>
      <c r="F2" s="83"/>
      <c r="G2" s="83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</row>
    <row r="3" spans="1:28" ht="12.75" customHeight="1">
      <c r="A3" s="82"/>
      <c r="B3" s="83"/>
      <c r="C3" s="84"/>
      <c r="D3" s="85"/>
      <c r="E3" s="83"/>
      <c r="F3" s="83"/>
      <c r="G3" s="83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</row>
    <row r="4" spans="1:28" ht="12.75" customHeight="1">
      <c r="A4" s="82"/>
      <c r="B4" s="83"/>
      <c r="C4" s="84"/>
      <c r="D4" s="85"/>
      <c r="E4" s="83"/>
      <c r="F4" s="83"/>
      <c r="G4" s="83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</row>
    <row r="5" spans="1:28" ht="6" customHeight="1">
      <c r="A5" s="350"/>
      <c r="B5" s="351"/>
      <c r="C5" s="350"/>
      <c r="D5" s="351"/>
      <c r="E5" s="78"/>
      <c r="F5" s="78"/>
      <c r="G5" s="78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</row>
    <row r="6" spans="1:28" ht="26.25" customHeight="1">
      <c r="A6" s="81"/>
      <c r="B6" s="86"/>
      <c r="C6" s="74"/>
      <c r="D6" s="74"/>
      <c r="E6" s="23" t="s">
        <v>311</v>
      </c>
      <c r="F6" s="78"/>
      <c r="G6" s="78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</row>
    <row r="7" spans="1:28" ht="16.5" customHeight="1">
      <c r="A7" s="87" t="s">
        <v>566</v>
      </c>
      <c r="B7" s="352" t="s">
        <v>567</v>
      </c>
      <c r="C7" s="351"/>
      <c r="D7" s="7">
        <f>Main!B10</f>
        <v>45152</v>
      </c>
      <c r="E7" s="88"/>
      <c r="F7" s="78"/>
      <c r="G7" s="89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</row>
    <row r="8" spans="1:28" ht="12.75" customHeight="1">
      <c r="A8" s="77"/>
      <c r="B8" s="78"/>
      <c r="C8" s="79"/>
      <c r="D8" s="80"/>
      <c r="E8" s="88"/>
      <c r="F8" s="88"/>
      <c r="G8" s="88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</row>
    <row r="9" spans="1:28" ht="51">
      <c r="A9" s="90" t="s">
        <v>568</v>
      </c>
      <c r="B9" s="91" t="s">
        <v>569</v>
      </c>
      <c r="C9" s="91" t="s">
        <v>570</v>
      </c>
      <c r="D9" s="91" t="s">
        <v>571</v>
      </c>
      <c r="E9" s="91" t="s">
        <v>572</v>
      </c>
      <c r="F9" s="91" t="s">
        <v>573</v>
      </c>
      <c r="G9" s="91" t="s">
        <v>574</v>
      </c>
      <c r="H9" s="91" t="s">
        <v>575</v>
      </c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</row>
    <row r="10" spans="1:28" ht="12.75" customHeight="1">
      <c r="A10" s="92">
        <v>45149</v>
      </c>
      <c r="B10" s="32">
        <v>513401</v>
      </c>
      <c r="C10" s="31" t="s">
        <v>1049</v>
      </c>
      <c r="D10" s="31" t="s">
        <v>1050</v>
      </c>
      <c r="E10" s="31" t="s">
        <v>577</v>
      </c>
      <c r="F10" s="93">
        <v>79906</v>
      </c>
      <c r="G10" s="32">
        <v>30</v>
      </c>
      <c r="H10" s="32" t="s">
        <v>335</v>
      </c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</row>
    <row r="11" spans="1:28" ht="12.75" customHeight="1">
      <c r="A11" s="92">
        <v>45149</v>
      </c>
      <c r="B11" s="32">
        <v>513401</v>
      </c>
      <c r="C11" s="31" t="s">
        <v>1049</v>
      </c>
      <c r="D11" s="31" t="s">
        <v>1091</v>
      </c>
      <c r="E11" s="31" t="s">
        <v>576</v>
      </c>
      <c r="F11" s="93">
        <v>50000</v>
      </c>
      <c r="G11" s="32">
        <v>30</v>
      </c>
      <c r="H11" s="32" t="s">
        <v>335</v>
      </c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</row>
    <row r="12" spans="1:28" ht="12.75" customHeight="1">
      <c r="A12" s="92">
        <v>45149</v>
      </c>
      <c r="B12" s="32">
        <v>539546</v>
      </c>
      <c r="C12" s="31" t="s">
        <v>988</v>
      </c>
      <c r="D12" s="31" t="s">
        <v>1092</v>
      </c>
      <c r="E12" s="31" t="s">
        <v>576</v>
      </c>
      <c r="F12" s="93">
        <v>46076</v>
      </c>
      <c r="G12" s="32">
        <v>63.74</v>
      </c>
      <c r="H12" s="32" t="s">
        <v>335</v>
      </c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</row>
    <row r="13" spans="1:28" ht="12.75" customHeight="1">
      <c r="A13" s="92">
        <v>45149</v>
      </c>
      <c r="B13" s="32">
        <v>539546</v>
      </c>
      <c r="C13" s="31" t="s">
        <v>988</v>
      </c>
      <c r="D13" s="31" t="s">
        <v>1092</v>
      </c>
      <c r="E13" s="31" t="s">
        <v>577</v>
      </c>
      <c r="F13" s="93">
        <v>46076</v>
      </c>
      <c r="G13" s="32">
        <v>63.89</v>
      </c>
      <c r="H13" s="32" t="s">
        <v>335</v>
      </c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</row>
    <row r="14" spans="1:28" ht="12.75" customHeight="1">
      <c r="A14" s="92">
        <v>45149</v>
      </c>
      <c r="B14" s="32">
        <v>539546</v>
      </c>
      <c r="C14" s="31" t="s">
        <v>988</v>
      </c>
      <c r="D14" s="31" t="s">
        <v>1093</v>
      </c>
      <c r="E14" s="31" t="s">
        <v>577</v>
      </c>
      <c r="F14" s="93">
        <v>43151</v>
      </c>
      <c r="G14" s="32">
        <v>63.64</v>
      </c>
      <c r="H14" s="32" t="s">
        <v>335</v>
      </c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</row>
    <row r="15" spans="1:28" ht="12.75" customHeight="1">
      <c r="A15" s="92">
        <v>45149</v>
      </c>
      <c r="B15" s="32">
        <v>539546</v>
      </c>
      <c r="C15" s="31" t="s">
        <v>988</v>
      </c>
      <c r="D15" s="31" t="s">
        <v>1093</v>
      </c>
      <c r="E15" s="31" t="s">
        <v>576</v>
      </c>
      <c r="F15" s="93">
        <v>43151</v>
      </c>
      <c r="G15" s="32">
        <v>63.86</v>
      </c>
      <c r="H15" s="32" t="s">
        <v>335</v>
      </c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</row>
    <row r="16" spans="1:28" ht="12.75" customHeight="1">
      <c r="A16" s="92">
        <v>45149</v>
      </c>
      <c r="B16" s="32">
        <v>539546</v>
      </c>
      <c r="C16" s="31" t="s">
        <v>988</v>
      </c>
      <c r="D16" s="31" t="s">
        <v>1094</v>
      </c>
      <c r="E16" s="31" t="s">
        <v>577</v>
      </c>
      <c r="F16" s="93">
        <v>45500</v>
      </c>
      <c r="G16" s="32">
        <v>63.72</v>
      </c>
      <c r="H16" s="32" t="s">
        <v>335</v>
      </c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</row>
    <row r="17" spans="1:28" ht="12.75" customHeight="1">
      <c r="A17" s="92">
        <v>45149</v>
      </c>
      <c r="B17" s="32">
        <v>539546</v>
      </c>
      <c r="C17" s="31" t="s">
        <v>988</v>
      </c>
      <c r="D17" s="31" t="s">
        <v>1094</v>
      </c>
      <c r="E17" s="31" t="s">
        <v>576</v>
      </c>
      <c r="F17" s="93">
        <v>45500</v>
      </c>
      <c r="G17" s="32">
        <v>64.099999999999994</v>
      </c>
      <c r="H17" s="32" t="s">
        <v>335</v>
      </c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</row>
    <row r="18" spans="1:28" ht="12.75" customHeight="1">
      <c r="A18" s="92">
        <v>45149</v>
      </c>
      <c r="B18" s="32">
        <v>542934</v>
      </c>
      <c r="C18" s="31" t="s">
        <v>1095</v>
      </c>
      <c r="D18" s="31" t="s">
        <v>1096</v>
      </c>
      <c r="E18" s="31" t="s">
        <v>576</v>
      </c>
      <c r="F18" s="93">
        <v>67000</v>
      </c>
      <c r="G18" s="32">
        <v>137.15</v>
      </c>
      <c r="H18" s="32" t="s">
        <v>335</v>
      </c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</row>
    <row r="19" spans="1:28" ht="12.75" customHeight="1">
      <c r="A19" s="92">
        <v>45149</v>
      </c>
      <c r="B19" s="32">
        <v>543606</v>
      </c>
      <c r="C19" s="31" t="s">
        <v>1053</v>
      </c>
      <c r="D19" s="31" t="s">
        <v>1054</v>
      </c>
      <c r="E19" s="31" t="s">
        <v>576</v>
      </c>
      <c r="F19" s="93">
        <v>38000</v>
      </c>
      <c r="G19" s="32">
        <v>77</v>
      </c>
      <c r="H19" s="32" t="s">
        <v>335</v>
      </c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</row>
    <row r="20" spans="1:28" ht="12.75" customHeight="1">
      <c r="A20" s="92">
        <v>45149</v>
      </c>
      <c r="B20" s="32">
        <v>543606</v>
      </c>
      <c r="C20" s="31" t="s">
        <v>1053</v>
      </c>
      <c r="D20" s="31" t="s">
        <v>1054</v>
      </c>
      <c r="E20" s="31" t="s">
        <v>577</v>
      </c>
      <c r="F20" s="93">
        <v>38000</v>
      </c>
      <c r="G20" s="32">
        <v>82.95</v>
      </c>
      <c r="H20" s="32" t="s">
        <v>335</v>
      </c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</row>
    <row r="21" spans="1:28" ht="12.75" customHeight="1">
      <c r="A21" s="92">
        <v>45149</v>
      </c>
      <c r="B21" s="32">
        <v>543516</v>
      </c>
      <c r="C21" s="31" t="s">
        <v>1097</v>
      </c>
      <c r="D21" s="31" t="s">
        <v>1098</v>
      </c>
      <c r="E21" s="31" t="s">
        <v>576</v>
      </c>
      <c r="F21" s="93">
        <v>15000</v>
      </c>
      <c r="G21" s="32">
        <v>95.58</v>
      </c>
      <c r="H21" s="32" t="s">
        <v>335</v>
      </c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</row>
    <row r="22" spans="1:28" ht="12.75" customHeight="1">
      <c r="A22" s="92">
        <v>45149</v>
      </c>
      <c r="B22" s="32">
        <v>543516</v>
      </c>
      <c r="C22" s="31" t="s">
        <v>1097</v>
      </c>
      <c r="D22" s="31" t="s">
        <v>1099</v>
      </c>
      <c r="E22" s="31" t="s">
        <v>576</v>
      </c>
      <c r="F22" s="93">
        <v>10000</v>
      </c>
      <c r="G22" s="32">
        <v>95.56</v>
      </c>
      <c r="H22" s="32" t="s">
        <v>335</v>
      </c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</row>
    <row r="23" spans="1:28" ht="12.75" customHeight="1">
      <c r="A23" s="92">
        <v>45149</v>
      </c>
      <c r="B23" s="32">
        <v>542724</v>
      </c>
      <c r="C23" s="31" t="s">
        <v>1100</v>
      </c>
      <c r="D23" s="31" t="s">
        <v>1101</v>
      </c>
      <c r="E23" s="31" t="s">
        <v>577</v>
      </c>
      <c r="F23" s="93">
        <v>3701350</v>
      </c>
      <c r="G23" s="32">
        <v>1.1200000000000001</v>
      </c>
      <c r="H23" s="32" t="s">
        <v>335</v>
      </c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</row>
    <row r="24" spans="1:28" ht="12.75" customHeight="1">
      <c r="A24" s="92">
        <v>45149</v>
      </c>
      <c r="B24" s="32">
        <v>535431</v>
      </c>
      <c r="C24" s="31" t="s">
        <v>963</v>
      </c>
      <c r="D24" s="31" t="s">
        <v>1102</v>
      </c>
      <c r="E24" s="31" t="s">
        <v>577</v>
      </c>
      <c r="F24" s="93">
        <v>3196473</v>
      </c>
      <c r="G24" s="32">
        <v>2.98</v>
      </c>
      <c r="H24" s="32" t="s">
        <v>335</v>
      </c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</row>
    <row r="25" spans="1:28" ht="12.75" customHeight="1">
      <c r="A25" s="92">
        <v>45149</v>
      </c>
      <c r="B25" s="32">
        <v>540614</v>
      </c>
      <c r="C25" s="31" t="s">
        <v>1006</v>
      </c>
      <c r="D25" s="31" t="s">
        <v>1057</v>
      </c>
      <c r="E25" s="31" t="s">
        <v>576</v>
      </c>
      <c r="F25" s="93">
        <v>11396472</v>
      </c>
      <c r="G25" s="32">
        <v>1.44</v>
      </c>
      <c r="H25" s="32" t="s">
        <v>335</v>
      </c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</row>
    <row r="26" spans="1:28" ht="12.75" customHeight="1">
      <c r="A26" s="92">
        <v>45149</v>
      </c>
      <c r="B26" s="32">
        <v>540614</v>
      </c>
      <c r="C26" s="31" t="s">
        <v>1006</v>
      </c>
      <c r="D26" s="31" t="s">
        <v>1057</v>
      </c>
      <c r="E26" s="31" t="s">
        <v>577</v>
      </c>
      <c r="F26" s="93">
        <v>11278572</v>
      </c>
      <c r="G26" s="32">
        <v>1.43</v>
      </c>
      <c r="H26" s="32" t="s">
        <v>335</v>
      </c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</row>
    <row r="27" spans="1:28" ht="12.75" customHeight="1">
      <c r="A27" s="92">
        <v>45149</v>
      </c>
      <c r="B27" s="32">
        <v>540614</v>
      </c>
      <c r="C27" s="31" t="s">
        <v>1006</v>
      </c>
      <c r="D27" s="31" t="s">
        <v>1056</v>
      </c>
      <c r="E27" s="31" t="s">
        <v>577</v>
      </c>
      <c r="F27" s="93">
        <v>8700000</v>
      </c>
      <c r="G27" s="32">
        <v>1.39</v>
      </c>
      <c r="H27" s="32" t="s">
        <v>335</v>
      </c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</row>
    <row r="28" spans="1:28" ht="12.75" customHeight="1">
      <c r="A28" s="92">
        <v>45149</v>
      </c>
      <c r="B28" s="32">
        <v>540614</v>
      </c>
      <c r="C28" s="31" t="s">
        <v>1006</v>
      </c>
      <c r="D28" s="31" t="s">
        <v>1103</v>
      </c>
      <c r="E28" s="31" t="s">
        <v>577</v>
      </c>
      <c r="F28" s="93">
        <v>5000031</v>
      </c>
      <c r="G28" s="32">
        <v>1.43</v>
      </c>
      <c r="H28" s="32" t="s">
        <v>335</v>
      </c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</row>
    <row r="29" spans="1:28" ht="12.75" customHeight="1">
      <c r="A29" s="92">
        <v>45149</v>
      </c>
      <c r="B29" s="32">
        <v>540614</v>
      </c>
      <c r="C29" s="31" t="s">
        <v>1006</v>
      </c>
      <c r="D29" s="31" t="s">
        <v>1104</v>
      </c>
      <c r="E29" s="31" t="s">
        <v>577</v>
      </c>
      <c r="F29" s="93">
        <v>6000010</v>
      </c>
      <c r="G29" s="32">
        <v>1.45</v>
      </c>
      <c r="H29" s="32" t="s">
        <v>335</v>
      </c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</row>
    <row r="30" spans="1:28" ht="12.75" customHeight="1">
      <c r="A30" s="92">
        <v>45149</v>
      </c>
      <c r="B30" s="32">
        <v>540614</v>
      </c>
      <c r="C30" s="31" t="s">
        <v>1006</v>
      </c>
      <c r="D30" s="31" t="s">
        <v>1103</v>
      </c>
      <c r="E30" s="31" t="s">
        <v>576</v>
      </c>
      <c r="F30" s="93">
        <v>5000031</v>
      </c>
      <c r="G30" s="32">
        <v>1.45</v>
      </c>
      <c r="H30" s="32" t="s">
        <v>335</v>
      </c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</row>
    <row r="31" spans="1:28" ht="12.75" customHeight="1">
      <c r="A31" s="92">
        <v>45149</v>
      </c>
      <c r="B31" s="32">
        <v>540614</v>
      </c>
      <c r="C31" s="31" t="s">
        <v>1006</v>
      </c>
      <c r="D31" s="31" t="s">
        <v>1104</v>
      </c>
      <c r="E31" s="31" t="s">
        <v>576</v>
      </c>
      <c r="F31" s="93">
        <v>6000010</v>
      </c>
      <c r="G31" s="32">
        <v>1.45</v>
      </c>
      <c r="H31" s="32" t="s">
        <v>335</v>
      </c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</row>
    <row r="32" spans="1:28" ht="12.75" customHeight="1">
      <c r="A32" s="92">
        <v>45149</v>
      </c>
      <c r="B32" s="32">
        <v>540614</v>
      </c>
      <c r="C32" s="31" t="s">
        <v>1006</v>
      </c>
      <c r="D32" s="31" t="s">
        <v>1023</v>
      </c>
      <c r="E32" s="31" t="s">
        <v>576</v>
      </c>
      <c r="F32" s="93">
        <v>11354504</v>
      </c>
      <c r="G32" s="32">
        <v>1.4</v>
      </c>
      <c r="H32" s="32" t="s">
        <v>335</v>
      </c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</row>
    <row r="33" spans="1:28" ht="12.75" customHeight="1">
      <c r="A33" s="92">
        <v>45149</v>
      </c>
      <c r="B33" s="32">
        <v>540614</v>
      </c>
      <c r="C33" s="31" t="s">
        <v>1006</v>
      </c>
      <c r="D33" s="31" t="s">
        <v>1105</v>
      </c>
      <c r="E33" s="31" t="s">
        <v>576</v>
      </c>
      <c r="F33" s="93">
        <v>5440296</v>
      </c>
      <c r="G33" s="32">
        <v>1.4</v>
      </c>
      <c r="H33" s="32" t="s">
        <v>335</v>
      </c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</row>
    <row r="34" spans="1:28" ht="12.75" customHeight="1">
      <c r="A34" s="92">
        <v>45149</v>
      </c>
      <c r="B34" s="32">
        <v>540614</v>
      </c>
      <c r="C34" s="31" t="s">
        <v>1006</v>
      </c>
      <c r="D34" s="31" t="s">
        <v>1023</v>
      </c>
      <c r="E34" s="31" t="s">
        <v>577</v>
      </c>
      <c r="F34" s="93">
        <v>11354504</v>
      </c>
      <c r="G34" s="32">
        <v>1.41</v>
      </c>
      <c r="H34" s="32" t="s">
        <v>335</v>
      </c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</row>
    <row r="35" spans="1:28" ht="12.75" customHeight="1">
      <c r="A35" s="92">
        <v>45149</v>
      </c>
      <c r="B35" s="32">
        <v>540614</v>
      </c>
      <c r="C35" s="31" t="s">
        <v>1006</v>
      </c>
      <c r="D35" s="31" t="s">
        <v>1105</v>
      </c>
      <c r="E35" s="31" t="s">
        <v>577</v>
      </c>
      <c r="F35" s="93">
        <v>5440296</v>
      </c>
      <c r="G35" s="32">
        <v>1.41</v>
      </c>
      <c r="H35" s="32" t="s">
        <v>335</v>
      </c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</row>
    <row r="36" spans="1:28" ht="12.75" customHeight="1">
      <c r="A36" s="92">
        <v>45149</v>
      </c>
      <c r="B36" s="32">
        <v>540614</v>
      </c>
      <c r="C36" s="31" t="s">
        <v>1006</v>
      </c>
      <c r="D36" s="31" t="s">
        <v>1106</v>
      </c>
      <c r="E36" s="31" t="s">
        <v>577</v>
      </c>
      <c r="F36" s="93">
        <v>6551364</v>
      </c>
      <c r="G36" s="32">
        <v>1.43</v>
      </c>
      <c r="H36" s="32" t="s">
        <v>335</v>
      </c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</row>
    <row r="37" spans="1:28" ht="12.75" customHeight="1">
      <c r="A37" s="92">
        <v>45149</v>
      </c>
      <c r="B37" s="32">
        <v>540614</v>
      </c>
      <c r="C37" s="31" t="s">
        <v>1006</v>
      </c>
      <c r="D37" s="31" t="s">
        <v>1106</v>
      </c>
      <c r="E37" s="31" t="s">
        <v>576</v>
      </c>
      <c r="F37" s="93">
        <v>6641608</v>
      </c>
      <c r="G37" s="32">
        <v>1.43</v>
      </c>
      <c r="H37" s="32" t="s">
        <v>335</v>
      </c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</row>
    <row r="38" spans="1:28" ht="12.75" customHeight="1">
      <c r="A38" s="92">
        <v>45149</v>
      </c>
      <c r="B38" s="32">
        <v>540614</v>
      </c>
      <c r="C38" s="31" t="s">
        <v>1006</v>
      </c>
      <c r="D38" s="31" t="s">
        <v>1107</v>
      </c>
      <c r="E38" s="31" t="s">
        <v>577</v>
      </c>
      <c r="F38" s="93">
        <v>6360000</v>
      </c>
      <c r="G38" s="32">
        <v>1.43</v>
      </c>
      <c r="H38" s="32" t="s">
        <v>335</v>
      </c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</row>
    <row r="39" spans="1:28" ht="12.75" customHeight="1">
      <c r="A39" s="92">
        <v>45149</v>
      </c>
      <c r="B39" s="32">
        <v>540614</v>
      </c>
      <c r="C39" s="31" t="s">
        <v>1006</v>
      </c>
      <c r="D39" s="31" t="s">
        <v>1108</v>
      </c>
      <c r="E39" s="31" t="s">
        <v>577</v>
      </c>
      <c r="F39" s="93">
        <v>9801100</v>
      </c>
      <c r="G39" s="32">
        <v>1.43</v>
      </c>
      <c r="H39" s="32" t="s">
        <v>335</v>
      </c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</row>
    <row r="40" spans="1:28" ht="12.75" customHeight="1">
      <c r="A40" s="92">
        <v>45149</v>
      </c>
      <c r="B40" s="32">
        <v>540614</v>
      </c>
      <c r="C40" s="31" t="s">
        <v>1006</v>
      </c>
      <c r="D40" s="31" t="s">
        <v>1055</v>
      </c>
      <c r="E40" s="31" t="s">
        <v>577</v>
      </c>
      <c r="F40" s="93">
        <v>5992733</v>
      </c>
      <c r="G40" s="32">
        <v>1.43</v>
      </c>
      <c r="H40" s="32" t="s">
        <v>335</v>
      </c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</row>
    <row r="41" spans="1:28" ht="12.75" customHeight="1">
      <c r="A41" s="92">
        <v>45149</v>
      </c>
      <c r="B41" s="32">
        <v>540614</v>
      </c>
      <c r="C41" s="31" t="s">
        <v>1006</v>
      </c>
      <c r="D41" s="31" t="s">
        <v>1109</v>
      </c>
      <c r="E41" s="31" t="s">
        <v>576</v>
      </c>
      <c r="F41" s="93">
        <v>4500000</v>
      </c>
      <c r="G41" s="32">
        <v>1.35</v>
      </c>
      <c r="H41" s="32" t="s">
        <v>335</v>
      </c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</row>
    <row r="42" spans="1:28" ht="12.75" customHeight="1">
      <c r="A42" s="92">
        <v>45149</v>
      </c>
      <c r="B42" s="32">
        <v>540614</v>
      </c>
      <c r="C42" s="31" t="s">
        <v>1006</v>
      </c>
      <c r="D42" s="31" t="s">
        <v>1110</v>
      </c>
      <c r="E42" s="31" t="s">
        <v>576</v>
      </c>
      <c r="F42" s="93">
        <v>16778332</v>
      </c>
      <c r="G42" s="32">
        <v>1.43</v>
      </c>
      <c r="H42" s="32" t="s">
        <v>335</v>
      </c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</row>
    <row r="43" spans="1:28" ht="12.75" customHeight="1">
      <c r="A43" s="92">
        <v>45149</v>
      </c>
      <c r="B43" s="32">
        <v>540614</v>
      </c>
      <c r="C43" s="31" t="s">
        <v>1006</v>
      </c>
      <c r="D43" s="31" t="s">
        <v>1110</v>
      </c>
      <c r="E43" s="31" t="s">
        <v>577</v>
      </c>
      <c r="F43" s="93">
        <v>16778332</v>
      </c>
      <c r="G43" s="32">
        <v>1.36</v>
      </c>
      <c r="H43" s="32" t="s">
        <v>335</v>
      </c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</row>
    <row r="44" spans="1:28" ht="12.75" customHeight="1">
      <c r="A44" s="92">
        <v>45149</v>
      </c>
      <c r="B44" s="32">
        <v>540614</v>
      </c>
      <c r="C44" s="31" t="s">
        <v>1006</v>
      </c>
      <c r="D44" s="31" t="s">
        <v>1024</v>
      </c>
      <c r="E44" s="31" t="s">
        <v>577</v>
      </c>
      <c r="F44" s="93">
        <v>2000000</v>
      </c>
      <c r="G44" s="32">
        <v>1.35</v>
      </c>
      <c r="H44" s="32" t="s">
        <v>335</v>
      </c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</row>
    <row r="45" spans="1:28" ht="12.75" customHeight="1">
      <c r="A45" s="92">
        <v>45149</v>
      </c>
      <c r="B45" s="32">
        <v>540614</v>
      </c>
      <c r="C45" s="31" t="s">
        <v>1006</v>
      </c>
      <c r="D45" s="31" t="s">
        <v>1024</v>
      </c>
      <c r="E45" s="31" t="s">
        <v>576</v>
      </c>
      <c r="F45" s="93">
        <v>20000000</v>
      </c>
      <c r="G45" s="32">
        <v>1.43</v>
      </c>
      <c r="H45" s="32" t="s">
        <v>335</v>
      </c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</row>
    <row r="46" spans="1:28" ht="12.75" customHeight="1">
      <c r="A46" s="92">
        <v>45149</v>
      </c>
      <c r="B46" s="32">
        <v>540614</v>
      </c>
      <c r="C46" s="31" t="s">
        <v>1006</v>
      </c>
      <c r="D46" s="31" t="s">
        <v>1025</v>
      </c>
      <c r="E46" s="31" t="s">
        <v>576</v>
      </c>
      <c r="F46" s="93">
        <v>23945045</v>
      </c>
      <c r="G46" s="32">
        <v>1.42</v>
      </c>
      <c r="H46" s="32" t="s">
        <v>335</v>
      </c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</row>
    <row r="47" spans="1:28" ht="12.75" customHeight="1">
      <c r="A47" s="92">
        <v>45149</v>
      </c>
      <c r="B47" s="32">
        <v>540614</v>
      </c>
      <c r="C47" s="31" t="s">
        <v>1006</v>
      </c>
      <c r="D47" s="31" t="s">
        <v>1025</v>
      </c>
      <c r="E47" s="31" t="s">
        <v>577</v>
      </c>
      <c r="F47" s="93">
        <v>23902849</v>
      </c>
      <c r="G47" s="32">
        <v>1.42</v>
      </c>
      <c r="H47" s="32" t="s">
        <v>335</v>
      </c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</row>
    <row r="48" spans="1:28" ht="12.75" customHeight="1">
      <c r="A48" s="92">
        <v>45149</v>
      </c>
      <c r="B48" s="32">
        <v>531913</v>
      </c>
      <c r="C48" s="31" t="s">
        <v>1111</v>
      </c>
      <c r="D48" s="31" t="s">
        <v>1112</v>
      </c>
      <c r="E48" s="31" t="s">
        <v>576</v>
      </c>
      <c r="F48" s="93">
        <v>37517</v>
      </c>
      <c r="G48" s="32">
        <v>7.62</v>
      </c>
      <c r="H48" s="32" t="s">
        <v>335</v>
      </c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</row>
    <row r="49" spans="1:28" ht="12.75" customHeight="1">
      <c r="A49" s="92">
        <v>45149</v>
      </c>
      <c r="B49" s="32">
        <v>541337</v>
      </c>
      <c r="C49" s="31" t="s">
        <v>1058</v>
      </c>
      <c r="D49" s="31" t="s">
        <v>1113</v>
      </c>
      <c r="E49" s="31" t="s">
        <v>577</v>
      </c>
      <c r="F49" s="93">
        <v>63000</v>
      </c>
      <c r="G49" s="32">
        <v>5.39</v>
      </c>
      <c r="H49" s="32" t="s">
        <v>335</v>
      </c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</row>
    <row r="50" spans="1:28" ht="12.75" customHeight="1">
      <c r="A50" s="92">
        <v>45149</v>
      </c>
      <c r="B50" s="32">
        <v>512267</v>
      </c>
      <c r="C50" s="31" t="s">
        <v>1114</v>
      </c>
      <c r="D50" s="31" t="s">
        <v>1115</v>
      </c>
      <c r="E50" s="31" t="s">
        <v>576</v>
      </c>
      <c r="F50" s="93">
        <v>7066452</v>
      </c>
      <c r="G50" s="32">
        <v>15.57</v>
      </c>
      <c r="H50" s="32" t="s">
        <v>335</v>
      </c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</row>
    <row r="51" spans="1:28" ht="12.75" customHeight="1">
      <c r="A51" s="92">
        <v>45149</v>
      </c>
      <c r="B51" s="32">
        <v>512267</v>
      </c>
      <c r="C51" s="31" t="s">
        <v>1114</v>
      </c>
      <c r="D51" s="31" t="s">
        <v>1115</v>
      </c>
      <c r="E51" s="31" t="s">
        <v>577</v>
      </c>
      <c r="F51" s="93">
        <v>19045</v>
      </c>
      <c r="G51" s="32">
        <v>15.59</v>
      </c>
      <c r="H51" s="32" t="s">
        <v>335</v>
      </c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</row>
    <row r="52" spans="1:28" ht="12.75" customHeight="1">
      <c r="A52" s="92">
        <v>45149</v>
      </c>
      <c r="B52" s="32">
        <v>512267</v>
      </c>
      <c r="C52" s="31" t="s">
        <v>1114</v>
      </c>
      <c r="D52" s="31" t="s">
        <v>1116</v>
      </c>
      <c r="E52" s="31" t="s">
        <v>577</v>
      </c>
      <c r="F52" s="93">
        <v>7000000</v>
      </c>
      <c r="G52" s="32">
        <v>15.57</v>
      </c>
      <c r="H52" s="32" t="s">
        <v>335</v>
      </c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</row>
    <row r="53" spans="1:28" ht="12.75" customHeight="1">
      <c r="A53" s="92">
        <v>45149</v>
      </c>
      <c r="B53" s="32">
        <v>543207</v>
      </c>
      <c r="C53" s="31" t="s">
        <v>1117</v>
      </c>
      <c r="D53" s="31" t="s">
        <v>1118</v>
      </c>
      <c r="E53" s="31" t="s">
        <v>577</v>
      </c>
      <c r="F53" s="93">
        <v>59899</v>
      </c>
      <c r="G53" s="32">
        <v>8.9</v>
      </c>
      <c r="H53" s="32" t="s">
        <v>335</v>
      </c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</row>
    <row r="54" spans="1:28" ht="12.75" customHeight="1">
      <c r="A54" s="92">
        <v>45149</v>
      </c>
      <c r="B54" s="32">
        <v>531304</v>
      </c>
      <c r="C54" s="31" t="s">
        <v>1119</v>
      </c>
      <c r="D54" s="31" t="s">
        <v>1120</v>
      </c>
      <c r="E54" s="31" t="s">
        <v>577</v>
      </c>
      <c r="F54" s="93">
        <v>16100</v>
      </c>
      <c r="G54" s="32">
        <v>39.89</v>
      </c>
      <c r="H54" s="32" t="s">
        <v>335</v>
      </c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</row>
    <row r="55" spans="1:28" ht="12.75" customHeight="1">
      <c r="A55" s="92">
        <v>45149</v>
      </c>
      <c r="B55" s="32">
        <v>538860</v>
      </c>
      <c r="C55" s="31" t="s">
        <v>1121</v>
      </c>
      <c r="D55" s="31" t="s">
        <v>1122</v>
      </c>
      <c r="E55" s="31" t="s">
        <v>577</v>
      </c>
      <c r="F55" s="93">
        <v>460003</v>
      </c>
      <c r="G55" s="32">
        <v>1.1599999999999999</v>
      </c>
      <c r="H55" s="32" t="s">
        <v>335</v>
      </c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</row>
    <row r="56" spans="1:28" ht="12.75" customHeight="1">
      <c r="A56" s="92">
        <v>45149</v>
      </c>
      <c r="B56" s="32">
        <v>543814</v>
      </c>
      <c r="C56" s="31" t="s">
        <v>1059</v>
      </c>
      <c r="D56" s="31" t="s">
        <v>1123</v>
      </c>
      <c r="E56" s="31" t="s">
        <v>576</v>
      </c>
      <c r="F56" s="93">
        <v>30000</v>
      </c>
      <c r="G56" s="32">
        <v>80</v>
      </c>
      <c r="H56" s="32" t="s">
        <v>335</v>
      </c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</row>
    <row r="57" spans="1:28" ht="12.75" customHeight="1">
      <c r="A57" s="92">
        <v>45149</v>
      </c>
      <c r="B57" s="32">
        <v>540709</v>
      </c>
      <c r="C57" s="31" t="s">
        <v>975</v>
      </c>
      <c r="D57" s="31" t="s">
        <v>1027</v>
      </c>
      <c r="E57" s="31" t="s">
        <v>577</v>
      </c>
      <c r="F57" s="93">
        <v>5000000</v>
      </c>
      <c r="G57" s="32">
        <v>1.86</v>
      </c>
      <c r="H57" s="32" t="s">
        <v>335</v>
      </c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</row>
    <row r="58" spans="1:28" ht="12.75" customHeight="1">
      <c r="A58" s="92">
        <v>45149</v>
      </c>
      <c r="B58" s="32">
        <v>540709</v>
      </c>
      <c r="C58" s="31" t="s">
        <v>975</v>
      </c>
      <c r="D58" s="31" t="s">
        <v>941</v>
      </c>
      <c r="E58" s="31" t="s">
        <v>577</v>
      </c>
      <c r="F58" s="93">
        <v>2790318</v>
      </c>
      <c r="G58" s="32">
        <v>1.86</v>
      </c>
      <c r="H58" s="32" t="s">
        <v>335</v>
      </c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</row>
    <row r="59" spans="1:28" ht="12.75" customHeight="1">
      <c r="A59" s="92">
        <v>45149</v>
      </c>
      <c r="B59" s="32">
        <v>540709</v>
      </c>
      <c r="C59" s="31" t="s">
        <v>975</v>
      </c>
      <c r="D59" s="31" t="s">
        <v>941</v>
      </c>
      <c r="E59" s="31" t="s">
        <v>576</v>
      </c>
      <c r="F59" s="93">
        <v>2483876</v>
      </c>
      <c r="G59" s="32">
        <v>1.86</v>
      </c>
      <c r="H59" s="32" t="s">
        <v>335</v>
      </c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</row>
    <row r="60" spans="1:28" ht="12.75" customHeight="1">
      <c r="A60" s="92">
        <v>45149</v>
      </c>
      <c r="B60" s="32">
        <v>543366</v>
      </c>
      <c r="C60" s="31" t="s">
        <v>1007</v>
      </c>
      <c r="D60" s="31" t="s">
        <v>1060</v>
      </c>
      <c r="E60" s="31" t="s">
        <v>577</v>
      </c>
      <c r="F60" s="93">
        <v>4800</v>
      </c>
      <c r="G60" s="32">
        <v>71.08</v>
      </c>
      <c r="H60" s="32" t="s">
        <v>335</v>
      </c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</row>
    <row r="61" spans="1:28" ht="12.75" customHeight="1">
      <c r="A61" s="92">
        <v>45149</v>
      </c>
      <c r="B61" s="32">
        <v>543366</v>
      </c>
      <c r="C61" s="31" t="s">
        <v>1007</v>
      </c>
      <c r="D61" s="31" t="s">
        <v>1060</v>
      </c>
      <c r="E61" s="31" t="s">
        <v>576</v>
      </c>
      <c r="F61" s="93">
        <v>3600</v>
      </c>
      <c r="G61" s="32">
        <v>79.400000000000006</v>
      </c>
      <c r="H61" s="32" t="s">
        <v>335</v>
      </c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</row>
    <row r="62" spans="1:28" ht="12.75" customHeight="1">
      <c r="A62" s="92">
        <v>45149</v>
      </c>
      <c r="B62" s="32">
        <v>543366</v>
      </c>
      <c r="C62" s="31" t="s">
        <v>1007</v>
      </c>
      <c r="D62" s="31" t="s">
        <v>1124</v>
      </c>
      <c r="E62" s="31" t="s">
        <v>577</v>
      </c>
      <c r="F62" s="93">
        <v>6000</v>
      </c>
      <c r="G62" s="32">
        <v>77.849999999999994</v>
      </c>
      <c r="H62" s="32" t="s">
        <v>335</v>
      </c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</row>
    <row r="63" spans="1:28" ht="12.75" customHeight="1">
      <c r="A63" s="92">
        <v>45149</v>
      </c>
      <c r="B63" s="32">
        <v>543366</v>
      </c>
      <c r="C63" s="31" t="s">
        <v>1007</v>
      </c>
      <c r="D63" s="31" t="s">
        <v>1125</v>
      </c>
      <c r="E63" s="31" t="s">
        <v>577</v>
      </c>
      <c r="F63" s="93">
        <v>4800</v>
      </c>
      <c r="G63" s="32">
        <v>79.400000000000006</v>
      </c>
      <c r="H63" s="32" t="s">
        <v>335</v>
      </c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</row>
    <row r="64" spans="1:28" ht="12.75" customHeight="1">
      <c r="A64" s="92">
        <v>45149</v>
      </c>
      <c r="B64" s="32">
        <v>530525</v>
      </c>
      <c r="C64" s="31" t="s">
        <v>1126</v>
      </c>
      <c r="D64" s="31" t="s">
        <v>1127</v>
      </c>
      <c r="E64" s="31" t="s">
        <v>577</v>
      </c>
      <c r="F64" s="93">
        <v>52000</v>
      </c>
      <c r="G64" s="32">
        <v>33.29</v>
      </c>
      <c r="H64" s="32" t="s">
        <v>335</v>
      </c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</row>
    <row r="65" spans="1:28" ht="12.75" customHeight="1">
      <c r="A65" s="92">
        <v>45149</v>
      </c>
      <c r="B65" s="32">
        <v>538923</v>
      </c>
      <c r="C65" s="31" t="s">
        <v>1128</v>
      </c>
      <c r="D65" s="31" t="s">
        <v>1129</v>
      </c>
      <c r="E65" s="31" t="s">
        <v>577</v>
      </c>
      <c r="F65" s="93">
        <v>36349</v>
      </c>
      <c r="G65" s="32">
        <v>64.489999999999995</v>
      </c>
      <c r="H65" s="32" t="s">
        <v>335</v>
      </c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</row>
    <row r="66" spans="1:28" ht="12.75" customHeight="1">
      <c r="A66" s="92">
        <v>45149</v>
      </c>
      <c r="B66" s="32">
        <v>518075</v>
      </c>
      <c r="C66" s="31" t="s">
        <v>1130</v>
      </c>
      <c r="D66" s="31" t="s">
        <v>1131</v>
      </c>
      <c r="E66" s="31" t="s">
        <v>577</v>
      </c>
      <c r="F66" s="93">
        <v>100000</v>
      </c>
      <c r="G66" s="32">
        <v>264.64</v>
      </c>
      <c r="H66" s="32" t="s">
        <v>335</v>
      </c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</row>
    <row r="67" spans="1:28" ht="12.75" customHeight="1">
      <c r="A67" s="92">
        <v>45149</v>
      </c>
      <c r="B67" s="32">
        <v>517201</v>
      </c>
      <c r="C67" s="31" t="s">
        <v>1061</v>
      </c>
      <c r="D67" s="31" t="s">
        <v>1062</v>
      </c>
      <c r="E67" s="31" t="s">
        <v>577</v>
      </c>
      <c r="F67" s="93">
        <v>19837</v>
      </c>
      <c r="G67" s="32">
        <v>71.42</v>
      </c>
      <c r="H67" s="32" t="s">
        <v>335</v>
      </c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</row>
    <row r="68" spans="1:28" ht="12.75" customHeight="1">
      <c r="A68" s="92">
        <v>45149</v>
      </c>
      <c r="B68" s="32">
        <v>539310</v>
      </c>
      <c r="C68" s="31" t="s">
        <v>1132</v>
      </c>
      <c r="D68" s="31" t="s">
        <v>1133</v>
      </c>
      <c r="E68" s="31" t="s">
        <v>577</v>
      </c>
      <c r="F68" s="93">
        <v>200000</v>
      </c>
      <c r="G68" s="32">
        <v>90.05</v>
      </c>
      <c r="H68" s="32" t="s">
        <v>335</v>
      </c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</row>
    <row r="69" spans="1:28" ht="12.75" customHeight="1">
      <c r="A69" s="92">
        <v>45149</v>
      </c>
      <c r="B69" s="32">
        <v>511507</v>
      </c>
      <c r="C69" s="31" t="s">
        <v>1134</v>
      </c>
      <c r="D69" s="31" t="s">
        <v>1135</v>
      </c>
      <c r="E69" s="31" t="s">
        <v>577</v>
      </c>
      <c r="F69" s="93">
        <v>15749</v>
      </c>
      <c r="G69" s="32">
        <v>24.47</v>
      </c>
      <c r="H69" s="32" t="s">
        <v>335</v>
      </c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</row>
    <row r="70" spans="1:28" ht="12.75" customHeight="1">
      <c r="A70" s="92">
        <v>45149</v>
      </c>
      <c r="B70" s="32">
        <v>539402</v>
      </c>
      <c r="C70" s="31" t="s">
        <v>1136</v>
      </c>
      <c r="D70" s="31" t="s">
        <v>1137</v>
      </c>
      <c r="E70" s="31" t="s">
        <v>577</v>
      </c>
      <c r="F70" s="93">
        <v>142205</v>
      </c>
      <c r="G70" s="32">
        <v>17.34</v>
      </c>
      <c r="H70" s="32" t="s">
        <v>335</v>
      </c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</row>
    <row r="71" spans="1:28" ht="12.75" customHeight="1">
      <c r="A71" s="92">
        <v>45149</v>
      </c>
      <c r="B71" s="32">
        <v>539402</v>
      </c>
      <c r="C71" s="31" t="s">
        <v>1136</v>
      </c>
      <c r="D71" s="31" t="s">
        <v>1138</v>
      </c>
      <c r="E71" s="31" t="s">
        <v>577</v>
      </c>
      <c r="F71" s="93">
        <v>111000</v>
      </c>
      <c r="G71" s="32">
        <v>17.5</v>
      </c>
      <c r="H71" s="32" t="s">
        <v>335</v>
      </c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</row>
    <row r="72" spans="1:28" ht="12.75" customHeight="1">
      <c r="A72" s="92">
        <v>45149</v>
      </c>
      <c r="B72" s="32">
        <v>539291</v>
      </c>
      <c r="C72" s="31" t="s">
        <v>1063</v>
      </c>
      <c r="D72" s="31" t="s">
        <v>941</v>
      </c>
      <c r="E72" s="31" t="s">
        <v>577</v>
      </c>
      <c r="F72" s="93">
        <v>25000</v>
      </c>
      <c r="G72" s="32">
        <v>12.09</v>
      </c>
      <c r="H72" s="32" t="s">
        <v>335</v>
      </c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</row>
    <row r="73" spans="1:28" ht="12.75" customHeight="1">
      <c r="A73" s="92">
        <v>45149</v>
      </c>
      <c r="B73" s="32">
        <v>542803</v>
      </c>
      <c r="C73" s="31" t="s">
        <v>1139</v>
      </c>
      <c r="D73" s="31" t="s">
        <v>1140</v>
      </c>
      <c r="E73" s="31" t="s">
        <v>577</v>
      </c>
      <c r="F73" s="93">
        <v>50000</v>
      </c>
      <c r="G73" s="32">
        <v>21</v>
      </c>
      <c r="H73" s="32" t="s">
        <v>335</v>
      </c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</row>
    <row r="74" spans="1:28" ht="12.75" customHeight="1">
      <c r="A74" s="92">
        <v>45149</v>
      </c>
      <c r="B74" s="32">
        <v>542803</v>
      </c>
      <c r="C74" s="31" t="s">
        <v>1139</v>
      </c>
      <c r="D74" s="31" t="s">
        <v>1141</v>
      </c>
      <c r="E74" s="31" t="s">
        <v>577</v>
      </c>
      <c r="F74" s="93">
        <v>132470</v>
      </c>
      <c r="G74" s="32">
        <v>21.03</v>
      </c>
      <c r="H74" s="32" t="s">
        <v>335</v>
      </c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</row>
    <row r="75" spans="1:28" ht="12.75" customHeight="1">
      <c r="A75" s="92">
        <v>45149</v>
      </c>
      <c r="B75" s="32">
        <v>542803</v>
      </c>
      <c r="C75" s="31" t="s">
        <v>1139</v>
      </c>
      <c r="D75" s="31" t="s">
        <v>1141</v>
      </c>
      <c r="E75" s="31" t="s">
        <v>577</v>
      </c>
      <c r="F75" s="93">
        <v>140000</v>
      </c>
      <c r="G75" s="32">
        <v>22.1</v>
      </c>
      <c r="H75" s="32" t="s">
        <v>335</v>
      </c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</row>
    <row r="76" spans="1:28" ht="12.75" customHeight="1">
      <c r="A76" s="92">
        <v>45149</v>
      </c>
      <c r="B76" s="32">
        <v>542803</v>
      </c>
      <c r="C76" s="31" t="s">
        <v>1139</v>
      </c>
      <c r="D76" s="31" t="s">
        <v>989</v>
      </c>
      <c r="E76" s="31" t="s">
        <v>577</v>
      </c>
      <c r="F76" s="93">
        <v>154689</v>
      </c>
      <c r="G76" s="32">
        <v>21.94</v>
      </c>
      <c r="H76" s="32" t="s">
        <v>335</v>
      </c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</row>
    <row r="77" spans="1:28" ht="12.75" customHeight="1">
      <c r="A77" s="92">
        <v>45149</v>
      </c>
      <c r="B77" s="32">
        <v>542803</v>
      </c>
      <c r="C77" s="31" t="s">
        <v>1139</v>
      </c>
      <c r="D77" s="31" t="s">
        <v>989</v>
      </c>
      <c r="E77" s="31" t="s">
        <v>577</v>
      </c>
      <c r="F77" s="93">
        <v>154689</v>
      </c>
      <c r="G77" s="32">
        <v>22.86</v>
      </c>
      <c r="H77" s="32" t="s">
        <v>335</v>
      </c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</row>
    <row r="78" spans="1:28" ht="12.75" customHeight="1">
      <c r="A78" s="92">
        <v>45149</v>
      </c>
      <c r="B78" s="32">
        <v>531025</v>
      </c>
      <c r="C78" s="31" t="s">
        <v>976</v>
      </c>
      <c r="D78" s="31" t="s">
        <v>977</v>
      </c>
      <c r="E78" s="31" t="s">
        <v>577</v>
      </c>
      <c r="F78" s="93">
        <v>6200000</v>
      </c>
      <c r="G78" s="32">
        <v>1.29</v>
      </c>
      <c r="H78" s="32" t="s">
        <v>335</v>
      </c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</row>
    <row r="79" spans="1:28" ht="12.75" customHeight="1">
      <c r="A79" s="92">
        <v>45149</v>
      </c>
      <c r="B79" s="32">
        <v>531025</v>
      </c>
      <c r="C79" s="31" t="s">
        <v>976</v>
      </c>
      <c r="D79" s="31" t="s">
        <v>1008</v>
      </c>
      <c r="E79" s="31" t="s">
        <v>577</v>
      </c>
      <c r="F79" s="93">
        <v>7000857</v>
      </c>
      <c r="G79" s="32">
        <v>1.29</v>
      </c>
      <c r="H79" s="32" t="s">
        <v>335</v>
      </c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</row>
    <row r="80" spans="1:28" ht="12.75" customHeight="1">
      <c r="A80" s="92">
        <v>45149</v>
      </c>
      <c r="B80" s="32">
        <v>531025</v>
      </c>
      <c r="C80" s="31" t="s">
        <v>976</v>
      </c>
      <c r="D80" s="31" t="s">
        <v>1008</v>
      </c>
      <c r="E80" s="31" t="s">
        <v>577</v>
      </c>
      <c r="F80" s="93">
        <v>7000857</v>
      </c>
      <c r="G80" s="32">
        <v>1.29</v>
      </c>
      <c r="H80" s="32" t="s">
        <v>335</v>
      </c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</row>
    <row r="81" spans="1:28" ht="12.75" customHeight="1">
      <c r="A81" s="92">
        <v>45149</v>
      </c>
      <c r="B81" s="32">
        <v>543436</v>
      </c>
      <c r="C81" s="31" t="s">
        <v>1064</v>
      </c>
      <c r="D81" s="31" t="s">
        <v>1142</v>
      </c>
      <c r="E81" s="31" t="s">
        <v>577</v>
      </c>
      <c r="F81" s="93">
        <v>9600</v>
      </c>
      <c r="G81" s="32">
        <v>146.5</v>
      </c>
      <c r="H81" s="32" t="s">
        <v>335</v>
      </c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</row>
    <row r="82" spans="1:28" ht="12.75" customHeight="1">
      <c r="A82" s="92">
        <v>45149</v>
      </c>
      <c r="B82" s="32">
        <v>543436</v>
      </c>
      <c r="C82" s="31" t="s">
        <v>1064</v>
      </c>
      <c r="D82" s="31" t="s">
        <v>1065</v>
      </c>
      <c r="E82" s="31" t="s">
        <v>577</v>
      </c>
      <c r="F82" s="93">
        <v>9600</v>
      </c>
      <c r="G82" s="32">
        <v>146.5</v>
      </c>
      <c r="H82" s="32" t="s">
        <v>335</v>
      </c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</row>
    <row r="83" spans="1:28" ht="12.75" customHeight="1">
      <c r="A83" s="92">
        <v>45149</v>
      </c>
      <c r="B83" s="32">
        <v>511018</v>
      </c>
      <c r="C83" s="31" t="s">
        <v>1143</v>
      </c>
      <c r="D83" s="31" t="s">
        <v>1144</v>
      </c>
      <c r="E83" s="31" t="s">
        <v>577</v>
      </c>
      <c r="F83" s="93">
        <v>10000</v>
      </c>
      <c r="G83" s="32">
        <v>18</v>
      </c>
      <c r="H83" s="32" t="s">
        <v>335</v>
      </c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</row>
    <row r="84" spans="1:28" ht="12.75" customHeight="1">
      <c r="A84" s="92">
        <v>45149</v>
      </c>
      <c r="B84" s="32">
        <v>511018</v>
      </c>
      <c r="C84" s="31" t="s">
        <v>1143</v>
      </c>
      <c r="D84" s="31" t="s">
        <v>1145</v>
      </c>
      <c r="E84" s="31" t="s">
        <v>577</v>
      </c>
      <c r="F84" s="93">
        <v>34050</v>
      </c>
      <c r="G84" s="32">
        <v>18.07</v>
      </c>
      <c r="H84" s="32" t="s">
        <v>335</v>
      </c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</row>
    <row r="85" spans="1:28" ht="12.75" customHeight="1">
      <c r="A85" s="92">
        <v>45149</v>
      </c>
      <c r="B85" s="32">
        <v>511018</v>
      </c>
      <c r="C85" s="31" t="s">
        <v>1143</v>
      </c>
      <c r="D85" s="31" t="s">
        <v>1146</v>
      </c>
      <c r="E85" s="31" t="s">
        <v>577</v>
      </c>
      <c r="F85" s="93">
        <v>30500</v>
      </c>
      <c r="G85" s="32">
        <v>18.010000000000002</v>
      </c>
      <c r="H85" s="32" t="s">
        <v>335</v>
      </c>
      <c r="I85" s="81"/>
      <c r="J85" s="94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</row>
    <row r="86" spans="1:28" ht="12.75" customHeight="1">
      <c r="A86" s="92">
        <v>45149</v>
      </c>
      <c r="B86" s="32" t="s">
        <v>1029</v>
      </c>
      <c r="C86" s="31" t="s">
        <v>1030</v>
      </c>
      <c r="D86" s="31" t="s">
        <v>941</v>
      </c>
      <c r="E86" s="31" t="s">
        <v>576</v>
      </c>
      <c r="F86" s="93">
        <v>1500000</v>
      </c>
      <c r="G86" s="32">
        <v>1.2</v>
      </c>
      <c r="H86" s="32" t="s">
        <v>900</v>
      </c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</row>
    <row r="87" spans="1:28" ht="12.75" customHeight="1">
      <c r="A87" s="92">
        <v>45149</v>
      </c>
      <c r="B87" s="32" t="s">
        <v>1029</v>
      </c>
      <c r="C87" s="31" t="s">
        <v>1030</v>
      </c>
      <c r="D87" s="31" t="s">
        <v>1031</v>
      </c>
      <c r="E87" s="31" t="s">
        <v>576</v>
      </c>
      <c r="F87" s="93">
        <v>441511</v>
      </c>
      <c r="G87" s="32">
        <v>1.18</v>
      </c>
      <c r="H87" s="32" t="s">
        <v>900</v>
      </c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</row>
    <row r="88" spans="1:28" ht="12.75" customHeight="1">
      <c r="A88" s="92">
        <v>45149</v>
      </c>
      <c r="B88" s="32" t="s">
        <v>1147</v>
      </c>
      <c r="C88" s="31" t="s">
        <v>1148</v>
      </c>
      <c r="D88" s="31" t="s">
        <v>578</v>
      </c>
      <c r="E88" s="31" t="s">
        <v>576</v>
      </c>
      <c r="F88" s="93">
        <v>93846</v>
      </c>
      <c r="G88" s="32">
        <v>448.85</v>
      </c>
      <c r="H88" s="32" t="s">
        <v>900</v>
      </c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</row>
    <row r="89" spans="1:28" ht="12.75" customHeight="1">
      <c r="A89" s="92">
        <v>45149</v>
      </c>
      <c r="B89" s="32" t="s">
        <v>1149</v>
      </c>
      <c r="C89" s="31" t="s">
        <v>1150</v>
      </c>
      <c r="D89" s="31" t="s">
        <v>1151</v>
      </c>
      <c r="E89" s="31" t="s">
        <v>576</v>
      </c>
      <c r="F89" s="93">
        <v>802259</v>
      </c>
      <c r="G89" s="32">
        <v>39.96</v>
      </c>
      <c r="H89" s="32" t="s">
        <v>900</v>
      </c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/>
    </row>
    <row r="90" spans="1:28" ht="12.75" customHeight="1">
      <c r="A90" s="92">
        <v>45149</v>
      </c>
      <c r="B90" s="32" t="s">
        <v>1152</v>
      </c>
      <c r="C90" s="31" t="s">
        <v>1153</v>
      </c>
      <c r="D90" s="31" t="s">
        <v>578</v>
      </c>
      <c r="E90" s="31" t="s">
        <v>576</v>
      </c>
      <c r="F90" s="93">
        <v>266150</v>
      </c>
      <c r="G90" s="32">
        <v>324.72000000000003</v>
      </c>
      <c r="H90" s="32" t="s">
        <v>900</v>
      </c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</row>
    <row r="91" spans="1:28" ht="12.75" customHeight="1">
      <c r="A91" s="92">
        <v>45149</v>
      </c>
      <c r="B91" s="32" t="s">
        <v>1152</v>
      </c>
      <c r="C91" s="31" t="s">
        <v>1153</v>
      </c>
      <c r="D91" s="31" t="s">
        <v>1032</v>
      </c>
      <c r="E91" s="31" t="s">
        <v>576</v>
      </c>
      <c r="F91" s="93">
        <v>91409</v>
      </c>
      <c r="G91" s="32">
        <v>326.89999999999998</v>
      </c>
      <c r="H91" s="32" t="s">
        <v>900</v>
      </c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</row>
    <row r="92" spans="1:28" ht="12.75" customHeight="1">
      <c r="A92" s="92">
        <v>45149</v>
      </c>
      <c r="B92" s="32" t="s">
        <v>1152</v>
      </c>
      <c r="C92" s="31" t="s">
        <v>1153</v>
      </c>
      <c r="D92" s="31" t="s">
        <v>1154</v>
      </c>
      <c r="E92" s="31" t="s">
        <v>576</v>
      </c>
      <c r="F92" s="93">
        <v>125000</v>
      </c>
      <c r="G92" s="32">
        <v>330.5</v>
      </c>
      <c r="H92" s="32" t="s">
        <v>900</v>
      </c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</row>
    <row r="93" spans="1:28" ht="12.75" customHeight="1">
      <c r="A93" s="92">
        <v>45149</v>
      </c>
      <c r="B93" s="32" t="s">
        <v>1152</v>
      </c>
      <c r="C93" s="31" t="s">
        <v>1153</v>
      </c>
      <c r="D93" s="31" t="s">
        <v>1155</v>
      </c>
      <c r="E93" s="31" t="s">
        <v>576</v>
      </c>
      <c r="F93" s="93">
        <v>62044</v>
      </c>
      <c r="G93" s="32">
        <v>324.37</v>
      </c>
      <c r="H93" s="32" t="s">
        <v>900</v>
      </c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</row>
    <row r="94" spans="1:28" ht="12.75" customHeight="1">
      <c r="A94" s="92">
        <v>45149</v>
      </c>
      <c r="B94" s="32" t="s">
        <v>1156</v>
      </c>
      <c r="C94" s="31" t="s">
        <v>1157</v>
      </c>
      <c r="D94" s="31" t="s">
        <v>578</v>
      </c>
      <c r="E94" s="31" t="s">
        <v>576</v>
      </c>
      <c r="F94" s="93">
        <v>144738</v>
      </c>
      <c r="G94" s="32">
        <v>386.77</v>
      </c>
      <c r="H94" s="32" t="s">
        <v>900</v>
      </c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</row>
    <row r="95" spans="1:28" ht="12.75" customHeight="1">
      <c r="A95" s="92">
        <v>45149</v>
      </c>
      <c r="B95" s="32" t="s">
        <v>388</v>
      </c>
      <c r="C95" s="31" t="s">
        <v>1158</v>
      </c>
      <c r="D95" s="31" t="s">
        <v>578</v>
      </c>
      <c r="E95" s="31" t="s">
        <v>576</v>
      </c>
      <c r="F95" s="93">
        <v>387254</v>
      </c>
      <c r="G95" s="32">
        <v>1589.03</v>
      </c>
      <c r="H95" s="32" t="s">
        <v>900</v>
      </c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</row>
    <row r="96" spans="1:28" ht="12.75" customHeight="1">
      <c r="A96" s="92">
        <v>45149</v>
      </c>
      <c r="B96" s="32" t="s">
        <v>1033</v>
      </c>
      <c r="C96" s="31" t="s">
        <v>1034</v>
      </c>
      <c r="D96" s="31" t="s">
        <v>892</v>
      </c>
      <c r="E96" s="31" t="s">
        <v>576</v>
      </c>
      <c r="F96" s="93">
        <v>15943336</v>
      </c>
      <c r="G96" s="32">
        <v>24.92</v>
      </c>
      <c r="H96" s="32" t="s">
        <v>900</v>
      </c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</row>
    <row r="97" spans="1:28" ht="12.75" customHeight="1">
      <c r="A97" s="92">
        <v>45149</v>
      </c>
      <c r="B97" s="32" t="s">
        <v>1033</v>
      </c>
      <c r="C97" s="31" t="s">
        <v>1034</v>
      </c>
      <c r="D97" s="31" t="s">
        <v>1036</v>
      </c>
      <c r="E97" s="31" t="s">
        <v>576</v>
      </c>
      <c r="F97" s="93">
        <v>16509412</v>
      </c>
      <c r="G97" s="32">
        <v>25.27</v>
      </c>
      <c r="H97" s="32" t="s">
        <v>900</v>
      </c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</row>
    <row r="98" spans="1:28" ht="12.75" customHeight="1">
      <c r="A98" s="92">
        <v>45149</v>
      </c>
      <c r="B98" s="32" t="s">
        <v>1033</v>
      </c>
      <c r="C98" s="31" t="s">
        <v>1034</v>
      </c>
      <c r="D98" s="31" t="s">
        <v>1035</v>
      </c>
      <c r="E98" s="31" t="s">
        <v>576</v>
      </c>
      <c r="F98" s="93">
        <v>8049864</v>
      </c>
      <c r="G98" s="32">
        <v>24.88</v>
      </c>
      <c r="H98" s="32" t="s">
        <v>900</v>
      </c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</row>
    <row r="99" spans="1:28" ht="12.75" customHeight="1">
      <c r="A99" s="92">
        <v>45149</v>
      </c>
      <c r="B99" s="32" t="s">
        <v>1159</v>
      </c>
      <c r="C99" s="31" t="s">
        <v>1160</v>
      </c>
      <c r="D99" s="31" t="s">
        <v>578</v>
      </c>
      <c r="E99" s="31" t="s">
        <v>576</v>
      </c>
      <c r="F99" s="93">
        <v>833283</v>
      </c>
      <c r="G99" s="32">
        <v>134.85</v>
      </c>
      <c r="H99" s="32" t="s">
        <v>900</v>
      </c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</row>
    <row r="100" spans="1:28" ht="12.75" customHeight="1">
      <c r="A100" s="92">
        <v>45149</v>
      </c>
      <c r="B100" s="32" t="s">
        <v>1161</v>
      </c>
      <c r="C100" s="31" t="s">
        <v>1162</v>
      </c>
      <c r="D100" s="31" t="s">
        <v>1163</v>
      </c>
      <c r="E100" s="31" t="s">
        <v>576</v>
      </c>
      <c r="F100" s="93">
        <v>2550000</v>
      </c>
      <c r="G100" s="32">
        <v>94.91</v>
      </c>
      <c r="H100" s="32" t="s">
        <v>900</v>
      </c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</row>
    <row r="101" spans="1:28" ht="12.75" customHeight="1">
      <c r="A101" s="92">
        <v>45149</v>
      </c>
      <c r="B101" s="32" t="s">
        <v>1161</v>
      </c>
      <c r="C101" s="31" t="s">
        <v>1162</v>
      </c>
      <c r="D101" s="31" t="s">
        <v>1163</v>
      </c>
      <c r="E101" s="31" t="s">
        <v>576</v>
      </c>
      <c r="F101" s="93">
        <v>2500000</v>
      </c>
      <c r="G101" s="32">
        <v>94.99</v>
      </c>
      <c r="H101" s="32" t="s">
        <v>900</v>
      </c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</row>
    <row r="102" spans="1:28" ht="12.75" customHeight="1">
      <c r="A102" s="92">
        <v>45149</v>
      </c>
      <c r="B102" s="32" t="s">
        <v>1164</v>
      </c>
      <c r="C102" s="31" t="s">
        <v>1165</v>
      </c>
      <c r="D102" s="31" t="s">
        <v>1166</v>
      </c>
      <c r="E102" s="31" t="s">
        <v>576</v>
      </c>
      <c r="F102" s="93">
        <v>153000</v>
      </c>
      <c r="G102" s="32">
        <v>6.68</v>
      </c>
      <c r="H102" s="32" t="s">
        <v>900</v>
      </c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</row>
    <row r="103" spans="1:28" ht="12.75" customHeight="1">
      <c r="A103" s="92">
        <v>45149</v>
      </c>
      <c r="B103" s="32" t="s">
        <v>1164</v>
      </c>
      <c r="C103" s="31" t="s">
        <v>1165</v>
      </c>
      <c r="D103" s="31" t="s">
        <v>1167</v>
      </c>
      <c r="E103" s="31" t="s">
        <v>576</v>
      </c>
      <c r="F103" s="93">
        <v>164578</v>
      </c>
      <c r="G103" s="32">
        <v>6.61</v>
      </c>
      <c r="H103" s="32" t="s">
        <v>900</v>
      </c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</row>
    <row r="104" spans="1:28" ht="12.75" customHeight="1">
      <c r="A104" s="92">
        <v>45149</v>
      </c>
      <c r="B104" s="32" t="s">
        <v>1168</v>
      </c>
      <c r="C104" s="31" t="s">
        <v>1169</v>
      </c>
      <c r="D104" s="31" t="s">
        <v>578</v>
      </c>
      <c r="E104" s="31" t="s">
        <v>576</v>
      </c>
      <c r="F104" s="93">
        <v>248983</v>
      </c>
      <c r="G104" s="32">
        <v>218.69</v>
      </c>
      <c r="H104" s="32" t="s">
        <v>900</v>
      </c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</row>
    <row r="105" spans="1:28" ht="12.75" customHeight="1">
      <c r="A105" s="92">
        <v>45149</v>
      </c>
      <c r="B105" s="32" t="s">
        <v>1170</v>
      </c>
      <c r="C105" s="31" t="s">
        <v>1171</v>
      </c>
      <c r="D105" s="31" t="s">
        <v>1051</v>
      </c>
      <c r="E105" s="31" t="s">
        <v>576</v>
      </c>
      <c r="F105" s="93">
        <v>200400</v>
      </c>
      <c r="G105" s="32">
        <v>308.31</v>
      </c>
      <c r="H105" s="32" t="s">
        <v>900</v>
      </c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</row>
    <row r="106" spans="1:28" ht="12.75" customHeight="1">
      <c r="A106" s="92">
        <v>45149</v>
      </c>
      <c r="B106" s="32" t="s">
        <v>1170</v>
      </c>
      <c r="C106" s="31" t="s">
        <v>1171</v>
      </c>
      <c r="D106" s="31" t="s">
        <v>1172</v>
      </c>
      <c r="E106" s="31" t="s">
        <v>576</v>
      </c>
      <c r="F106" s="93">
        <v>120000</v>
      </c>
      <c r="G106" s="32">
        <v>302</v>
      </c>
      <c r="H106" s="32" t="s">
        <v>900</v>
      </c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</row>
    <row r="107" spans="1:28" ht="12.75" customHeight="1">
      <c r="A107" s="92">
        <v>45149</v>
      </c>
      <c r="B107" s="32" t="s">
        <v>1173</v>
      </c>
      <c r="C107" s="31" t="s">
        <v>1174</v>
      </c>
      <c r="D107" s="31" t="s">
        <v>1175</v>
      </c>
      <c r="E107" s="31" t="s">
        <v>576</v>
      </c>
      <c r="F107" s="93">
        <v>66000</v>
      </c>
      <c r="G107" s="32">
        <v>21.5</v>
      </c>
      <c r="H107" s="32" t="s">
        <v>900</v>
      </c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</row>
    <row r="108" spans="1:28" ht="12.75" customHeight="1">
      <c r="A108" s="92">
        <v>45149</v>
      </c>
      <c r="B108" s="32" t="s">
        <v>1176</v>
      </c>
      <c r="C108" s="31" t="s">
        <v>1177</v>
      </c>
      <c r="D108" s="31" t="s">
        <v>941</v>
      </c>
      <c r="E108" s="31" t="s">
        <v>576</v>
      </c>
      <c r="F108" s="93">
        <v>1500004</v>
      </c>
      <c r="G108" s="32">
        <v>5.5</v>
      </c>
      <c r="H108" s="32" t="s">
        <v>900</v>
      </c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</row>
    <row r="109" spans="1:28" ht="12.75" customHeight="1">
      <c r="A109" s="92">
        <v>45149</v>
      </c>
      <c r="B109" s="32" t="s">
        <v>1178</v>
      </c>
      <c r="C109" s="31" t="s">
        <v>1179</v>
      </c>
      <c r="D109" s="31" t="s">
        <v>1180</v>
      </c>
      <c r="E109" s="31" t="s">
        <v>576</v>
      </c>
      <c r="F109" s="93">
        <v>28000</v>
      </c>
      <c r="G109" s="32">
        <v>49.93</v>
      </c>
      <c r="H109" s="32" t="s">
        <v>900</v>
      </c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</row>
    <row r="110" spans="1:28" ht="12.75" customHeight="1">
      <c r="A110" s="92">
        <v>45149</v>
      </c>
      <c r="B110" s="32" t="s">
        <v>1181</v>
      </c>
      <c r="C110" s="31" t="s">
        <v>1182</v>
      </c>
      <c r="D110" s="31" t="s">
        <v>578</v>
      </c>
      <c r="E110" s="31" t="s">
        <v>576</v>
      </c>
      <c r="F110" s="93">
        <v>860705</v>
      </c>
      <c r="G110" s="32">
        <v>106.78</v>
      </c>
      <c r="H110" s="32" t="s">
        <v>900</v>
      </c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</row>
    <row r="111" spans="1:28" ht="12.75" customHeight="1">
      <c r="A111" s="92">
        <v>45149</v>
      </c>
      <c r="B111" s="32" t="s">
        <v>1181</v>
      </c>
      <c r="C111" s="31" t="s">
        <v>1182</v>
      </c>
      <c r="D111" s="31" t="s">
        <v>990</v>
      </c>
      <c r="E111" s="31" t="s">
        <v>576</v>
      </c>
      <c r="F111" s="93">
        <v>1602124</v>
      </c>
      <c r="G111" s="32">
        <v>105.48</v>
      </c>
      <c r="H111" s="32" t="s">
        <v>900</v>
      </c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</row>
    <row r="112" spans="1:28" ht="12.75" customHeight="1">
      <c r="A112" s="92">
        <v>45149</v>
      </c>
      <c r="B112" s="32" t="s">
        <v>1181</v>
      </c>
      <c r="C112" s="31" t="s">
        <v>1182</v>
      </c>
      <c r="D112" s="31" t="s">
        <v>1183</v>
      </c>
      <c r="E112" s="31" t="s">
        <v>576</v>
      </c>
      <c r="F112" s="93">
        <v>632386</v>
      </c>
      <c r="G112" s="32">
        <v>106.35</v>
      </c>
      <c r="H112" s="32" t="s">
        <v>900</v>
      </c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</row>
    <row r="113" spans="1:28" ht="12.75" customHeight="1">
      <c r="A113" s="92">
        <v>45149</v>
      </c>
      <c r="B113" s="32" t="s">
        <v>1181</v>
      </c>
      <c r="C113" s="31" t="s">
        <v>1182</v>
      </c>
      <c r="D113" s="31" t="s">
        <v>931</v>
      </c>
      <c r="E113" s="31" t="s">
        <v>576</v>
      </c>
      <c r="F113" s="93">
        <v>1808372</v>
      </c>
      <c r="G113" s="32">
        <v>106.31</v>
      </c>
      <c r="H113" s="32" t="s">
        <v>900</v>
      </c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</row>
    <row r="114" spans="1:28" ht="12.75" customHeight="1">
      <c r="A114" s="92">
        <v>45149</v>
      </c>
      <c r="B114" s="32" t="s">
        <v>1181</v>
      </c>
      <c r="C114" s="31" t="s">
        <v>1182</v>
      </c>
      <c r="D114" s="31" t="s">
        <v>1052</v>
      </c>
      <c r="E114" s="31" t="s">
        <v>576</v>
      </c>
      <c r="F114" s="93">
        <v>1186456</v>
      </c>
      <c r="G114" s="32">
        <v>105.59</v>
      </c>
      <c r="H114" s="32" t="s">
        <v>900</v>
      </c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</row>
    <row r="115" spans="1:28" ht="12.75" customHeight="1">
      <c r="A115" s="92">
        <v>45149</v>
      </c>
      <c r="B115" s="32" t="s">
        <v>490</v>
      </c>
      <c r="C115" s="31" t="s">
        <v>1184</v>
      </c>
      <c r="D115" s="31" t="s">
        <v>1051</v>
      </c>
      <c r="E115" s="31" t="s">
        <v>576</v>
      </c>
      <c r="F115" s="93">
        <v>1220000</v>
      </c>
      <c r="G115" s="32">
        <v>475.4</v>
      </c>
      <c r="H115" s="32" t="s">
        <v>900</v>
      </c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</row>
    <row r="116" spans="1:28" ht="12.75" customHeight="1">
      <c r="A116" s="92">
        <v>45149</v>
      </c>
      <c r="B116" s="32" t="s">
        <v>1185</v>
      </c>
      <c r="C116" s="31" t="s">
        <v>1186</v>
      </c>
      <c r="D116" s="31" t="s">
        <v>1187</v>
      </c>
      <c r="E116" s="31" t="s">
        <v>576</v>
      </c>
      <c r="F116" s="93">
        <v>182666</v>
      </c>
      <c r="G116" s="32">
        <v>647.59</v>
      </c>
      <c r="H116" s="32" t="s">
        <v>900</v>
      </c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</row>
    <row r="117" spans="1:28" ht="12.75" customHeight="1">
      <c r="A117" s="92">
        <v>45149</v>
      </c>
      <c r="B117" s="32" t="s">
        <v>1066</v>
      </c>
      <c r="C117" s="31" t="s">
        <v>1067</v>
      </c>
      <c r="D117" s="31" t="s">
        <v>1188</v>
      </c>
      <c r="E117" s="31" t="s">
        <v>576</v>
      </c>
      <c r="F117" s="93">
        <v>158000</v>
      </c>
      <c r="G117" s="32">
        <v>157.41</v>
      </c>
      <c r="H117" s="32" t="s">
        <v>900</v>
      </c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</row>
    <row r="118" spans="1:28" ht="12.75" customHeight="1">
      <c r="A118" s="92">
        <v>45149</v>
      </c>
      <c r="B118" s="32" t="s">
        <v>1066</v>
      </c>
      <c r="C118" s="31" t="s">
        <v>1067</v>
      </c>
      <c r="D118" s="31" t="s">
        <v>1028</v>
      </c>
      <c r="E118" s="31" t="s">
        <v>576</v>
      </c>
      <c r="F118" s="93">
        <v>20000</v>
      </c>
      <c r="G118" s="32">
        <v>157.75</v>
      </c>
      <c r="H118" s="32" t="s">
        <v>900</v>
      </c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</row>
    <row r="119" spans="1:28" ht="12.75" customHeight="1">
      <c r="A119" s="92">
        <v>45149</v>
      </c>
      <c r="B119" s="32" t="s">
        <v>1066</v>
      </c>
      <c r="C119" s="31" t="s">
        <v>1067</v>
      </c>
      <c r="D119" s="31" t="s">
        <v>1068</v>
      </c>
      <c r="E119" s="31" t="s">
        <v>576</v>
      </c>
      <c r="F119" s="93">
        <v>219000</v>
      </c>
      <c r="G119" s="32">
        <v>165.22</v>
      </c>
      <c r="H119" s="32" t="s">
        <v>900</v>
      </c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</row>
    <row r="120" spans="1:28" ht="12.75" customHeight="1">
      <c r="A120" s="92">
        <v>45149</v>
      </c>
      <c r="B120" s="32" t="s">
        <v>1066</v>
      </c>
      <c r="C120" s="31" t="s">
        <v>1067</v>
      </c>
      <c r="D120" s="31" t="s">
        <v>1189</v>
      </c>
      <c r="E120" s="31" t="s">
        <v>576</v>
      </c>
      <c r="F120" s="93">
        <v>158000</v>
      </c>
      <c r="G120" s="32">
        <v>157.41</v>
      </c>
      <c r="H120" s="32" t="s">
        <v>900</v>
      </c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</row>
    <row r="121" spans="1:28" ht="12.75" customHeight="1">
      <c r="A121" s="92">
        <v>45149</v>
      </c>
      <c r="B121" s="32" t="s">
        <v>1190</v>
      </c>
      <c r="C121" s="31" t="s">
        <v>1191</v>
      </c>
      <c r="D121" s="31" t="s">
        <v>1192</v>
      </c>
      <c r="E121" s="31" t="s">
        <v>576</v>
      </c>
      <c r="F121" s="93">
        <v>955629</v>
      </c>
      <c r="G121" s="32">
        <v>119.89</v>
      </c>
      <c r="H121" s="32" t="s">
        <v>900</v>
      </c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</row>
    <row r="122" spans="1:28" ht="12.75" customHeight="1">
      <c r="A122" s="92">
        <v>45149</v>
      </c>
      <c r="B122" s="32" t="s">
        <v>1190</v>
      </c>
      <c r="C122" s="31" t="s">
        <v>1191</v>
      </c>
      <c r="D122" s="31" t="s">
        <v>1193</v>
      </c>
      <c r="E122" s="31" t="s">
        <v>576</v>
      </c>
      <c r="F122" s="93">
        <v>10000</v>
      </c>
      <c r="G122" s="32">
        <v>122.45</v>
      </c>
      <c r="H122" s="32" t="s">
        <v>900</v>
      </c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</row>
    <row r="123" spans="1:28" ht="12.75" customHeight="1">
      <c r="A123" s="92">
        <v>45149</v>
      </c>
      <c r="B123" s="32" t="s">
        <v>1190</v>
      </c>
      <c r="C123" s="31" t="s">
        <v>1191</v>
      </c>
      <c r="D123" s="31" t="s">
        <v>578</v>
      </c>
      <c r="E123" s="31" t="s">
        <v>576</v>
      </c>
      <c r="F123" s="93">
        <v>1049313</v>
      </c>
      <c r="G123" s="32">
        <v>120.64</v>
      </c>
      <c r="H123" s="32" t="s">
        <v>900</v>
      </c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</row>
    <row r="124" spans="1:28" ht="12.75" customHeight="1">
      <c r="A124" s="92">
        <v>45149</v>
      </c>
      <c r="B124" s="32" t="s">
        <v>1069</v>
      </c>
      <c r="C124" s="31" t="s">
        <v>1070</v>
      </c>
      <c r="D124" s="31" t="s">
        <v>1163</v>
      </c>
      <c r="E124" s="31" t="s">
        <v>576</v>
      </c>
      <c r="F124" s="93">
        <v>300000</v>
      </c>
      <c r="G124" s="32">
        <v>52.49</v>
      </c>
      <c r="H124" s="32" t="s">
        <v>900</v>
      </c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</row>
    <row r="125" spans="1:28" ht="12.75" customHeight="1">
      <c r="A125" s="92">
        <v>45149</v>
      </c>
      <c r="B125" s="32" t="s">
        <v>1069</v>
      </c>
      <c r="C125" s="31" t="s">
        <v>1070</v>
      </c>
      <c r="D125" s="31" t="s">
        <v>1194</v>
      </c>
      <c r="E125" s="31" t="s">
        <v>576</v>
      </c>
      <c r="F125" s="93">
        <v>400000</v>
      </c>
      <c r="G125" s="32">
        <v>52.35</v>
      </c>
      <c r="H125" s="32" t="s">
        <v>900</v>
      </c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</row>
    <row r="126" spans="1:28" ht="12.75" customHeight="1">
      <c r="A126" s="92">
        <v>45149</v>
      </c>
      <c r="B126" s="32" t="s">
        <v>1195</v>
      </c>
      <c r="C126" s="31" t="s">
        <v>1196</v>
      </c>
      <c r="D126" s="31" t="s">
        <v>1183</v>
      </c>
      <c r="E126" s="31" t="s">
        <v>576</v>
      </c>
      <c r="F126" s="93">
        <v>116839</v>
      </c>
      <c r="G126" s="32">
        <v>350.82</v>
      </c>
      <c r="H126" s="32" t="s">
        <v>900</v>
      </c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</row>
    <row r="127" spans="1:28" ht="12.75" customHeight="1">
      <c r="A127" s="92">
        <v>45149</v>
      </c>
      <c r="B127" s="32" t="s">
        <v>1197</v>
      </c>
      <c r="C127" s="31" t="s">
        <v>1198</v>
      </c>
      <c r="D127" s="31" t="s">
        <v>1199</v>
      </c>
      <c r="E127" s="31" t="s">
        <v>576</v>
      </c>
      <c r="F127" s="93">
        <v>76760</v>
      </c>
      <c r="G127" s="32">
        <v>8.69</v>
      </c>
      <c r="H127" s="32" t="s">
        <v>900</v>
      </c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</row>
    <row r="128" spans="1:28" ht="12.75" customHeight="1">
      <c r="A128" s="92">
        <v>45149</v>
      </c>
      <c r="B128" s="32" t="s">
        <v>1200</v>
      </c>
      <c r="C128" s="31" t="s">
        <v>1201</v>
      </c>
      <c r="D128" s="31" t="s">
        <v>1202</v>
      </c>
      <c r="E128" s="31" t="s">
        <v>576</v>
      </c>
      <c r="F128" s="93">
        <v>600068</v>
      </c>
      <c r="G128" s="32">
        <v>54.26</v>
      </c>
      <c r="H128" s="32" t="s">
        <v>900</v>
      </c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</row>
    <row r="129" spans="1:28" ht="12.75" customHeight="1">
      <c r="A129" s="92">
        <v>45149</v>
      </c>
      <c r="B129" s="32" t="s">
        <v>1203</v>
      </c>
      <c r="C129" s="31" t="s">
        <v>1204</v>
      </c>
      <c r="D129" s="31" t="s">
        <v>931</v>
      </c>
      <c r="E129" s="31" t="s">
        <v>576</v>
      </c>
      <c r="F129" s="93">
        <v>70000</v>
      </c>
      <c r="G129" s="32">
        <v>139.97999999999999</v>
      </c>
      <c r="H129" s="32" t="s">
        <v>900</v>
      </c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</row>
    <row r="130" spans="1:28" ht="12.75" customHeight="1">
      <c r="A130" s="92">
        <v>45149</v>
      </c>
      <c r="B130" s="32" t="s">
        <v>1203</v>
      </c>
      <c r="C130" s="31" t="s">
        <v>1204</v>
      </c>
      <c r="D130" s="31" t="s">
        <v>1205</v>
      </c>
      <c r="E130" s="31" t="s">
        <v>576</v>
      </c>
      <c r="F130" s="93">
        <v>70000</v>
      </c>
      <c r="G130" s="32">
        <v>140.15</v>
      </c>
      <c r="H130" s="32" t="s">
        <v>900</v>
      </c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</row>
    <row r="131" spans="1:28" ht="12.75" customHeight="1">
      <c r="A131" s="92">
        <v>45149</v>
      </c>
      <c r="B131" s="32" t="s">
        <v>991</v>
      </c>
      <c r="C131" s="31" t="s">
        <v>992</v>
      </c>
      <c r="D131" s="31" t="s">
        <v>1037</v>
      </c>
      <c r="E131" s="31" t="s">
        <v>576</v>
      </c>
      <c r="F131" s="93">
        <v>126097</v>
      </c>
      <c r="G131" s="32">
        <v>0.05</v>
      </c>
      <c r="H131" s="32" t="s">
        <v>900</v>
      </c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</row>
    <row r="132" spans="1:28" ht="12.75" customHeight="1">
      <c r="A132" s="92">
        <v>45149</v>
      </c>
      <c r="B132" s="32" t="s">
        <v>991</v>
      </c>
      <c r="C132" s="31" t="s">
        <v>992</v>
      </c>
      <c r="D132" s="31" t="s">
        <v>1074</v>
      </c>
      <c r="E132" s="31" t="s">
        <v>576</v>
      </c>
      <c r="F132" s="93">
        <v>1672577</v>
      </c>
      <c r="G132" s="32">
        <v>0.1</v>
      </c>
      <c r="H132" s="32" t="s">
        <v>900</v>
      </c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  <c r="AB132" s="81"/>
    </row>
    <row r="133" spans="1:28" ht="12.75" customHeight="1">
      <c r="A133" s="92">
        <v>45149</v>
      </c>
      <c r="B133" s="32" t="s">
        <v>1206</v>
      </c>
      <c r="C133" s="31" t="s">
        <v>1207</v>
      </c>
      <c r="D133" s="31" t="s">
        <v>1172</v>
      </c>
      <c r="E133" s="31" t="s">
        <v>576</v>
      </c>
      <c r="F133" s="93">
        <v>120000</v>
      </c>
      <c r="G133" s="32">
        <v>207.25</v>
      </c>
      <c r="H133" s="32" t="s">
        <v>900</v>
      </c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  <c r="AB133" s="81"/>
    </row>
    <row r="134" spans="1:28" ht="12.75" customHeight="1">
      <c r="A134" s="92">
        <v>45149</v>
      </c>
      <c r="B134" s="32" t="s">
        <v>1206</v>
      </c>
      <c r="C134" s="31" t="s">
        <v>1207</v>
      </c>
      <c r="D134" s="31" t="s">
        <v>1208</v>
      </c>
      <c r="E134" s="31" t="s">
        <v>576</v>
      </c>
      <c r="F134" s="93">
        <v>150000</v>
      </c>
      <c r="G134" s="32">
        <v>214.15</v>
      </c>
      <c r="H134" s="32" t="s">
        <v>900</v>
      </c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  <c r="AB134" s="81"/>
    </row>
    <row r="135" spans="1:28" ht="12.75" customHeight="1">
      <c r="A135" s="92">
        <v>45149</v>
      </c>
      <c r="B135" s="32" t="s">
        <v>1206</v>
      </c>
      <c r="C135" s="31" t="s">
        <v>1207</v>
      </c>
      <c r="D135" s="31" t="s">
        <v>1209</v>
      </c>
      <c r="E135" s="31" t="s">
        <v>576</v>
      </c>
      <c r="F135" s="93">
        <v>100000</v>
      </c>
      <c r="G135" s="32">
        <v>217.6</v>
      </c>
      <c r="H135" s="32" t="s">
        <v>900</v>
      </c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  <c r="AB135" s="81"/>
    </row>
    <row r="136" spans="1:28" ht="12.75" customHeight="1">
      <c r="A136" s="92">
        <v>45149</v>
      </c>
      <c r="B136" s="32" t="s">
        <v>1071</v>
      </c>
      <c r="C136" s="31" t="s">
        <v>1072</v>
      </c>
      <c r="D136" s="31" t="s">
        <v>1054</v>
      </c>
      <c r="E136" s="31" t="s">
        <v>576</v>
      </c>
      <c r="F136" s="93">
        <v>42000</v>
      </c>
      <c r="G136" s="32">
        <v>160.29</v>
      </c>
      <c r="H136" s="32" t="s">
        <v>900</v>
      </c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</row>
    <row r="137" spans="1:28" ht="12.75" customHeight="1">
      <c r="A137" s="92">
        <v>45149</v>
      </c>
      <c r="B137" s="32" t="s">
        <v>1071</v>
      </c>
      <c r="C137" s="31" t="s">
        <v>1072</v>
      </c>
      <c r="D137" s="31" t="s">
        <v>1210</v>
      </c>
      <c r="E137" s="31" t="s">
        <v>576</v>
      </c>
      <c r="F137" s="93">
        <v>54000</v>
      </c>
      <c r="G137" s="32">
        <v>165.96</v>
      </c>
      <c r="H137" s="32" t="s">
        <v>900</v>
      </c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  <c r="AB137" s="81"/>
    </row>
    <row r="138" spans="1:28" ht="12.75" customHeight="1">
      <c r="A138" s="92">
        <v>45149</v>
      </c>
      <c r="B138" s="32" t="s">
        <v>1029</v>
      </c>
      <c r="C138" s="31" t="s">
        <v>1030</v>
      </c>
      <c r="D138" s="31" t="s">
        <v>1031</v>
      </c>
      <c r="E138" s="31" t="s">
        <v>577</v>
      </c>
      <c r="F138" s="93">
        <v>911451</v>
      </c>
      <c r="G138" s="32">
        <v>1.2</v>
      </c>
      <c r="H138" s="32" t="s">
        <v>900</v>
      </c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  <c r="AA138" s="81"/>
      <c r="AB138" s="81"/>
    </row>
    <row r="139" spans="1:28" ht="12.75" customHeight="1">
      <c r="A139" s="92">
        <v>45149</v>
      </c>
      <c r="B139" s="32" t="s">
        <v>1147</v>
      </c>
      <c r="C139" s="31" t="s">
        <v>1148</v>
      </c>
      <c r="D139" s="31" t="s">
        <v>578</v>
      </c>
      <c r="E139" s="31" t="s">
        <v>577</v>
      </c>
      <c r="F139" s="93">
        <v>93846</v>
      </c>
      <c r="G139" s="32">
        <v>447.08</v>
      </c>
      <c r="H139" s="32" t="s">
        <v>900</v>
      </c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1"/>
      <c r="AA139" s="81"/>
      <c r="AB139" s="81"/>
    </row>
    <row r="140" spans="1:28" ht="12.75" customHeight="1">
      <c r="A140" s="92">
        <v>45149</v>
      </c>
      <c r="B140" s="32" t="s">
        <v>1147</v>
      </c>
      <c r="C140" s="31" t="s">
        <v>1148</v>
      </c>
      <c r="D140" s="31" t="s">
        <v>1211</v>
      </c>
      <c r="E140" s="31" t="s">
        <v>577</v>
      </c>
      <c r="F140" s="93">
        <v>159453</v>
      </c>
      <c r="G140" s="32">
        <v>438.7</v>
      </c>
      <c r="H140" s="32" t="s">
        <v>900</v>
      </c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81"/>
      <c r="U140" s="81"/>
      <c r="V140" s="81"/>
      <c r="W140" s="81"/>
      <c r="X140" s="81"/>
      <c r="Y140" s="81"/>
      <c r="Z140" s="81"/>
      <c r="AA140" s="81"/>
      <c r="AB140" s="81"/>
    </row>
    <row r="141" spans="1:28" ht="12.75" customHeight="1">
      <c r="A141" s="92">
        <v>45149</v>
      </c>
      <c r="B141" s="32" t="s">
        <v>1149</v>
      </c>
      <c r="C141" s="31" t="s">
        <v>1150</v>
      </c>
      <c r="D141" s="31" t="s">
        <v>1151</v>
      </c>
      <c r="E141" s="31" t="s">
        <v>577</v>
      </c>
      <c r="F141" s="93">
        <v>802259</v>
      </c>
      <c r="G141" s="32">
        <v>39.54</v>
      </c>
      <c r="H141" s="32" t="s">
        <v>900</v>
      </c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1"/>
      <c r="Z141" s="81"/>
      <c r="AA141" s="81"/>
      <c r="AB141" s="81"/>
    </row>
    <row r="142" spans="1:28" ht="12.75" customHeight="1">
      <c r="A142" s="92">
        <v>45149</v>
      </c>
      <c r="B142" s="32" t="s">
        <v>1152</v>
      </c>
      <c r="C142" s="31" t="s">
        <v>1153</v>
      </c>
      <c r="D142" s="31" t="s">
        <v>1155</v>
      </c>
      <c r="E142" s="31" t="s">
        <v>577</v>
      </c>
      <c r="F142" s="93">
        <v>66690</v>
      </c>
      <c r="G142" s="32">
        <v>325.99</v>
      </c>
      <c r="H142" s="32" t="s">
        <v>900</v>
      </c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81"/>
      <c r="AA142" s="81"/>
      <c r="AB142" s="81"/>
    </row>
    <row r="143" spans="1:28" ht="12.75" customHeight="1">
      <c r="A143" s="92">
        <v>45149</v>
      </c>
      <c r="B143" s="32" t="s">
        <v>1152</v>
      </c>
      <c r="C143" s="31" t="s">
        <v>1153</v>
      </c>
      <c r="D143" s="31" t="s">
        <v>578</v>
      </c>
      <c r="E143" s="31" t="s">
        <v>577</v>
      </c>
      <c r="F143" s="93">
        <v>266150</v>
      </c>
      <c r="G143" s="32">
        <v>324.95</v>
      </c>
      <c r="H143" s="32" t="s">
        <v>900</v>
      </c>
      <c r="I143" s="81"/>
      <c r="J143" s="81"/>
      <c r="K143" s="81"/>
      <c r="L143" s="81"/>
      <c r="M143" s="81"/>
      <c r="N143" s="81"/>
      <c r="O143" s="81"/>
      <c r="P143" s="81"/>
      <c r="Q143" s="81"/>
      <c r="R143" s="81"/>
      <c r="S143" s="81"/>
      <c r="T143" s="81"/>
      <c r="U143" s="81"/>
      <c r="V143" s="81"/>
      <c r="W143" s="81"/>
      <c r="X143" s="81"/>
      <c r="Y143" s="81"/>
      <c r="Z143" s="81"/>
      <c r="AA143" s="81"/>
      <c r="AB143" s="81"/>
    </row>
    <row r="144" spans="1:28" ht="12.75" customHeight="1">
      <c r="A144" s="92">
        <v>45149</v>
      </c>
      <c r="B144" s="32" t="s">
        <v>1152</v>
      </c>
      <c r="C144" s="31" t="s">
        <v>1153</v>
      </c>
      <c r="D144" s="31" t="s">
        <v>1032</v>
      </c>
      <c r="E144" s="31" t="s">
        <v>577</v>
      </c>
      <c r="F144" s="93">
        <v>98450</v>
      </c>
      <c r="G144" s="32">
        <v>328.69</v>
      </c>
      <c r="H144" s="32" t="s">
        <v>900</v>
      </c>
      <c r="I144" s="81"/>
      <c r="J144" s="81"/>
      <c r="K144" s="81"/>
      <c r="L144" s="81"/>
      <c r="M144" s="81"/>
      <c r="N144" s="81"/>
      <c r="O144" s="81"/>
      <c r="P144" s="81"/>
      <c r="Q144" s="81"/>
      <c r="R144" s="81"/>
      <c r="S144" s="81"/>
      <c r="T144" s="81"/>
      <c r="U144" s="81"/>
      <c r="V144" s="81"/>
      <c r="W144" s="81"/>
      <c r="X144" s="81"/>
      <c r="Y144" s="81"/>
      <c r="Z144" s="81"/>
      <c r="AA144" s="81"/>
      <c r="AB144" s="81"/>
    </row>
    <row r="145" spans="1:28" ht="12.75" customHeight="1">
      <c r="A145" s="92">
        <v>45149</v>
      </c>
      <c r="B145" s="32" t="s">
        <v>1156</v>
      </c>
      <c r="C145" s="31" t="s">
        <v>1157</v>
      </c>
      <c r="D145" s="31" t="s">
        <v>578</v>
      </c>
      <c r="E145" s="31" t="s">
        <v>577</v>
      </c>
      <c r="F145" s="93">
        <v>144738</v>
      </c>
      <c r="G145" s="32">
        <v>386.83</v>
      </c>
      <c r="H145" s="32" t="s">
        <v>900</v>
      </c>
      <c r="I145" s="81"/>
      <c r="J145" s="81"/>
      <c r="K145" s="81"/>
      <c r="L145" s="81"/>
      <c r="M145" s="81"/>
      <c r="N145" s="81"/>
      <c r="O145" s="81"/>
      <c r="P145" s="81"/>
      <c r="Q145" s="81"/>
      <c r="R145" s="81"/>
      <c r="S145" s="81"/>
      <c r="T145" s="81"/>
      <c r="U145" s="81"/>
      <c r="V145" s="81"/>
      <c r="W145" s="81"/>
      <c r="X145" s="81"/>
      <c r="Y145" s="81"/>
      <c r="Z145" s="81"/>
      <c r="AA145" s="81"/>
      <c r="AB145" s="81"/>
    </row>
    <row r="146" spans="1:28" ht="12.75" customHeight="1">
      <c r="A146" s="92">
        <v>45149</v>
      </c>
      <c r="B146" s="32" t="s">
        <v>388</v>
      </c>
      <c r="C146" s="31" t="s">
        <v>1158</v>
      </c>
      <c r="D146" s="31" t="s">
        <v>578</v>
      </c>
      <c r="E146" s="31" t="s">
        <v>577</v>
      </c>
      <c r="F146" s="93">
        <v>387254</v>
      </c>
      <c r="G146" s="32">
        <v>1590.37</v>
      </c>
      <c r="H146" s="32" t="s">
        <v>900</v>
      </c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1"/>
      <c r="Z146" s="81"/>
      <c r="AA146" s="81"/>
      <c r="AB146" s="81"/>
    </row>
    <row r="147" spans="1:28" ht="12.75" customHeight="1">
      <c r="A147" s="92">
        <v>45149</v>
      </c>
      <c r="B147" s="32" t="s">
        <v>1033</v>
      </c>
      <c r="C147" s="31" t="s">
        <v>1034</v>
      </c>
      <c r="D147" s="31" t="s">
        <v>892</v>
      </c>
      <c r="E147" s="31" t="s">
        <v>577</v>
      </c>
      <c r="F147" s="93">
        <v>15346041</v>
      </c>
      <c r="G147" s="32">
        <v>24.94</v>
      </c>
      <c r="H147" s="32" t="s">
        <v>900</v>
      </c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1"/>
      <c r="T147" s="81"/>
      <c r="U147" s="81"/>
      <c r="V147" s="81"/>
      <c r="W147" s="81"/>
      <c r="X147" s="81"/>
      <c r="Y147" s="81"/>
      <c r="Z147" s="81"/>
      <c r="AA147" s="81"/>
      <c r="AB147" s="81"/>
    </row>
    <row r="148" spans="1:28" ht="12.75" customHeight="1">
      <c r="A148" s="92">
        <v>45149</v>
      </c>
      <c r="B148" s="32" t="s">
        <v>1033</v>
      </c>
      <c r="C148" s="31" t="s">
        <v>1034</v>
      </c>
      <c r="D148" s="31" t="s">
        <v>1036</v>
      </c>
      <c r="E148" s="31" t="s">
        <v>577</v>
      </c>
      <c r="F148" s="93">
        <v>16509412</v>
      </c>
      <c r="G148" s="32">
        <v>25.28</v>
      </c>
      <c r="H148" s="32" t="s">
        <v>900</v>
      </c>
      <c r="I148" s="81"/>
      <c r="J148" s="81"/>
      <c r="K148" s="81"/>
      <c r="L148" s="81"/>
      <c r="M148" s="81"/>
      <c r="N148" s="81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1"/>
      <c r="Z148" s="81"/>
      <c r="AA148" s="81"/>
      <c r="AB148" s="81"/>
    </row>
    <row r="149" spans="1:28" ht="12.75" customHeight="1">
      <c r="A149" s="92">
        <v>45149</v>
      </c>
      <c r="B149" s="32" t="s">
        <v>1033</v>
      </c>
      <c r="C149" s="31" t="s">
        <v>1034</v>
      </c>
      <c r="D149" s="31" t="s">
        <v>1035</v>
      </c>
      <c r="E149" s="31" t="s">
        <v>577</v>
      </c>
      <c r="F149" s="93">
        <v>9676145</v>
      </c>
      <c r="G149" s="32">
        <v>25.07</v>
      </c>
      <c r="H149" s="32" t="s">
        <v>900</v>
      </c>
      <c r="I149" s="81"/>
      <c r="J149" s="81"/>
      <c r="K149" s="81"/>
      <c r="L149" s="81"/>
      <c r="M149" s="81"/>
      <c r="N149" s="81"/>
      <c r="O149" s="81"/>
      <c r="P149" s="81"/>
      <c r="Q149" s="81"/>
      <c r="R149" s="81"/>
      <c r="S149" s="81"/>
      <c r="T149" s="81"/>
      <c r="U149" s="81"/>
      <c r="V149" s="81"/>
      <c r="W149" s="81"/>
      <c r="X149" s="81"/>
      <c r="Y149" s="81"/>
      <c r="Z149" s="81"/>
      <c r="AA149" s="81"/>
      <c r="AB149" s="81"/>
    </row>
    <row r="150" spans="1:28" ht="12.75" customHeight="1">
      <c r="A150" s="92">
        <v>45149</v>
      </c>
      <c r="B150" s="32" t="s">
        <v>1159</v>
      </c>
      <c r="C150" s="31" t="s">
        <v>1160</v>
      </c>
      <c r="D150" s="31" t="s">
        <v>578</v>
      </c>
      <c r="E150" s="31" t="s">
        <v>577</v>
      </c>
      <c r="F150" s="93">
        <v>833283</v>
      </c>
      <c r="G150" s="32">
        <v>134.94</v>
      </c>
      <c r="H150" s="32" t="s">
        <v>900</v>
      </c>
      <c r="I150" s="81"/>
      <c r="J150" s="81"/>
      <c r="K150" s="81"/>
      <c r="L150" s="81"/>
      <c r="M150" s="81"/>
      <c r="N150" s="81"/>
      <c r="O150" s="81"/>
      <c r="P150" s="81"/>
      <c r="Q150" s="81"/>
      <c r="R150" s="81"/>
      <c r="S150" s="81"/>
      <c r="T150" s="81"/>
      <c r="U150" s="81"/>
      <c r="V150" s="81"/>
      <c r="W150" s="81"/>
      <c r="X150" s="81"/>
      <c r="Y150" s="81"/>
      <c r="Z150" s="81"/>
      <c r="AA150" s="81"/>
      <c r="AB150" s="81"/>
    </row>
    <row r="151" spans="1:28" ht="12.75" customHeight="1">
      <c r="A151" s="92">
        <v>45149</v>
      </c>
      <c r="B151" s="32" t="s">
        <v>1161</v>
      </c>
      <c r="C151" s="31" t="s">
        <v>1162</v>
      </c>
      <c r="D151" s="31" t="s">
        <v>1163</v>
      </c>
      <c r="E151" s="31" t="s">
        <v>577</v>
      </c>
      <c r="F151" s="93">
        <v>2000</v>
      </c>
      <c r="G151" s="32">
        <v>95.5</v>
      </c>
      <c r="H151" s="32" t="s">
        <v>900</v>
      </c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1"/>
      <c r="T151" s="81"/>
      <c r="U151" s="81"/>
      <c r="V151" s="81"/>
      <c r="W151" s="81"/>
      <c r="X151" s="81"/>
      <c r="Y151" s="81"/>
      <c r="Z151" s="81"/>
      <c r="AA151" s="81"/>
      <c r="AB151" s="81"/>
    </row>
    <row r="152" spans="1:28" ht="12.75" customHeight="1">
      <c r="A152" s="92">
        <v>45149</v>
      </c>
      <c r="B152" s="32" t="s">
        <v>1161</v>
      </c>
      <c r="C152" s="31" t="s">
        <v>1162</v>
      </c>
      <c r="D152" s="31" t="s">
        <v>1212</v>
      </c>
      <c r="E152" s="31" t="s">
        <v>577</v>
      </c>
      <c r="F152" s="93">
        <v>5315325</v>
      </c>
      <c r="G152" s="32">
        <v>95</v>
      </c>
      <c r="H152" s="32" t="s">
        <v>900</v>
      </c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  <c r="T152" s="81"/>
      <c r="U152" s="81"/>
      <c r="V152" s="81"/>
      <c r="W152" s="81"/>
      <c r="X152" s="81"/>
      <c r="Y152" s="81"/>
      <c r="Z152" s="81"/>
      <c r="AA152" s="81"/>
      <c r="AB152" s="81"/>
    </row>
    <row r="153" spans="1:28" ht="12.75" customHeight="1">
      <c r="A153" s="92">
        <v>45149</v>
      </c>
      <c r="B153" s="32" t="s">
        <v>1164</v>
      </c>
      <c r="C153" s="31" t="s">
        <v>1165</v>
      </c>
      <c r="D153" s="31" t="s">
        <v>1167</v>
      </c>
      <c r="E153" s="31" t="s">
        <v>577</v>
      </c>
      <c r="F153" s="93">
        <v>144777</v>
      </c>
      <c r="G153" s="32">
        <v>6.6</v>
      </c>
      <c r="H153" s="32" t="s">
        <v>900</v>
      </c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  <c r="T153" s="81"/>
      <c r="U153" s="81"/>
      <c r="V153" s="81"/>
      <c r="W153" s="81"/>
      <c r="X153" s="81"/>
      <c r="Y153" s="81"/>
      <c r="Z153" s="81"/>
      <c r="AA153" s="81"/>
      <c r="AB153" s="81"/>
    </row>
    <row r="154" spans="1:28" ht="12.75" customHeight="1">
      <c r="A154" s="92">
        <v>45149</v>
      </c>
      <c r="B154" s="32" t="s">
        <v>1168</v>
      </c>
      <c r="C154" s="31" t="s">
        <v>1169</v>
      </c>
      <c r="D154" s="31" t="s">
        <v>578</v>
      </c>
      <c r="E154" s="31" t="s">
        <v>577</v>
      </c>
      <c r="F154" s="93">
        <v>248983</v>
      </c>
      <c r="G154" s="32">
        <v>218.41</v>
      </c>
      <c r="H154" s="32" t="s">
        <v>900</v>
      </c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81"/>
      <c r="T154" s="81"/>
      <c r="U154" s="81"/>
      <c r="V154" s="81"/>
      <c r="W154" s="81"/>
      <c r="X154" s="81"/>
      <c r="Y154" s="81"/>
      <c r="Z154" s="81"/>
      <c r="AA154" s="81"/>
      <c r="AB154" s="81"/>
    </row>
    <row r="155" spans="1:28" ht="12.75" customHeight="1">
      <c r="A155" s="92">
        <v>45149</v>
      </c>
      <c r="B155" s="32" t="s">
        <v>1213</v>
      </c>
      <c r="C155" s="31" t="s">
        <v>1214</v>
      </c>
      <c r="D155" s="31" t="s">
        <v>1215</v>
      </c>
      <c r="E155" s="31" t="s">
        <v>577</v>
      </c>
      <c r="F155" s="93">
        <v>781993</v>
      </c>
      <c r="G155" s="32">
        <v>18.559999999999999</v>
      </c>
      <c r="H155" s="32" t="s">
        <v>900</v>
      </c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1"/>
      <c r="T155" s="81"/>
      <c r="U155" s="81"/>
      <c r="V155" s="81"/>
      <c r="W155" s="81"/>
      <c r="X155" s="81"/>
      <c r="Y155" s="81"/>
      <c r="Z155" s="81"/>
      <c r="AA155" s="81"/>
      <c r="AB155" s="81"/>
    </row>
    <row r="156" spans="1:28" ht="12.75" customHeight="1">
      <c r="A156" s="92">
        <v>45149</v>
      </c>
      <c r="B156" s="32" t="s">
        <v>1176</v>
      </c>
      <c r="C156" s="31" t="s">
        <v>1177</v>
      </c>
      <c r="D156" s="31" t="s">
        <v>941</v>
      </c>
      <c r="E156" s="31" t="s">
        <v>577</v>
      </c>
      <c r="F156" s="93">
        <v>1500004</v>
      </c>
      <c r="G156" s="32">
        <v>5.5</v>
      </c>
      <c r="H156" s="32" t="s">
        <v>900</v>
      </c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  <c r="AA156" s="81"/>
      <c r="AB156" s="81"/>
    </row>
    <row r="157" spans="1:28" ht="12.75" customHeight="1">
      <c r="A157" s="92">
        <v>45149</v>
      </c>
      <c r="B157" s="32" t="s">
        <v>1178</v>
      </c>
      <c r="C157" s="31" t="s">
        <v>1179</v>
      </c>
      <c r="D157" s="31" t="s">
        <v>1180</v>
      </c>
      <c r="E157" s="31" t="s">
        <v>577</v>
      </c>
      <c r="F157" s="93">
        <v>56000</v>
      </c>
      <c r="G157" s="32">
        <v>49.46</v>
      </c>
      <c r="H157" s="32" t="s">
        <v>900</v>
      </c>
      <c r="I157" s="81"/>
      <c r="J157" s="81"/>
      <c r="K157" s="81"/>
      <c r="L157" s="81"/>
      <c r="M157" s="81"/>
      <c r="N157" s="81"/>
      <c r="O157" s="81"/>
      <c r="P157" s="81"/>
      <c r="Q157" s="81"/>
      <c r="R157" s="81"/>
      <c r="S157" s="81"/>
      <c r="T157" s="81"/>
      <c r="U157" s="81"/>
      <c r="V157" s="81"/>
      <c r="W157" s="81"/>
      <c r="X157" s="81"/>
      <c r="Y157" s="81"/>
      <c r="Z157" s="81"/>
      <c r="AA157" s="81"/>
      <c r="AB157" s="81"/>
    </row>
    <row r="158" spans="1:28" ht="12.75" customHeight="1">
      <c r="A158" s="92">
        <v>45149</v>
      </c>
      <c r="B158" s="32" t="s">
        <v>1216</v>
      </c>
      <c r="C158" s="31" t="s">
        <v>1217</v>
      </c>
      <c r="D158" s="31" t="s">
        <v>1218</v>
      </c>
      <c r="E158" s="31" t="s">
        <v>577</v>
      </c>
      <c r="F158" s="93">
        <v>16000</v>
      </c>
      <c r="G158" s="32">
        <v>87.44</v>
      </c>
      <c r="H158" s="32" t="s">
        <v>900</v>
      </c>
      <c r="I158" s="81"/>
      <c r="J158" s="81"/>
      <c r="K158" s="81"/>
      <c r="L158" s="81"/>
      <c r="M158" s="81"/>
      <c r="N158" s="81"/>
      <c r="O158" s="81"/>
      <c r="P158" s="81"/>
      <c r="Q158" s="81"/>
      <c r="R158" s="81"/>
      <c r="S158" s="81"/>
      <c r="T158" s="81"/>
      <c r="U158" s="81"/>
      <c r="V158" s="81"/>
      <c r="W158" s="81"/>
      <c r="X158" s="81"/>
      <c r="Y158" s="81"/>
      <c r="Z158" s="81"/>
      <c r="AA158" s="81"/>
      <c r="AB158" s="81"/>
    </row>
    <row r="159" spans="1:28" ht="12.75" customHeight="1">
      <c r="A159" s="92">
        <v>45149</v>
      </c>
      <c r="B159" s="32" t="s">
        <v>1181</v>
      </c>
      <c r="C159" s="31" t="s">
        <v>1182</v>
      </c>
      <c r="D159" s="31" t="s">
        <v>1052</v>
      </c>
      <c r="E159" s="31" t="s">
        <v>577</v>
      </c>
      <c r="F159" s="93">
        <v>1225605</v>
      </c>
      <c r="G159" s="32">
        <v>105.89</v>
      </c>
      <c r="H159" s="32" t="s">
        <v>900</v>
      </c>
      <c r="I159" s="81"/>
      <c r="J159" s="81"/>
      <c r="K159" s="81"/>
      <c r="L159" s="81"/>
      <c r="M159" s="81"/>
      <c r="N159" s="81"/>
      <c r="O159" s="81"/>
      <c r="P159" s="81"/>
      <c r="Q159" s="81"/>
      <c r="R159" s="81"/>
      <c r="S159" s="81"/>
      <c r="T159" s="81"/>
      <c r="U159" s="81"/>
      <c r="V159" s="81"/>
      <c r="W159" s="81"/>
      <c r="X159" s="81"/>
      <c r="Y159" s="81"/>
      <c r="Z159" s="81"/>
      <c r="AA159" s="81"/>
      <c r="AB159" s="81"/>
    </row>
    <row r="160" spans="1:28" ht="12.75" customHeight="1">
      <c r="A160" s="92">
        <v>45149</v>
      </c>
      <c r="B160" s="32" t="s">
        <v>1181</v>
      </c>
      <c r="C160" s="31" t="s">
        <v>1182</v>
      </c>
      <c r="D160" s="31" t="s">
        <v>990</v>
      </c>
      <c r="E160" s="31" t="s">
        <v>577</v>
      </c>
      <c r="F160" s="93">
        <v>1577121</v>
      </c>
      <c r="G160" s="32">
        <v>107.02</v>
      </c>
      <c r="H160" s="32" t="s">
        <v>900</v>
      </c>
      <c r="I160" s="81"/>
      <c r="J160" s="81"/>
      <c r="K160" s="81"/>
      <c r="L160" s="81"/>
      <c r="M160" s="81"/>
      <c r="N160" s="81"/>
      <c r="O160" s="81"/>
      <c r="P160" s="81"/>
      <c r="Q160" s="81"/>
      <c r="R160" s="81"/>
      <c r="S160" s="81"/>
      <c r="T160" s="81"/>
      <c r="U160" s="81"/>
      <c r="V160" s="81"/>
      <c r="W160" s="81"/>
      <c r="X160" s="81"/>
      <c r="Y160" s="81"/>
      <c r="Z160" s="81"/>
      <c r="AA160" s="81"/>
      <c r="AB160" s="81"/>
    </row>
    <row r="161" spans="1:28" ht="12.75" customHeight="1">
      <c r="A161" s="92">
        <v>45149</v>
      </c>
      <c r="B161" s="32" t="s">
        <v>1181</v>
      </c>
      <c r="C161" s="31" t="s">
        <v>1182</v>
      </c>
      <c r="D161" s="31" t="s">
        <v>1219</v>
      </c>
      <c r="E161" s="31" t="s">
        <v>577</v>
      </c>
      <c r="F161" s="93">
        <v>6764954</v>
      </c>
      <c r="G161" s="32">
        <v>105.55</v>
      </c>
      <c r="H161" s="32" t="s">
        <v>900</v>
      </c>
      <c r="I161" s="81"/>
      <c r="J161" s="81"/>
      <c r="K161" s="81"/>
      <c r="L161" s="81"/>
      <c r="M161" s="81"/>
      <c r="N161" s="81"/>
      <c r="O161" s="81"/>
      <c r="P161" s="81"/>
      <c r="Q161" s="81"/>
      <c r="R161" s="81"/>
      <c r="S161" s="81"/>
      <c r="T161" s="81"/>
      <c r="U161" s="81"/>
      <c r="V161" s="81"/>
      <c r="W161" s="81"/>
      <c r="X161" s="81"/>
      <c r="Y161" s="81"/>
      <c r="Z161" s="81"/>
      <c r="AA161" s="81"/>
      <c r="AB161" s="81"/>
    </row>
    <row r="162" spans="1:28" ht="12.75" customHeight="1">
      <c r="A162" s="92">
        <v>45149</v>
      </c>
      <c r="B162" s="32" t="s">
        <v>1181</v>
      </c>
      <c r="C162" s="31" t="s">
        <v>1182</v>
      </c>
      <c r="D162" s="31" t="s">
        <v>1183</v>
      </c>
      <c r="E162" s="31" t="s">
        <v>577</v>
      </c>
      <c r="F162" s="93">
        <v>588275</v>
      </c>
      <c r="G162" s="32">
        <v>105.9</v>
      </c>
      <c r="H162" s="32" t="s">
        <v>900</v>
      </c>
      <c r="I162" s="81"/>
      <c r="J162" s="81"/>
      <c r="K162" s="81"/>
      <c r="L162" s="81"/>
      <c r="M162" s="81"/>
      <c r="N162" s="81"/>
      <c r="O162" s="81"/>
      <c r="P162" s="81"/>
      <c r="Q162" s="81"/>
      <c r="R162" s="81"/>
      <c r="S162" s="81"/>
      <c r="T162" s="81"/>
      <c r="U162" s="81"/>
      <c r="V162" s="81"/>
      <c r="W162" s="81"/>
      <c r="X162" s="81"/>
      <c r="Y162" s="81"/>
      <c r="Z162" s="81"/>
      <c r="AA162" s="81"/>
      <c r="AB162" s="81"/>
    </row>
    <row r="163" spans="1:28" ht="12.75" customHeight="1">
      <c r="A163" s="92">
        <v>45149</v>
      </c>
      <c r="B163" s="32" t="s">
        <v>1181</v>
      </c>
      <c r="C163" s="31" t="s">
        <v>1182</v>
      </c>
      <c r="D163" s="31" t="s">
        <v>931</v>
      </c>
      <c r="E163" s="31" t="s">
        <v>577</v>
      </c>
      <c r="F163" s="93">
        <v>1097397</v>
      </c>
      <c r="G163" s="32">
        <v>104.85</v>
      </c>
      <c r="H163" s="32" t="s">
        <v>900</v>
      </c>
      <c r="I163" s="81"/>
      <c r="J163" s="81"/>
      <c r="K163" s="81"/>
      <c r="L163" s="81"/>
      <c r="M163" s="81"/>
      <c r="N163" s="81"/>
      <c r="O163" s="81"/>
      <c r="P163" s="81"/>
      <c r="Q163" s="81"/>
      <c r="R163" s="81"/>
      <c r="S163" s="81"/>
      <c r="T163" s="81"/>
      <c r="U163" s="81"/>
      <c r="V163" s="81"/>
      <c r="W163" s="81"/>
      <c r="X163" s="81"/>
      <c r="Y163" s="81"/>
      <c r="Z163" s="81"/>
      <c r="AA163" s="81"/>
      <c r="AB163" s="81"/>
    </row>
    <row r="164" spans="1:28" ht="12.75" customHeight="1">
      <c r="A164" s="92">
        <v>45149</v>
      </c>
      <c r="B164" s="32" t="s">
        <v>1181</v>
      </c>
      <c r="C164" s="31" t="s">
        <v>1182</v>
      </c>
      <c r="D164" s="31" t="s">
        <v>578</v>
      </c>
      <c r="E164" s="31" t="s">
        <v>577</v>
      </c>
      <c r="F164" s="93">
        <v>860705</v>
      </c>
      <c r="G164" s="32">
        <v>106.8</v>
      </c>
      <c r="H164" s="32" t="s">
        <v>900</v>
      </c>
      <c r="I164" s="81"/>
      <c r="J164" s="81"/>
      <c r="K164" s="81"/>
      <c r="L164" s="81"/>
      <c r="M164" s="81"/>
      <c r="N164" s="81"/>
      <c r="O164" s="81"/>
      <c r="P164" s="81"/>
      <c r="Q164" s="81"/>
      <c r="R164" s="81"/>
      <c r="S164" s="81"/>
      <c r="T164" s="81"/>
      <c r="U164" s="81"/>
      <c r="V164" s="81"/>
      <c r="W164" s="81"/>
      <c r="X164" s="81"/>
      <c r="Y164" s="81"/>
      <c r="Z164" s="81"/>
      <c r="AA164" s="81"/>
      <c r="AB164" s="81"/>
    </row>
    <row r="165" spans="1:28" ht="12.75" customHeight="1">
      <c r="A165" s="92">
        <v>45149</v>
      </c>
      <c r="B165" s="32" t="s">
        <v>942</v>
      </c>
      <c r="C165" s="31" t="s">
        <v>943</v>
      </c>
      <c r="D165" s="31" t="s">
        <v>941</v>
      </c>
      <c r="E165" s="31" t="s">
        <v>577</v>
      </c>
      <c r="F165" s="93">
        <v>2483876</v>
      </c>
      <c r="G165" s="32">
        <v>1.9</v>
      </c>
      <c r="H165" s="32" t="s">
        <v>900</v>
      </c>
      <c r="I165" s="81"/>
      <c r="J165" s="81"/>
      <c r="K165" s="81"/>
      <c r="L165" s="81"/>
      <c r="M165" s="81"/>
      <c r="N165" s="81"/>
      <c r="O165" s="81"/>
      <c r="P165" s="81"/>
      <c r="Q165" s="81"/>
      <c r="R165" s="81"/>
      <c r="S165" s="81"/>
      <c r="T165" s="81"/>
      <c r="U165" s="81"/>
      <c r="V165" s="81"/>
      <c r="W165" s="81"/>
      <c r="X165" s="81"/>
      <c r="Y165" s="81"/>
      <c r="Z165" s="81"/>
      <c r="AA165" s="81"/>
      <c r="AB165" s="81"/>
    </row>
    <row r="166" spans="1:28" ht="12.75" customHeight="1">
      <c r="A166" s="92">
        <v>45149</v>
      </c>
      <c r="B166" s="32" t="s">
        <v>942</v>
      </c>
      <c r="C166" s="31" t="s">
        <v>943</v>
      </c>
      <c r="D166" s="31" t="s">
        <v>1026</v>
      </c>
      <c r="E166" s="31" t="s">
        <v>577</v>
      </c>
      <c r="F166" s="93">
        <v>2951727</v>
      </c>
      <c r="G166" s="32">
        <v>1.9</v>
      </c>
      <c r="H166" s="32" t="s">
        <v>900</v>
      </c>
      <c r="I166" s="81"/>
      <c r="J166" s="81"/>
      <c r="K166" s="81"/>
      <c r="L166" s="81"/>
      <c r="M166" s="81"/>
      <c r="N166" s="81"/>
      <c r="O166" s="81"/>
      <c r="P166" s="81"/>
      <c r="Q166" s="81"/>
      <c r="R166" s="81"/>
      <c r="S166" s="81"/>
      <c r="T166" s="81"/>
      <c r="U166" s="81"/>
      <c r="V166" s="81"/>
      <c r="W166" s="81"/>
      <c r="X166" s="81"/>
      <c r="Y166" s="81"/>
      <c r="Z166" s="81"/>
      <c r="AA166" s="81"/>
      <c r="AB166" s="81"/>
    </row>
    <row r="167" spans="1:28" ht="12.75" customHeight="1">
      <c r="A167" s="92">
        <v>45149</v>
      </c>
      <c r="B167" s="32" t="s">
        <v>942</v>
      </c>
      <c r="C167" s="31" t="s">
        <v>943</v>
      </c>
      <c r="D167" s="31" t="s">
        <v>978</v>
      </c>
      <c r="E167" s="31" t="s">
        <v>577</v>
      </c>
      <c r="F167" s="93">
        <v>3000000</v>
      </c>
      <c r="G167" s="32">
        <v>1.9</v>
      </c>
      <c r="H167" s="32" t="s">
        <v>900</v>
      </c>
      <c r="I167" s="81"/>
      <c r="J167" s="81"/>
      <c r="K167" s="81"/>
      <c r="L167" s="81"/>
      <c r="M167" s="81"/>
      <c r="N167" s="81"/>
      <c r="O167" s="81"/>
      <c r="P167" s="81"/>
      <c r="Q167" s="81"/>
      <c r="R167" s="81"/>
      <c r="S167" s="81"/>
      <c r="T167" s="81"/>
      <c r="U167" s="81"/>
      <c r="V167" s="81"/>
      <c r="W167" s="81"/>
      <c r="X167" s="81"/>
      <c r="Y167" s="81"/>
      <c r="Z167" s="81"/>
      <c r="AA167" s="81"/>
      <c r="AB167" s="81"/>
    </row>
    <row r="168" spans="1:28" ht="12.75" customHeight="1">
      <c r="A168" s="92">
        <v>45149</v>
      </c>
      <c r="B168" s="32" t="s">
        <v>1066</v>
      </c>
      <c r="C168" s="31" t="s">
        <v>1067</v>
      </c>
      <c r="D168" s="31" t="s">
        <v>1220</v>
      </c>
      <c r="E168" s="31" t="s">
        <v>577</v>
      </c>
      <c r="F168" s="93">
        <v>57000</v>
      </c>
      <c r="G168" s="32">
        <v>168.4</v>
      </c>
      <c r="H168" s="32" t="s">
        <v>900</v>
      </c>
      <c r="I168" s="81"/>
      <c r="J168" s="81"/>
      <c r="K168" s="81"/>
      <c r="L168" s="81"/>
      <c r="M168" s="81"/>
      <c r="N168" s="81"/>
      <c r="O168" s="81"/>
      <c r="P168" s="81"/>
      <c r="Q168" s="81"/>
      <c r="R168" s="81"/>
      <c r="S168" s="81"/>
      <c r="T168" s="81"/>
      <c r="U168" s="81"/>
      <c r="V168" s="81"/>
      <c r="W168" s="81"/>
      <c r="X168" s="81"/>
      <c r="Y168" s="81"/>
      <c r="Z168" s="81"/>
      <c r="AA168" s="81"/>
      <c r="AB168" s="81"/>
    </row>
    <row r="169" spans="1:28" ht="12.75" customHeight="1">
      <c r="A169" s="92">
        <v>45149</v>
      </c>
      <c r="B169" s="32" t="s">
        <v>1066</v>
      </c>
      <c r="C169" s="31" t="s">
        <v>1067</v>
      </c>
      <c r="D169" s="31" t="s">
        <v>1028</v>
      </c>
      <c r="E169" s="31" t="s">
        <v>577</v>
      </c>
      <c r="F169" s="93">
        <v>68000</v>
      </c>
      <c r="G169" s="32">
        <v>155.31</v>
      </c>
      <c r="H169" s="32" t="s">
        <v>900</v>
      </c>
      <c r="I169" s="81"/>
      <c r="J169" s="81"/>
      <c r="K169" s="81"/>
      <c r="L169" s="81"/>
      <c r="M169" s="81"/>
      <c r="N169" s="81"/>
      <c r="O169" s="81"/>
      <c r="P169" s="81"/>
      <c r="Q169" s="81"/>
      <c r="R169" s="81"/>
      <c r="S169" s="81"/>
      <c r="T169" s="81"/>
      <c r="U169" s="81"/>
      <c r="V169" s="81"/>
      <c r="W169" s="81"/>
      <c r="X169" s="81"/>
      <c r="Y169" s="81"/>
      <c r="Z169" s="81"/>
      <c r="AA169" s="81"/>
      <c r="AB169" s="81"/>
    </row>
    <row r="170" spans="1:28" ht="12.75" customHeight="1">
      <c r="A170" s="92">
        <v>45149</v>
      </c>
      <c r="B170" s="32" t="s">
        <v>1066</v>
      </c>
      <c r="C170" s="31" t="s">
        <v>1067</v>
      </c>
      <c r="D170" s="31" t="s">
        <v>1068</v>
      </c>
      <c r="E170" s="31" t="s">
        <v>577</v>
      </c>
      <c r="F170" s="93">
        <v>251000</v>
      </c>
      <c r="G170" s="32">
        <v>159.85</v>
      </c>
      <c r="H170" s="32" t="s">
        <v>900</v>
      </c>
      <c r="I170" s="81"/>
      <c r="J170" s="81"/>
      <c r="K170" s="81"/>
      <c r="L170" s="81"/>
      <c r="M170" s="81"/>
      <c r="N170" s="81"/>
      <c r="O170" s="81"/>
      <c r="P170" s="81"/>
      <c r="Q170" s="81"/>
      <c r="R170" s="81"/>
      <c r="S170" s="81"/>
      <c r="T170" s="81"/>
      <c r="U170" s="81"/>
      <c r="V170" s="81"/>
      <c r="W170" s="81"/>
      <c r="X170" s="81"/>
      <c r="Y170" s="81"/>
      <c r="Z170" s="81"/>
      <c r="AA170" s="81"/>
      <c r="AB170" s="81"/>
    </row>
    <row r="171" spans="1:28" ht="12.75" customHeight="1">
      <c r="A171" s="92">
        <v>45149</v>
      </c>
      <c r="B171" s="32" t="s">
        <v>1066</v>
      </c>
      <c r="C171" s="31" t="s">
        <v>1067</v>
      </c>
      <c r="D171" s="31" t="s">
        <v>1221</v>
      </c>
      <c r="E171" s="31" t="s">
        <v>577</v>
      </c>
      <c r="F171" s="93">
        <v>44000</v>
      </c>
      <c r="G171" s="32">
        <v>168</v>
      </c>
      <c r="H171" s="32" t="s">
        <v>900</v>
      </c>
      <c r="I171" s="81"/>
      <c r="J171" s="81"/>
      <c r="K171" s="81"/>
      <c r="L171" s="81"/>
      <c r="M171" s="81"/>
      <c r="N171" s="81"/>
      <c r="O171" s="81"/>
      <c r="P171" s="81"/>
      <c r="Q171" s="81"/>
      <c r="R171" s="81"/>
      <c r="S171" s="81"/>
      <c r="T171" s="81"/>
      <c r="U171" s="81"/>
      <c r="V171" s="81"/>
      <c r="W171" s="81"/>
      <c r="X171" s="81"/>
      <c r="Y171" s="81"/>
      <c r="Z171" s="81"/>
      <c r="AA171" s="81"/>
      <c r="AB171" s="81"/>
    </row>
    <row r="172" spans="1:28" ht="12.75" customHeight="1">
      <c r="A172" s="92">
        <v>45149</v>
      </c>
      <c r="B172" s="32" t="s">
        <v>1066</v>
      </c>
      <c r="C172" s="31" t="s">
        <v>1067</v>
      </c>
      <c r="D172" s="31" t="s">
        <v>990</v>
      </c>
      <c r="E172" s="31" t="s">
        <v>577</v>
      </c>
      <c r="F172" s="93">
        <v>50000</v>
      </c>
      <c r="G172" s="32">
        <v>155</v>
      </c>
      <c r="H172" s="32" t="s">
        <v>900</v>
      </c>
      <c r="I172" s="81"/>
      <c r="J172" s="81"/>
      <c r="K172" s="81"/>
      <c r="L172" s="81"/>
      <c r="M172" s="81"/>
      <c r="N172" s="81"/>
      <c r="O172" s="81"/>
      <c r="P172" s="81"/>
      <c r="Q172" s="81"/>
      <c r="R172" s="81"/>
      <c r="S172" s="81"/>
      <c r="T172" s="81"/>
      <c r="U172" s="81"/>
      <c r="V172" s="81"/>
      <c r="W172" s="81"/>
      <c r="X172" s="81"/>
      <c r="Y172" s="81"/>
      <c r="Z172" s="81"/>
      <c r="AA172" s="81"/>
      <c r="AB172" s="81"/>
    </row>
    <row r="173" spans="1:28" ht="12.75" customHeight="1">
      <c r="A173" s="92">
        <v>45149</v>
      </c>
      <c r="B173" s="32" t="s">
        <v>1066</v>
      </c>
      <c r="C173" s="31" t="s">
        <v>1067</v>
      </c>
      <c r="D173" s="31" t="s">
        <v>1073</v>
      </c>
      <c r="E173" s="31" t="s">
        <v>577</v>
      </c>
      <c r="F173" s="93">
        <v>50000</v>
      </c>
      <c r="G173" s="32">
        <v>155</v>
      </c>
      <c r="H173" s="32" t="s">
        <v>900</v>
      </c>
      <c r="I173" s="81"/>
      <c r="J173" s="81"/>
      <c r="K173" s="81"/>
      <c r="L173" s="81"/>
      <c r="M173" s="81"/>
      <c r="N173" s="81"/>
      <c r="O173" s="81"/>
      <c r="P173" s="81"/>
      <c r="Q173" s="81"/>
      <c r="R173" s="81"/>
      <c r="S173" s="81"/>
      <c r="T173" s="81"/>
      <c r="U173" s="81"/>
      <c r="V173" s="81"/>
      <c r="W173" s="81"/>
      <c r="X173" s="81"/>
      <c r="Y173" s="81"/>
      <c r="Z173" s="81"/>
      <c r="AA173" s="81"/>
      <c r="AB173" s="81"/>
    </row>
    <row r="174" spans="1:28" ht="12.75" customHeight="1">
      <c r="A174" s="92">
        <v>45149</v>
      </c>
      <c r="B174" s="32" t="s">
        <v>1190</v>
      </c>
      <c r="C174" s="31" t="s">
        <v>1191</v>
      </c>
      <c r="D174" s="31" t="s">
        <v>1192</v>
      </c>
      <c r="E174" s="31" t="s">
        <v>577</v>
      </c>
      <c r="F174" s="93">
        <v>955629</v>
      </c>
      <c r="G174" s="32">
        <v>119.62</v>
      </c>
      <c r="H174" s="32" t="s">
        <v>900</v>
      </c>
      <c r="I174" s="81"/>
      <c r="J174" s="81"/>
      <c r="K174" s="81"/>
      <c r="L174" s="81"/>
      <c r="M174" s="81"/>
      <c r="N174" s="81"/>
      <c r="O174" s="81"/>
      <c r="P174" s="81"/>
      <c r="Q174" s="81"/>
      <c r="R174" s="81"/>
      <c r="S174" s="81"/>
      <c r="T174" s="81"/>
      <c r="U174" s="81"/>
      <c r="V174" s="81"/>
      <c r="W174" s="81"/>
      <c r="X174" s="81"/>
      <c r="Y174" s="81"/>
      <c r="Z174" s="81"/>
      <c r="AA174" s="81"/>
      <c r="AB174" s="81"/>
    </row>
    <row r="175" spans="1:28" ht="12.75" customHeight="1">
      <c r="A175" s="92">
        <v>45149</v>
      </c>
      <c r="B175" s="32" t="s">
        <v>1190</v>
      </c>
      <c r="C175" s="31" t="s">
        <v>1191</v>
      </c>
      <c r="D175" s="31" t="s">
        <v>578</v>
      </c>
      <c r="E175" s="31" t="s">
        <v>577</v>
      </c>
      <c r="F175" s="93">
        <v>1049313</v>
      </c>
      <c r="G175" s="32">
        <v>120.68</v>
      </c>
      <c r="H175" s="32" t="s">
        <v>900</v>
      </c>
      <c r="I175" s="81"/>
      <c r="J175" s="81"/>
      <c r="K175" s="81"/>
      <c r="L175" s="81"/>
      <c r="M175" s="81"/>
      <c r="N175" s="81"/>
      <c r="O175" s="81"/>
      <c r="P175" s="81"/>
      <c r="Q175" s="81"/>
      <c r="R175" s="81"/>
      <c r="S175" s="81"/>
      <c r="T175" s="81"/>
      <c r="U175" s="81"/>
      <c r="V175" s="81"/>
      <c r="W175" s="81"/>
      <c r="X175" s="81"/>
      <c r="Y175" s="81"/>
      <c r="Z175" s="81"/>
      <c r="AA175" s="81"/>
      <c r="AB175" s="81"/>
    </row>
    <row r="176" spans="1:28" ht="12.75" customHeight="1">
      <c r="A176" s="92">
        <v>45149</v>
      </c>
      <c r="B176" s="32" t="s">
        <v>1190</v>
      </c>
      <c r="C176" s="31" t="s">
        <v>1191</v>
      </c>
      <c r="D176" s="31" t="s">
        <v>1193</v>
      </c>
      <c r="E176" s="31" t="s">
        <v>577</v>
      </c>
      <c r="F176" s="93">
        <v>500000</v>
      </c>
      <c r="G176" s="32">
        <v>120.64</v>
      </c>
      <c r="H176" s="32" t="s">
        <v>900</v>
      </c>
      <c r="I176" s="81"/>
      <c r="J176" s="81"/>
      <c r="K176" s="81"/>
      <c r="L176" s="81"/>
      <c r="M176" s="81"/>
      <c r="N176" s="81"/>
      <c r="O176" s="81"/>
      <c r="P176" s="81"/>
      <c r="Q176" s="81"/>
      <c r="R176" s="81"/>
      <c r="S176" s="81"/>
      <c r="T176" s="81"/>
      <c r="U176" s="81"/>
      <c r="V176" s="81"/>
      <c r="W176" s="81"/>
      <c r="X176" s="81"/>
      <c r="Y176" s="81"/>
      <c r="Z176" s="81"/>
      <c r="AA176" s="81"/>
      <c r="AB176" s="81"/>
    </row>
    <row r="177" spans="1:28" ht="12.75" customHeight="1">
      <c r="A177" s="92">
        <v>45149</v>
      </c>
      <c r="B177" s="32" t="s">
        <v>1069</v>
      </c>
      <c r="C177" s="31" t="s">
        <v>1070</v>
      </c>
      <c r="D177" s="31" t="s">
        <v>1222</v>
      </c>
      <c r="E177" s="31" t="s">
        <v>577</v>
      </c>
      <c r="F177" s="93">
        <v>500000</v>
      </c>
      <c r="G177" s="32">
        <v>52.47</v>
      </c>
      <c r="H177" s="32" t="s">
        <v>900</v>
      </c>
      <c r="I177" s="81"/>
      <c r="J177" s="81"/>
      <c r="K177" s="81"/>
      <c r="L177" s="81"/>
      <c r="M177" s="81"/>
      <c r="N177" s="81"/>
      <c r="O177" s="81"/>
      <c r="P177" s="81"/>
      <c r="Q177" s="81"/>
      <c r="R177" s="81"/>
      <c r="S177" s="81"/>
      <c r="T177" s="81"/>
      <c r="U177" s="81"/>
      <c r="V177" s="81"/>
      <c r="W177" s="81"/>
      <c r="X177" s="81"/>
      <c r="Y177" s="81"/>
      <c r="Z177" s="81"/>
      <c r="AA177" s="81"/>
      <c r="AB177" s="81"/>
    </row>
    <row r="178" spans="1:28" ht="12.75" customHeight="1">
      <c r="A178" s="92">
        <v>45149</v>
      </c>
      <c r="B178" s="32" t="s">
        <v>1069</v>
      </c>
      <c r="C178" s="31" t="s">
        <v>1070</v>
      </c>
      <c r="D178" s="31" t="s">
        <v>1222</v>
      </c>
      <c r="E178" s="31" t="s">
        <v>577</v>
      </c>
      <c r="F178" s="93">
        <v>481300</v>
      </c>
      <c r="G178" s="32">
        <v>52.35</v>
      </c>
      <c r="H178" s="32" t="s">
        <v>900</v>
      </c>
      <c r="I178" s="81"/>
      <c r="J178" s="81"/>
      <c r="K178" s="81"/>
      <c r="L178" s="81"/>
      <c r="M178" s="81"/>
      <c r="N178" s="81"/>
      <c r="O178" s="81"/>
      <c r="P178" s="81"/>
      <c r="Q178" s="81"/>
      <c r="R178" s="81"/>
      <c r="S178" s="81"/>
      <c r="T178" s="81"/>
      <c r="U178" s="81"/>
      <c r="V178" s="81"/>
      <c r="W178" s="81"/>
      <c r="X178" s="81"/>
      <c r="Y178" s="81"/>
      <c r="Z178" s="81"/>
      <c r="AA178" s="81"/>
      <c r="AB178" s="81"/>
    </row>
    <row r="179" spans="1:28" ht="12.75" customHeight="1">
      <c r="A179" s="92">
        <v>45149</v>
      </c>
      <c r="B179" s="32" t="s">
        <v>1195</v>
      </c>
      <c r="C179" s="31" t="s">
        <v>1196</v>
      </c>
      <c r="D179" s="31" t="s">
        <v>1183</v>
      </c>
      <c r="E179" s="31" t="s">
        <v>577</v>
      </c>
      <c r="F179" s="93">
        <v>133757</v>
      </c>
      <c r="G179" s="32">
        <v>351.71</v>
      </c>
      <c r="H179" s="32" t="s">
        <v>900</v>
      </c>
      <c r="I179" s="81"/>
      <c r="J179" s="81"/>
      <c r="K179" s="81"/>
      <c r="L179" s="81"/>
      <c r="M179" s="81"/>
      <c r="N179" s="81"/>
      <c r="O179" s="81"/>
      <c r="P179" s="81"/>
      <c r="Q179" s="81"/>
      <c r="R179" s="81"/>
      <c r="S179" s="81"/>
      <c r="T179" s="81"/>
      <c r="U179" s="81"/>
      <c r="V179" s="81"/>
      <c r="W179" s="81"/>
      <c r="X179" s="81"/>
      <c r="Y179" s="81"/>
      <c r="Z179" s="81"/>
      <c r="AA179" s="81"/>
      <c r="AB179" s="81"/>
    </row>
    <row r="180" spans="1:28" ht="12.75" customHeight="1">
      <c r="A180" s="92">
        <v>45149</v>
      </c>
      <c r="B180" s="32" t="s">
        <v>1200</v>
      </c>
      <c r="C180" s="31" t="s">
        <v>1201</v>
      </c>
      <c r="D180" s="31" t="s">
        <v>1202</v>
      </c>
      <c r="E180" s="31" t="s">
        <v>577</v>
      </c>
      <c r="F180" s="93">
        <v>568625</v>
      </c>
      <c r="G180" s="32">
        <v>54.2</v>
      </c>
      <c r="H180" s="32" t="s">
        <v>900</v>
      </c>
      <c r="I180" s="81"/>
      <c r="J180" s="81"/>
      <c r="K180" s="81"/>
      <c r="L180" s="81"/>
      <c r="M180" s="81"/>
      <c r="N180" s="81"/>
      <c r="O180" s="81"/>
      <c r="P180" s="81"/>
      <c r="Q180" s="81"/>
      <c r="R180" s="81"/>
      <c r="S180" s="81"/>
      <c r="T180" s="81"/>
      <c r="U180" s="81"/>
      <c r="V180" s="81"/>
      <c r="W180" s="81"/>
      <c r="X180" s="81"/>
      <c r="Y180" s="81"/>
      <c r="Z180" s="81"/>
      <c r="AA180" s="81"/>
      <c r="AB180" s="81"/>
    </row>
    <row r="181" spans="1:28" ht="12.75" customHeight="1">
      <c r="A181" s="92">
        <v>45149</v>
      </c>
      <c r="B181" s="32" t="s">
        <v>1223</v>
      </c>
      <c r="C181" s="31" t="s">
        <v>1224</v>
      </c>
      <c r="D181" s="31" t="s">
        <v>1225</v>
      </c>
      <c r="E181" s="31" t="s">
        <v>577</v>
      </c>
      <c r="F181" s="93">
        <v>98000</v>
      </c>
      <c r="G181" s="32">
        <v>65</v>
      </c>
      <c r="H181" s="32" t="s">
        <v>900</v>
      </c>
      <c r="I181" s="81"/>
      <c r="J181" s="81"/>
      <c r="K181" s="81"/>
      <c r="L181" s="81"/>
      <c r="M181" s="81"/>
      <c r="N181" s="81"/>
      <c r="O181" s="81"/>
      <c r="P181" s="81"/>
      <c r="Q181" s="81"/>
      <c r="R181" s="81"/>
      <c r="S181" s="81"/>
      <c r="T181" s="81"/>
      <c r="U181" s="81"/>
      <c r="V181" s="81"/>
      <c r="W181" s="81"/>
      <c r="X181" s="81"/>
      <c r="Y181" s="81"/>
      <c r="Z181" s="81"/>
      <c r="AA181" s="81"/>
      <c r="AB181" s="81"/>
    </row>
    <row r="182" spans="1:28" ht="12.75" customHeight="1">
      <c r="A182" s="92">
        <v>45149</v>
      </c>
      <c r="B182" s="32" t="s">
        <v>1203</v>
      </c>
      <c r="C182" s="31" t="s">
        <v>1204</v>
      </c>
      <c r="D182" s="31" t="s">
        <v>931</v>
      </c>
      <c r="E182" s="31" t="s">
        <v>577</v>
      </c>
      <c r="F182" s="93">
        <v>103000</v>
      </c>
      <c r="G182" s="32">
        <v>140.1</v>
      </c>
      <c r="H182" s="32" t="s">
        <v>900</v>
      </c>
      <c r="I182" s="81"/>
      <c r="J182" s="81"/>
      <c r="K182" s="81"/>
      <c r="L182" s="81"/>
      <c r="M182" s="81"/>
      <c r="N182" s="81"/>
      <c r="O182" s="81"/>
      <c r="P182" s="81"/>
      <c r="Q182" s="81"/>
      <c r="R182" s="81"/>
      <c r="S182" s="81"/>
      <c r="T182" s="81"/>
      <c r="U182" s="81"/>
      <c r="V182" s="81"/>
      <c r="W182" s="81"/>
      <c r="X182" s="81"/>
      <c r="Y182" s="81"/>
      <c r="Z182" s="81"/>
      <c r="AA182" s="81"/>
      <c r="AB182" s="81"/>
    </row>
    <row r="183" spans="1:28" ht="12.75" customHeight="1">
      <c r="A183" s="92">
        <v>45149</v>
      </c>
      <c r="B183" s="32" t="s">
        <v>991</v>
      </c>
      <c r="C183" s="31" t="s">
        <v>992</v>
      </c>
      <c r="D183" s="31" t="s">
        <v>1009</v>
      </c>
      <c r="E183" s="31" t="s">
        <v>577</v>
      </c>
      <c r="F183" s="93">
        <v>810472</v>
      </c>
      <c r="G183" s="32">
        <v>0.1</v>
      </c>
      <c r="H183" s="32" t="s">
        <v>900</v>
      </c>
      <c r="I183" s="81"/>
      <c r="J183" s="81"/>
      <c r="K183" s="81"/>
      <c r="L183" s="81"/>
      <c r="M183" s="81"/>
      <c r="N183" s="81"/>
      <c r="O183" s="81"/>
      <c r="P183" s="81"/>
      <c r="Q183" s="81"/>
      <c r="R183" s="81"/>
      <c r="S183" s="81"/>
      <c r="T183" s="81"/>
      <c r="U183" s="81"/>
      <c r="V183" s="81"/>
      <c r="W183" s="81"/>
      <c r="X183" s="81"/>
      <c r="Y183" s="81"/>
      <c r="Z183" s="81"/>
      <c r="AA183" s="81"/>
      <c r="AB183" s="81"/>
    </row>
    <row r="184" spans="1:28" ht="15" customHeight="1">
      <c r="A184" s="92">
        <v>45149</v>
      </c>
      <c r="B184" s="32" t="s">
        <v>991</v>
      </c>
      <c r="C184" s="31" t="s">
        <v>992</v>
      </c>
      <c r="D184" s="31" t="s">
        <v>1037</v>
      </c>
      <c r="E184" s="31" t="s">
        <v>577</v>
      </c>
      <c r="F184" s="93">
        <v>1100533</v>
      </c>
      <c r="G184" s="32">
        <v>0.1</v>
      </c>
      <c r="H184" s="32" t="s">
        <v>900</v>
      </c>
    </row>
    <row r="185" spans="1:28" ht="15" customHeight="1">
      <c r="A185" s="92">
        <v>45149</v>
      </c>
      <c r="B185" s="32" t="s">
        <v>1071</v>
      </c>
      <c r="C185" s="31" t="s">
        <v>1072</v>
      </c>
      <c r="D185" s="31" t="s">
        <v>1210</v>
      </c>
      <c r="E185" s="31" t="s">
        <v>577</v>
      </c>
      <c r="F185" s="93">
        <v>50000</v>
      </c>
      <c r="G185" s="32">
        <v>160.63999999999999</v>
      </c>
      <c r="H185" s="32" t="s">
        <v>900</v>
      </c>
    </row>
    <row r="186" spans="1:28" ht="15" customHeight="1">
      <c r="A186" s="92">
        <v>45149</v>
      </c>
      <c r="B186" s="32" t="s">
        <v>1071</v>
      </c>
      <c r="C186" s="31" t="s">
        <v>1072</v>
      </c>
      <c r="D186" s="31" t="s">
        <v>1054</v>
      </c>
      <c r="E186" s="31" t="s">
        <v>577</v>
      </c>
      <c r="F186" s="93">
        <v>44000</v>
      </c>
      <c r="G186" s="32">
        <v>165.96</v>
      </c>
      <c r="H186" s="32" t="s">
        <v>900</v>
      </c>
    </row>
    <row r="187" spans="1:28" ht="15" customHeight="1">
      <c r="A187" s="92"/>
      <c r="B187" s="32"/>
      <c r="C187" s="31"/>
      <c r="D187" s="31"/>
      <c r="E187" s="31"/>
      <c r="F187" s="93"/>
      <c r="G187" s="32"/>
      <c r="H187" s="95"/>
    </row>
    <row r="188" spans="1:28" ht="15" customHeight="1">
      <c r="A188" s="92"/>
      <c r="B188" s="32"/>
      <c r="C188" s="31"/>
      <c r="D188" s="31"/>
      <c r="E188" s="31"/>
      <c r="F188" s="93"/>
      <c r="G188" s="32"/>
      <c r="H188" s="95"/>
    </row>
    <row r="189" spans="1:28" ht="15" customHeight="1">
      <c r="A189" s="92"/>
      <c r="B189" s="32"/>
      <c r="C189" s="31"/>
      <c r="D189" s="31"/>
      <c r="E189" s="31"/>
      <c r="F189" s="93"/>
      <c r="G189" s="32"/>
      <c r="H189" s="95"/>
    </row>
    <row r="190" spans="1:28" ht="15" customHeight="1">
      <c r="A190" s="92"/>
      <c r="B190" s="32"/>
      <c r="C190" s="31"/>
      <c r="D190" s="31"/>
      <c r="E190" s="31"/>
      <c r="F190" s="93"/>
      <c r="G190" s="32"/>
      <c r="H190" s="95"/>
    </row>
    <row r="191" spans="1:28" ht="15" customHeight="1">
      <c r="A191" s="92"/>
      <c r="B191" s="32"/>
      <c r="C191" s="31"/>
      <c r="D191" s="31"/>
      <c r="E191" s="31"/>
      <c r="F191" s="93"/>
      <c r="G191" s="32"/>
      <c r="H191" s="95"/>
    </row>
    <row r="192" spans="1:28" ht="15" customHeight="1">
      <c r="A192" s="92"/>
      <c r="B192" s="32"/>
      <c r="C192" s="31"/>
      <c r="D192" s="31"/>
      <c r="E192" s="31"/>
      <c r="F192" s="93"/>
      <c r="G192" s="32"/>
      <c r="H192" s="95"/>
    </row>
    <row r="193" spans="1:8" ht="15" customHeight="1">
      <c r="A193" s="92"/>
      <c r="B193" s="32"/>
      <c r="C193" s="31"/>
      <c r="D193" s="31"/>
      <c r="E193" s="31"/>
      <c r="F193" s="93"/>
      <c r="G193" s="32"/>
      <c r="H193" s="95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83"/>
  <sheetViews>
    <sheetView zoomScale="90" zoomScaleNormal="90" workbookViewId="0">
      <selection activeCell="N70" sqref="N70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6"/>
      <c r="G2" s="96"/>
      <c r="H2" s="96"/>
      <c r="I2" s="96"/>
      <c r="J2" s="22"/>
      <c r="K2" s="96"/>
      <c r="L2" s="96"/>
      <c r="M2" s="96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7"/>
      <c r="L3" s="96"/>
      <c r="M3" s="96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8"/>
      <c r="J4" s="3"/>
      <c r="K4" s="97"/>
      <c r="L4" s="96"/>
      <c r="M4" s="96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62"/>
      <c r="M5" s="99" t="s">
        <v>311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100" t="s">
        <v>944</v>
      </c>
      <c r="D6" s="1"/>
      <c r="E6" s="1"/>
      <c r="F6" s="6"/>
      <c r="G6" s="6"/>
      <c r="H6" s="6"/>
      <c r="I6" s="6"/>
      <c r="J6" s="1"/>
      <c r="K6" s="6"/>
      <c r="L6" s="6"/>
      <c r="M6" s="10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101">
        <f>Main!B10</f>
        <v>45152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102" t="s">
        <v>579</v>
      </c>
      <c r="C8" s="102"/>
      <c r="D8" s="102"/>
      <c r="E8" s="10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103" t="s">
        <v>16</v>
      </c>
      <c r="B9" s="104" t="s">
        <v>568</v>
      </c>
      <c r="C9" s="104"/>
      <c r="D9" s="105" t="s">
        <v>580</v>
      </c>
      <c r="E9" s="104" t="s">
        <v>581</v>
      </c>
      <c r="F9" s="104" t="s">
        <v>582</v>
      </c>
      <c r="G9" s="104" t="s">
        <v>583</v>
      </c>
      <c r="H9" s="104" t="s">
        <v>584</v>
      </c>
      <c r="I9" s="104" t="s">
        <v>585</v>
      </c>
      <c r="J9" s="103" t="s">
        <v>586</v>
      </c>
      <c r="K9" s="104" t="s">
        <v>587</v>
      </c>
      <c r="L9" s="106" t="s">
        <v>588</v>
      </c>
      <c r="M9" s="106" t="s">
        <v>589</v>
      </c>
      <c r="N9" s="104" t="s">
        <v>590</v>
      </c>
      <c r="O9" s="105" t="s">
        <v>591</v>
      </c>
      <c r="P9" s="104" t="s">
        <v>592</v>
      </c>
      <c r="Q9" s="1"/>
      <c r="R9" s="6"/>
      <c r="S9" s="1"/>
      <c r="T9" s="1"/>
      <c r="U9" s="1"/>
      <c r="V9" s="1"/>
      <c r="W9" s="1"/>
      <c r="X9" s="1"/>
    </row>
    <row r="10" spans="1:38" ht="14.25" customHeight="1">
      <c r="A10" s="283">
        <v>1</v>
      </c>
      <c r="B10" s="284">
        <v>45092</v>
      </c>
      <c r="C10" s="285"/>
      <c r="D10" s="286" t="s">
        <v>62</v>
      </c>
      <c r="E10" s="287" t="s">
        <v>593</v>
      </c>
      <c r="F10" s="244">
        <v>6800</v>
      </c>
      <c r="G10" s="247">
        <v>6400</v>
      </c>
      <c r="H10" s="247">
        <v>7150</v>
      </c>
      <c r="I10" s="288" t="s">
        <v>856</v>
      </c>
      <c r="J10" s="114" t="s">
        <v>929</v>
      </c>
      <c r="K10" s="114">
        <f>H10-F10</f>
        <v>350</v>
      </c>
      <c r="L10" s="115">
        <f>(F10*-0.3)/100</f>
        <v>-20.399999999999999</v>
      </c>
      <c r="M10" s="116">
        <f>(K10+L10)/F10</f>
        <v>4.8470588235294119E-2</v>
      </c>
      <c r="N10" s="263" t="s">
        <v>596</v>
      </c>
      <c r="O10" s="265">
        <v>45139</v>
      </c>
      <c r="P10" s="264" t="s">
        <v>312</v>
      </c>
      <c r="Q10" s="41"/>
      <c r="R10" s="41" t="s">
        <v>595</v>
      </c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</row>
    <row r="11" spans="1:38" ht="14.25" customHeight="1">
      <c r="A11" s="283">
        <v>2</v>
      </c>
      <c r="B11" s="284">
        <v>45111</v>
      </c>
      <c r="C11" s="285"/>
      <c r="D11" s="286" t="s">
        <v>82</v>
      </c>
      <c r="E11" s="287" t="s">
        <v>593</v>
      </c>
      <c r="F11" s="244">
        <v>255</v>
      </c>
      <c r="G11" s="247">
        <v>234</v>
      </c>
      <c r="H11" s="247">
        <v>272</v>
      </c>
      <c r="I11" s="288" t="s">
        <v>879</v>
      </c>
      <c r="J11" s="114" t="s">
        <v>995</v>
      </c>
      <c r="K11" s="114">
        <f>H11-F11</f>
        <v>17</v>
      </c>
      <c r="L11" s="115">
        <f>(F11*-0.3)/100</f>
        <v>-0.76500000000000001</v>
      </c>
      <c r="M11" s="116">
        <f>(K11+L11)/F11</f>
        <v>6.3666666666666663E-2</v>
      </c>
      <c r="N11" s="263" t="s">
        <v>596</v>
      </c>
      <c r="O11" s="265">
        <v>45146</v>
      </c>
      <c r="P11" s="264" t="s">
        <v>312</v>
      </c>
      <c r="Q11" s="41"/>
      <c r="R11" s="41" t="s">
        <v>595</v>
      </c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</row>
    <row r="12" spans="1:38" ht="14.25" customHeight="1">
      <c r="A12" s="283">
        <v>3</v>
      </c>
      <c r="B12" s="284">
        <v>45112</v>
      </c>
      <c r="C12" s="285"/>
      <c r="D12" s="286" t="s">
        <v>388</v>
      </c>
      <c r="E12" s="287" t="s">
        <v>593</v>
      </c>
      <c r="F12" s="244">
        <v>1465</v>
      </c>
      <c r="G12" s="247">
        <v>1395</v>
      </c>
      <c r="H12" s="247">
        <v>1545</v>
      </c>
      <c r="I12" s="288" t="s">
        <v>881</v>
      </c>
      <c r="J12" s="114" t="s">
        <v>1077</v>
      </c>
      <c r="K12" s="114">
        <f>H12-F12</f>
        <v>80</v>
      </c>
      <c r="L12" s="115">
        <f>(F12*-0.3)/100</f>
        <v>-4.3949999999999996</v>
      </c>
      <c r="M12" s="116">
        <f>(K12+L12)/F12</f>
        <v>5.1607508532423213E-2</v>
      </c>
      <c r="N12" s="263" t="s">
        <v>596</v>
      </c>
      <c r="O12" s="265">
        <v>45149</v>
      </c>
      <c r="P12" s="264" t="s">
        <v>312</v>
      </c>
      <c r="Q12" s="41"/>
      <c r="R12" s="41" t="s">
        <v>608</v>
      </c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</row>
    <row r="13" spans="1:38" ht="14.25" customHeight="1">
      <c r="A13" s="266">
        <v>4</v>
      </c>
      <c r="B13" s="250">
        <v>45119</v>
      </c>
      <c r="C13" s="267"/>
      <c r="D13" s="268" t="s">
        <v>129</v>
      </c>
      <c r="E13" s="269" t="s">
        <v>593</v>
      </c>
      <c r="F13" s="249" t="s">
        <v>885</v>
      </c>
      <c r="G13" s="251">
        <v>1540</v>
      </c>
      <c r="H13" s="249"/>
      <c r="I13" s="249" t="s">
        <v>884</v>
      </c>
      <c r="J13" s="251" t="s">
        <v>594</v>
      </c>
      <c r="K13" s="251"/>
      <c r="L13" s="262"/>
      <c r="M13" s="270"/>
      <c r="N13" s="251"/>
      <c r="O13" s="271"/>
      <c r="P13" s="117">
        <f>VLOOKUP(D13,'MidCap Intra'!B63:C562,2,0)</f>
        <v>1618.8</v>
      </c>
      <c r="Q13" s="41"/>
      <c r="R13" s="41" t="s">
        <v>595</v>
      </c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</row>
    <row r="14" spans="1:38" ht="14.25" customHeight="1">
      <c r="A14" s="266">
        <v>5</v>
      </c>
      <c r="B14" s="250">
        <v>45120</v>
      </c>
      <c r="C14" s="267"/>
      <c r="D14" s="273" t="s">
        <v>431</v>
      </c>
      <c r="E14" s="269" t="s">
        <v>593</v>
      </c>
      <c r="F14" s="249" t="s">
        <v>887</v>
      </c>
      <c r="G14" s="251">
        <v>102</v>
      </c>
      <c r="H14" s="249"/>
      <c r="I14" s="249" t="s">
        <v>888</v>
      </c>
      <c r="J14" s="251" t="s">
        <v>594</v>
      </c>
      <c r="K14" s="251"/>
      <c r="L14" s="262"/>
      <c r="M14" s="270"/>
      <c r="N14" s="251"/>
      <c r="O14" s="271"/>
      <c r="P14" s="117">
        <f>VLOOKUP(D14,'MidCap Intra'!B64:C563,2,0)</f>
        <v>109.25</v>
      </c>
      <c r="Q14" s="41"/>
      <c r="R14" s="41" t="s">
        <v>595</v>
      </c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</row>
    <row r="15" spans="1:38" ht="14.25" customHeight="1">
      <c r="A15" s="266">
        <v>6</v>
      </c>
      <c r="B15" s="250">
        <v>45125</v>
      </c>
      <c r="C15" s="267"/>
      <c r="D15" s="273" t="s">
        <v>215</v>
      </c>
      <c r="E15" s="269" t="s">
        <v>593</v>
      </c>
      <c r="F15" s="249" t="s">
        <v>895</v>
      </c>
      <c r="G15" s="251">
        <v>548</v>
      </c>
      <c r="H15" s="249"/>
      <c r="I15" s="249" t="s">
        <v>896</v>
      </c>
      <c r="J15" s="251" t="s">
        <v>594</v>
      </c>
      <c r="K15" s="251"/>
      <c r="L15" s="262"/>
      <c r="M15" s="270"/>
      <c r="N15" s="251"/>
      <c r="O15" s="271"/>
      <c r="P15" s="117">
        <f>VLOOKUP(D15,'MidCap Intra'!B67:C566,2,0)</f>
        <v>574.15</v>
      </c>
      <c r="Q15" s="41"/>
      <c r="R15" s="41" t="s">
        <v>595</v>
      </c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</row>
    <row r="16" spans="1:38" ht="14.25" customHeight="1">
      <c r="A16" s="311">
        <v>7</v>
      </c>
      <c r="B16" s="294">
        <v>45125</v>
      </c>
      <c r="C16" s="312"/>
      <c r="D16" s="313" t="s">
        <v>500</v>
      </c>
      <c r="E16" s="314" t="s">
        <v>593</v>
      </c>
      <c r="F16" s="293">
        <v>178</v>
      </c>
      <c r="G16" s="295">
        <v>168</v>
      </c>
      <c r="H16" s="293">
        <v>170</v>
      </c>
      <c r="I16" s="293" t="s">
        <v>897</v>
      </c>
      <c r="J16" s="315" t="s">
        <v>935</v>
      </c>
      <c r="K16" s="315">
        <f t="shared" ref="K16" si="0">H16-F16</f>
        <v>-8</v>
      </c>
      <c r="L16" s="316">
        <f>(F16*-0.3)/100</f>
        <v>-0.53400000000000003</v>
      </c>
      <c r="M16" s="317">
        <f t="shared" ref="M16" si="1">(K16+L16)/F16</f>
        <v>-4.7943820224719103E-2</v>
      </c>
      <c r="N16" s="318" t="s">
        <v>607</v>
      </c>
      <c r="O16" s="319">
        <v>45140</v>
      </c>
      <c r="P16" s="320"/>
      <c r="Q16" s="41"/>
      <c r="R16" s="41" t="s">
        <v>595</v>
      </c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</row>
    <row r="17" spans="1:38" ht="14.25" customHeight="1">
      <c r="A17" s="283">
        <v>8</v>
      </c>
      <c r="B17" s="284">
        <v>45133</v>
      </c>
      <c r="C17" s="285"/>
      <c r="D17" s="286" t="s">
        <v>429</v>
      </c>
      <c r="E17" s="287" t="s">
        <v>593</v>
      </c>
      <c r="F17" s="244">
        <v>326</v>
      </c>
      <c r="G17" s="247">
        <v>299</v>
      </c>
      <c r="H17" s="247">
        <v>345.5</v>
      </c>
      <c r="I17" s="288" t="s">
        <v>901</v>
      </c>
      <c r="J17" s="114" t="s">
        <v>932</v>
      </c>
      <c r="K17" s="114">
        <f t="shared" ref="K17" si="2">H17-F17</f>
        <v>19.5</v>
      </c>
      <c r="L17" s="115">
        <f>(F17*-0.3)/100</f>
        <v>-0.97799999999999998</v>
      </c>
      <c r="M17" s="116">
        <f t="shared" ref="M17" si="3">(K17+L17)/F17</f>
        <v>5.6815950920245391E-2</v>
      </c>
      <c r="N17" s="263" t="s">
        <v>596</v>
      </c>
      <c r="O17" s="265">
        <v>45140</v>
      </c>
      <c r="P17" s="264"/>
      <c r="Q17" s="41"/>
      <c r="R17" s="41" t="s">
        <v>595</v>
      </c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</row>
    <row r="18" spans="1:38" ht="14.25" customHeight="1">
      <c r="A18" s="266">
        <v>9</v>
      </c>
      <c r="B18" s="250">
        <v>45133</v>
      </c>
      <c r="C18" s="267"/>
      <c r="D18" s="273" t="s">
        <v>74</v>
      </c>
      <c r="E18" s="269" t="s">
        <v>593</v>
      </c>
      <c r="F18" s="249" t="s">
        <v>902</v>
      </c>
      <c r="G18" s="251">
        <v>185</v>
      </c>
      <c r="H18" s="249"/>
      <c r="I18" s="249" t="s">
        <v>903</v>
      </c>
      <c r="J18" s="251" t="s">
        <v>594</v>
      </c>
      <c r="K18" s="251"/>
      <c r="L18" s="262"/>
      <c r="M18" s="270"/>
      <c r="N18" s="251"/>
      <c r="O18" s="271"/>
      <c r="P18" s="117" t="e">
        <f>VLOOKUP(D18,'MidCap Intra'!B70:C569,2,0)</f>
        <v>#N/A</v>
      </c>
      <c r="Q18" s="41"/>
      <c r="R18" s="41" t="s">
        <v>595</v>
      </c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</row>
    <row r="19" spans="1:38" ht="14.25" customHeight="1">
      <c r="A19" s="252">
        <v>10</v>
      </c>
      <c r="B19" s="108">
        <v>45133</v>
      </c>
      <c r="C19" s="253"/>
      <c r="D19" s="274" t="s">
        <v>492</v>
      </c>
      <c r="E19" s="269" t="s">
        <v>593</v>
      </c>
      <c r="F19" s="107" t="s">
        <v>904</v>
      </c>
      <c r="G19" s="109">
        <v>118</v>
      </c>
      <c r="H19" s="107"/>
      <c r="I19" s="107" t="s">
        <v>905</v>
      </c>
      <c r="J19" s="109" t="s">
        <v>594</v>
      </c>
      <c r="K19" s="251"/>
      <c r="L19" s="262"/>
      <c r="M19" s="270"/>
      <c r="N19" s="251"/>
      <c r="O19" s="271"/>
      <c r="P19" s="117">
        <f>VLOOKUP(D19,'MidCap Intra'!B71:C570,2,0)</f>
        <v>126.1</v>
      </c>
      <c r="Q19" s="41"/>
      <c r="R19" s="41" t="s">
        <v>595</v>
      </c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</row>
    <row r="20" spans="1:38" ht="14.25" customHeight="1">
      <c r="A20" s="266">
        <v>11</v>
      </c>
      <c r="B20" s="250">
        <v>45134</v>
      </c>
      <c r="C20" s="267"/>
      <c r="D20" s="268" t="s">
        <v>151</v>
      </c>
      <c r="E20" s="269" t="s">
        <v>593</v>
      </c>
      <c r="F20" s="249" t="s">
        <v>906</v>
      </c>
      <c r="G20" s="251">
        <v>164</v>
      </c>
      <c r="H20" s="249"/>
      <c r="I20" s="249" t="s">
        <v>907</v>
      </c>
      <c r="J20" s="251" t="s">
        <v>594</v>
      </c>
      <c r="K20" s="251"/>
      <c r="L20" s="262"/>
      <c r="M20" s="270"/>
      <c r="N20" s="251"/>
      <c r="O20" s="271"/>
      <c r="P20" s="117">
        <f>VLOOKUP(D20,'MidCap Intra'!B72:C571,2,0)</f>
        <v>171.55</v>
      </c>
      <c r="Q20" s="41"/>
      <c r="R20" s="41" t="s">
        <v>595</v>
      </c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38" ht="15" customHeight="1">
      <c r="A21" s="266">
        <v>12</v>
      </c>
      <c r="B21" s="250">
        <v>45135</v>
      </c>
      <c r="C21" s="267"/>
      <c r="D21" s="273" t="s">
        <v>460</v>
      </c>
      <c r="E21" s="269" t="s">
        <v>593</v>
      </c>
      <c r="F21" s="249" t="s">
        <v>910</v>
      </c>
      <c r="G21" s="251">
        <v>1840</v>
      </c>
      <c r="H21" s="249"/>
      <c r="I21" s="249" t="s">
        <v>883</v>
      </c>
      <c r="J21" s="251" t="s">
        <v>594</v>
      </c>
      <c r="K21" s="251"/>
      <c r="L21" s="262"/>
      <c r="M21" s="270"/>
      <c r="N21" s="251"/>
      <c r="O21" s="271"/>
      <c r="P21" s="117">
        <f>VLOOKUP(D21,'MidCap Intra'!B73:C572,2,0)</f>
        <v>2059</v>
      </c>
      <c r="R21" s="41" t="s">
        <v>595</v>
      </c>
    </row>
    <row r="22" spans="1:38" ht="15" customHeight="1">
      <c r="A22" s="311">
        <v>13</v>
      </c>
      <c r="B22" s="294">
        <v>45139</v>
      </c>
      <c r="C22" s="312"/>
      <c r="D22" s="313" t="s">
        <v>302</v>
      </c>
      <c r="E22" s="314" t="s">
        <v>593</v>
      </c>
      <c r="F22" s="293">
        <v>3035</v>
      </c>
      <c r="G22" s="295">
        <v>2880</v>
      </c>
      <c r="H22" s="293">
        <v>2865</v>
      </c>
      <c r="I22" s="293" t="s">
        <v>923</v>
      </c>
      <c r="J22" s="315" t="s">
        <v>1090</v>
      </c>
      <c r="K22" s="315">
        <f t="shared" ref="K22" si="4">H22-F22</f>
        <v>-170</v>
      </c>
      <c r="L22" s="316">
        <f>(F22*-0.3)/100</f>
        <v>-9.1050000000000004</v>
      </c>
      <c r="M22" s="317">
        <f t="shared" ref="M22" si="5">(K22+L22)/F22</f>
        <v>-5.9013179571663917E-2</v>
      </c>
      <c r="N22" s="318" t="s">
        <v>607</v>
      </c>
      <c r="O22" s="319">
        <v>45149</v>
      </c>
      <c r="P22" s="320"/>
    </row>
    <row r="23" spans="1:38" ht="15" customHeight="1">
      <c r="A23" s="266">
        <v>14</v>
      </c>
      <c r="B23" s="250">
        <v>45142</v>
      </c>
      <c r="C23" s="267"/>
      <c r="D23" s="268" t="s">
        <v>557</v>
      </c>
      <c r="E23" s="269" t="s">
        <v>593</v>
      </c>
      <c r="F23" s="249" t="s">
        <v>973</v>
      </c>
      <c r="G23" s="251">
        <v>1745</v>
      </c>
      <c r="H23" s="249"/>
      <c r="I23" s="249" t="s">
        <v>974</v>
      </c>
      <c r="J23" s="251" t="s">
        <v>594</v>
      </c>
      <c r="K23" s="251"/>
      <c r="L23" s="262"/>
      <c r="M23" s="270"/>
      <c r="N23" s="251"/>
      <c r="O23" s="271"/>
      <c r="P23" s="117">
        <f>VLOOKUP(D23,'MidCap Intra'!B75:C574,2,0)</f>
        <v>1828.85</v>
      </c>
    </row>
    <row r="24" spans="1:38" ht="15" customHeight="1">
      <c r="A24" s="266">
        <v>15</v>
      </c>
      <c r="B24" s="250">
        <v>45145</v>
      </c>
      <c r="C24" s="267"/>
      <c r="D24" s="268" t="s">
        <v>536</v>
      </c>
      <c r="E24" s="269" t="s">
        <v>593</v>
      </c>
      <c r="F24" s="249" t="s">
        <v>981</v>
      </c>
      <c r="G24" s="251">
        <v>365</v>
      </c>
      <c r="H24" s="249"/>
      <c r="I24" s="249" t="s">
        <v>982</v>
      </c>
      <c r="J24" s="251" t="s">
        <v>594</v>
      </c>
      <c r="K24" s="251"/>
      <c r="L24" s="262"/>
      <c r="M24" s="270"/>
      <c r="N24" s="251"/>
      <c r="O24" s="271"/>
      <c r="P24" s="117">
        <f>VLOOKUP(D24,'MidCap Intra'!B76:C575,2,0)</f>
        <v>401</v>
      </c>
    </row>
    <row r="25" spans="1:38" ht="15" customHeight="1">
      <c r="A25" s="266">
        <v>16</v>
      </c>
      <c r="B25" s="250">
        <v>45146</v>
      </c>
      <c r="C25" s="267"/>
      <c r="D25" s="273" t="s">
        <v>223</v>
      </c>
      <c r="E25" s="269" t="s">
        <v>593</v>
      </c>
      <c r="F25" s="249" t="s">
        <v>993</v>
      </c>
      <c r="G25" s="251">
        <v>965</v>
      </c>
      <c r="H25" s="249"/>
      <c r="I25" s="249" t="s">
        <v>994</v>
      </c>
      <c r="J25" s="251" t="s">
        <v>594</v>
      </c>
      <c r="K25" s="251"/>
      <c r="L25" s="262"/>
      <c r="M25" s="270"/>
      <c r="N25" s="251"/>
      <c r="O25" s="271"/>
      <c r="P25" s="117">
        <f>VLOOKUP(D25,'MidCap Intra'!B77:C576,2,0)</f>
        <v>1005.7</v>
      </c>
    </row>
    <row r="26" spans="1:38" ht="15" customHeight="1">
      <c r="A26" s="266">
        <v>17</v>
      </c>
      <c r="B26" s="250">
        <v>45147</v>
      </c>
      <c r="C26" s="267"/>
      <c r="D26" s="273" t="s">
        <v>304</v>
      </c>
      <c r="E26" s="269" t="s">
        <v>593</v>
      </c>
      <c r="F26" s="249" t="s">
        <v>1015</v>
      </c>
      <c r="G26" s="251">
        <v>750</v>
      </c>
      <c r="H26" s="249"/>
      <c r="I26" s="249" t="s">
        <v>1016</v>
      </c>
      <c r="J26" s="251" t="s">
        <v>594</v>
      </c>
      <c r="K26" s="251"/>
      <c r="L26" s="262"/>
      <c r="M26" s="270"/>
      <c r="N26" s="251"/>
      <c r="O26" s="271"/>
      <c r="P26" s="117">
        <f>VLOOKUP(D26,'MidCap Intra'!B78:C577,2,0)</f>
        <v>849.4</v>
      </c>
    </row>
    <row r="27" spans="1:38" ht="15" customHeight="1">
      <c r="A27" s="266">
        <v>18</v>
      </c>
      <c r="B27" s="250">
        <v>45149</v>
      </c>
      <c r="C27" s="267"/>
      <c r="D27" s="273" t="s">
        <v>1079</v>
      </c>
      <c r="E27" s="269" t="s">
        <v>593</v>
      </c>
      <c r="F27" s="249" t="s">
        <v>1080</v>
      </c>
      <c r="G27" s="251">
        <v>150</v>
      </c>
      <c r="H27" s="249"/>
      <c r="I27" s="249" t="s">
        <v>1081</v>
      </c>
      <c r="J27" s="251" t="s">
        <v>594</v>
      </c>
      <c r="K27" s="251"/>
      <c r="L27" s="262"/>
      <c r="M27" s="270"/>
      <c r="N27" s="251"/>
      <c r="O27" s="271"/>
      <c r="P27" s="117"/>
    </row>
    <row r="28" spans="1:38" ht="15" customHeight="1">
      <c r="A28" s="266"/>
      <c r="B28" s="250"/>
      <c r="C28" s="267"/>
      <c r="D28" s="273"/>
      <c r="E28" s="269"/>
      <c r="F28" s="249"/>
      <c r="G28" s="251"/>
      <c r="H28" s="249"/>
      <c r="I28" s="249"/>
      <c r="J28" s="251"/>
      <c r="K28" s="251"/>
      <c r="L28" s="262"/>
      <c r="M28" s="270"/>
      <c r="N28" s="251"/>
      <c r="O28" s="271"/>
      <c r="P28" s="117"/>
    </row>
    <row r="29" spans="1:38" ht="15" customHeight="1">
      <c r="A29" s="266"/>
      <c r="B29" s="250"/>
      <c r="C29" s="267"/>
      <c r="D29" s="268"/>
      <c r="E29" s="269"/>
      <c r="F29" s="249"/>
      <c r="G29" s="251"/>
      <c r="H29" s="249"/>
      <c r="I29" s="249"/>
      <c r="J29" s="251"/>
      <c r="K29" s="251"/>
      <c r="L29" s="262"/>
      <c r="M29" s="270"/>
      <c r="N29" s="251"/>
      <c r="O29" s="271"/>
      <c r="P29" s="262"/>
    </row>
    <row r="34" spans="1:38" ht="14.25" customHeight="1">
      <c r="A34" s="118"/>
      <c r="B34" s="119"/>
      <c r="C34" s="120"/>
      <c r="D34" s="121"/>
      <c r="E34" s="122"/>
      <c r="F34" s="122"/>
      <c r="G34" s="118"/>
      <c r="H34" s="122"/>
      <c r="I34" s="123"/>
      <c r="J34" s="124"/>
      <c r="K34" s="124"/>
      <c r="L34" s="125"/>
      <c r="M34" s="126"/>
      <c r="N34" s="127"/>
      <c r="O34" s="128"/>
      <c r="P34" s="129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2" customHeight="1">
      <c r="A35" s="130" t="s">
        <v>597</v>
      </c>
      <c r="B35" s="131"/>
      <c r="C35" s="132"/>
      <c r="E35" s="133"/>
      <c r="F35" s="133"/>
      <c r="G35" s="133"/>
      <c r="H35" s="133"/>
      <c r="I35" s="133"/>
      <c r="J35" s="134"/>
      <c r="K35" s="133"/>
      <c r="L35" s="135"/>
      <c r="M35" s="62"/>
      <c r="N35" s="134"/>
      <c r="O35" s="132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ht="12" customHeight="1">
      <c r="A36" s="136" t="s">
        <v>598</v>
      </c>
      <c r="B36" s="130"/>
      <c r="C36" s="130"/>
      <c r="D36" s="130"/>
      <c r="E36" s="41"/>
      <c r="F36" s="137" t="s">
        <v>599</v>
      </c>
      <c r="G36" s="6"/>
      <c r="H36" s="6"/>
      <c r="I36" s="6"/>
      <c r="J36" s="138"/>
      <c r="K36" s="139"/>
      <c r="L36" s="139"/>
      <c r="M36" s="140"/>
      <c r="N36" s="1"/>
      <c r="O36" s="1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ht="12" customHeight="1">
      <c r="A37" s="130" t="s">
        <v>600</v>
      </c>
      <c r="B37" s="130"/>
      <c r="C37" s="130"/>
      <c r="D37" s="130" t="s">
        <v>601</v>
      </c>
      <c r="E37" s="6"/>
      <c r="F37" s="137" t="s">
        <v>602</v>
      </c>
      <c r="G37" s="6"/>
      <c r="H37" s="6"/>
      <c r="I37" s="6"/>
      <c r="J37" s="138"/>
      <c r="K37" s="139"/>
      <c r="L37" s="139"/>
      <c r="M37" s="140"/>
      <c r="N37" s="1"/>
      <c r="O37" s="1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38" ht="12" customHeight="1">
      <c r="A38" s="130"/>
      <c r="B38" s="130"/>
      <c r="C38" s="130"/>
      <c r="D38" s="130"/>
      <c r="E38" s="6"/>
      <c r="F38" s="6"/>
      <c r="G38" s="6"/>
      <c r="H38" s="6"/>
      <c r="I38" s="6"/>
      <c r="J38" s="142"/>
      <c r="K38" s="139"/>
      <c r="L38" s="139"/>
      <c r="M38" s="6"/>
      <c r="N38" s="143"/>
      <c r="O38" s="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38" ht="12.75" customHeight="1">
      <c r="A39" s="1"/>
      <c r="B39" s="144" t="s">
        <v>603</v>
      </c>
      <c r="C39" s="144"/>
      <c r="D39" s="144"/>
      <c r="E39" s="144"/>
      <c r="F39" s="145"/>
      <c r="G39" s="6"/>
      <c r="H39" s="6"/>
      <c r="I39" s="146"/>
      <c r="J39" s="147"/>
      <c r="K39" s="148"/>
      <c r="L39" s="147"/>
      <c r="M39" s="6"/>
      <c r="N39" s="1"/>
      <c r="O39" s="1"/>
      <c r="P39" s="41"/>
      <c r="R39" s="62"/>
      <c r="S39" s="1"/>
      <c r="T39" s="1"/>
      <c r="U39" s="1"/>
      <c r="V39" s="1"/>
      <c r="W39" s="1"/>
      <c r="X39" s="1"/>
      <c r="Y39" s="1"/>
      <c r="Z39" s="1"/>
    </row>
    <row r="40" spans="1:38" ht="38.25" customHeight="1">
      <c r="A40" s="149" t="s">
        <v>16</v>
      </c>
      <c r="B40" s="149" t="s">
        <v>568</v>
      </c>
      <c r="C40" s="149"/>
      <c r="D40" s="91" t="s">
        <v>580</v>
      </c>
      <c r="E40" s="149" t="s">
        <v>581</v>
      </c>
      <c r="F40" s="149" t="s">
        <v>582</v>
      </c>
      <c r="G40" s="149" t="s">
        <v>604</v>
      </c>
      <c r="H40" s="149" t="s">
        <v>584</v>
      </c>
      <c r="I40" s="149" t="s">
        <v>585</v>
      </c>
      <c r="J40" s="106" t="s">
        <v>586</v>
      </c>
      <c r="K40" s="104" t="s">
        <v>605</v>
      </c>
      <c r="L40" s="150" t="s">
        <v>588</v>
      </c>
      <c r="M40" s="106" t="s">
        <v>589</v>
      </c>
      <c r="N40" s="103" t="s">
        <v>590</v>
      </c>
      <c r="O40" s="91" t="s">
        <v>591</v>
      </c>
      <c r="P40" s="41"/>
      <c r="Q40" s="1"/>
      <c r="R40" s="62"/>
      <c r="S40" s="62"/>
      <c r="T40" s="62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</row>
    <row r="41" spans="1:38" ht="13.5" customHeight="1">
      <c r="A41" s="328">
        <v>1</v>
      </c>
      <c r="B41" s="329">
        <v>45128</v>
      </c>
      <c r="C41" s="330"/>
      <c r="D41" s="331" t="s">
        <v>114</v>
      </c>
      <c r="E41" s="332" t="s">
        <v>606</v>
      </c>
      <c r="F41" s="327">
        <v>134</v>
      </c>
      <c r="G41" s="333">
        <v>129.9</v>
      </c>
      <c r="H41" s="327">
        <v>134.75</v>
      </c>
      <c r="I41" s="327" t="s">
        <v>898</v>
      </c>
      <c r="J41" s="334" t="s">
        <v>925</v>
      </c>
      <c r="K41" s="334">
        <f t="shared" ref="K41:K42" si="6">H41-F41</f>
        <v>0.75</v>
      </c>
      <c r="L41" s="335">
        <f>(F41*-0.3)/100</f>
        <v>-0.40199999999999997</v>
      </c>
      <c r="M41" s="336">
        <f t="shared" ref="M41:M42" si="7">(K41+L41)/F41</f>
        <v>2.5970149253731344E-3</v>
      </c>
      <c r="N41" s="337" t="s">
        <v>616</v>
      </c>
      <c r="O41" s="338">
        <v>45142</v>
      </c>
      <c r="P41" s="41"/>
      <c r="Q41" s="261"/>
      <c r="R41" s="41" t="s">
        <v>595</v>
      </c>
      <c r="S41" s="41"/>
      <c r="T41" s="272"/>
      <c r="U41" s="272"/>
      <c r="V41" s="272"/>
      <c r="W41" s="272"/>
      <c r="X41" s="272"/>
      <c r="Y41" s="272"/>
      <c r="Z41" s="272"/>
      <c r="AA41" s="272"/>
      <c r="AB41" s="272"/>
      <c r="AC41" s="272"/>
      <c r="AD41" s="272"/>
      <c r="AE41" s="272"/>
      <c r="AF41" s="272"/>
      <c r="AG41" s="272"/>
      <c r="AH41" s="272"/>
      <c r="AI41" s="272"/>
      <c r="AJ41" s="272"/>
      <c r="AK41" s="272"/>
      <c r="AL41" s="272"/>
    </row>
    <row r="42" spans="1:38" ht="13.5" customHeight="1">
      <c r="A42" s="311">
        <v>2</v>
      </c>
      <c r="B42" s="294">
        <v>45135</v>
      </c>
      <c r="C42" s="312"/>
      <c r="D42" s="339" t="s">
        <v>908</v>
      </c>
      <c r="E42" s="314" t="s">
        <v>606</v>
      </c>
      <c r="F42" s="293">
        <v>9675</v>
      </c>
      <c r="G42" s="295">
        <v>9390</v>
      </c>
      <c r="H42" s="293">
        <v>9390</v>
      </c>
      <c r="I42" s="293" t="s">
        <v>909</v>
      </c>
      <c r="J42" s="315" t="s">
        <v>1075</v>
      </c>
      <c r="K42" s="315">
        <f t="shared" si="6"/>
        <v>-285</v>
      </c>
      <c r="L42" s="316">
        <f>(F42*-0.3)/100</f>
        <v>-29.024999999999999</v>
      </c>
      <c r="M42" s="317">
        <f t="shared" si="7"/>
        <v>-3.2457364341085267E-2</v>
      </c>
      <c r="N42" s="318" t="s">
        <v>607</v>
      </c>
      <c r="O42" s="319">
        <v>45148</v>
      </c>
      <c r="P42" s="41"/>
      <c r="Q42" s="261"/>
      <c r="R42" s="41" t="s">
        <v>595</v>
      </c>
      <c r="S42" s="41"/>
      <c r="T42" s="272"/>
      <c r="U42" s="272"/>
      <c r="V42" s="272"/>
      <c r="W42" s="272"/>
      <c r="X42" s="272"/>
      <c r="Y42" s="272"/>
      <c r="Z42" s="272"/>
      <c r="AA42" s="272"/>
      <c r="AB42" s="272"/>
      <c r="AC42" s="272"/>
      <c r="AD42" s="272"/>
      <c r="AE42" s="272"/>
      <c r="AF42" s="272"/>
      <c r="AG42" s="272"/>
      <c r="AH42" s="272"/>
      <c r="AI42" s="272"/>
      <c r="AJ42" s="272"/>
      <c r="AK42" s="272"/>
      <c r="AL42" s="272"/>
    </row>
    <row r="43" spans="1:38" ht="13.5" customHeight="1">
      <c r="A43" s="279">
        <v>3</v>
      </c>
      <c r="B43" s="256">
        <v>45135</v>
      </c>
      <c r="C43" s="280"/>
      <c r="D43" s="281" t="s">
        <v>911</v>
      </c>
      <c r="E43" s="282" t="s">
        <v>606</v>
      </c>
      <c r="F43" s="255">
        <v>1807.5</v>
      </c>
      <c r="G43" s="243">
        <v>1750</v>
      </c>
      <c r="H43" s="255">
        <v>1882.5</v>
      </c>
      <c r="I43" s="255" t="s">
        <v>912</v>
      </c>
      <c r="J43" s="114" t="s">
        <v>899</v>
      </c>
      <c r="K43" s="114">
        <f t="shared" ref="K43" si="8">H43-F43</f>
        <v>75</v>
      </c>
      <c r="L43" s="115">
        <f>(F43*-0.3)/100</f>
        <v>-5.4225000000000003</v>
      </c>
      <c r="M43" s="116">
        <f t="shared" ref="M43" si="9">(K43+L43)/F43</f>
        <v>3.8493775933609961E-2</v>
      </c>
      <c r="N43" s="263" t="s">
        <v>596</v>
      </c>
      <c r="O43" s="265">
        <v>45139</v>
      </c>
      <c r="P43" s="41"/>
      <c r="Q43" s="261"/>
      <c r="R43" s="41" t="s">
        <v>595</v>
      </c>
      <c r="S43" s="41"/>
      <c r="T43" s="272"/>
      <c r="U43" s="272"/>
      <c r="V43" s="272"/>
      <c r="W43" s="272"/>
      <c r="X43" s="272"/>
      <c r="Y43" s="272"/>
      <c r="Z43" s="272"/>
      <c r="AA43" s="272"/>
      <c r="AB43" s="272"/>
      <c r="AC43" s="272"/>
      <c r="AD43" s="272"/>
      <c r="AE43" s="272"/>
      <c r="AF43" s="272"/>
      <c r="AG43" s="272"/>
      <c r="AH43" s="272"/>
      <c r="AI43" s="272"/>
      <c r="AJ43" s="272"/>
      <c r="AK43" s="272"/>
      <c r="AL43" s="272"/>
    </row>
    <row r="44" spans="1:38" ht="13.5" customHeight="1">
      <c r="A44" s="279">
        <v>4</v>
      </c>
      <c r="B44" s="256">
        <v>45139</v>
      </c>
      <c r="C44" s="280"/>
      <c r="D44" s="281" t="s">
        <v>54</v>
      </c>
      <c r="E44" s="282" t="s">
        <v>606</v>
      </c>
      <c r="F44" s="255">
        <v>453</v>
      </c>
      <c r="G44" s="243">
        <v>440</v>
      </c>
      <c r="H44" s="255">
        <v>462.5</v>
      </c>
      <c r="I44" s="255" t="s">
        <v>924</v>
      </c>
      <c r="J44" s="114" t="s">
        <v>891</v>
      </c>
      <c r="K44" s="114">
        <f t="shared" ref="K44" si="10">H44-F44</f>
        <v>9.5</v>
      </c>
      <c r="L44" s="115">
        <f>(F44*-0.02)/100</f>
        <v>-9.06E-2</v>
      </c>
      <c r="M44" s="116">
        <f t="shared" ref="M44" si="11">(K44+L44)/F44</f>
        <v>2.0771302428256071E-2</v>
      </c>
      <c r="N44" s="263" t="s">
        <v>596</v>
      </c>
      <c r="O44" s="265">
        <v>45139</v>
      </c>
      <c r="P44" s="41"/>
      <c r="Q44" s="261"/>
      <c r="R44" s="41"/>
      <c r="S44" s="41"/>
      <c r="T44" s="272"/>
      <c r="U44" s="272"/>
      <c r="V44" s="272"/>
      <c r="W44" s="272"/>
      <c r="X44" s="272"/>
      <c r="Y44" s="272"/>
      <c r="Z44" s="272"/>
      <c r="AA44" s="272"/>
      <c r="AB44" s="272"/>
      <c r="AC44" s="272"/>
      <c r="AD44" s="272"/>
      <c r="AE44" s="272"/>
      <c r="AF44" s="272"/>
      <c r="AG44" s="272"/>
      <c r="AH44" s="272"/>
      <c r="AI44" s="272"/>
      <c r="AJ44" s="272"/>
      <c r="AK44" s="272"/>
      <c r="AL44" s="272"/>
    </row>
    <row r="45" spans="1:38" ht="13.5" customHeight="1">
      <c r="A45" s="311">
        <v>5</v>
      </c>
      <c r="B45" s="294">
        <v>45139</v>
      </c>
      <c r="C45" s="312"/>
      <c r="D45" s="313" t="s">
        <v>237</v>
      </c>
      <c r="E45" s="314" t="s">
        <v>965</v>
      </c>
      <c r="F45" s="293">
        <v>615</v>
      </c>
      <c r="G45" s="295">
        <v>594</v>
      </c>
      <c r="H45" s="293">
        <v>601</v>
      </c>
      <c r="I45" s="293" t="s">
        <v>964</v>
      </c>
      <c r="J45" s="315" t="s">
        <v>966</v>
      </c>
      <c r="K45" s="315">
        <f t="shared" ref="K45:K46" si="12">H45-F45</f>
        <v>-14</v>
      </c>
      <c r="L45" s="316">
        <f>(F45*-0.3)/100</f>
        <v>-1.845</v>
      </c>
      <c r="M45" s="317">
        <f t="shared" ref="M45:M46" si="13">(K45+L45)/F45</f>
        <v>-2.5764227642276424E-2</v>
      </c>
      <c r="N45" s="318" t="s">
        <v>607</v>
      </c>
      <c r="O45" s="319">
        <v>45141</v>
      </c>
      <c r="P45" s="41"/>
      <c r="Q45" s="261"/>
      <c r="R45" s="41"/>
      <c r="S45" s="41"/>
      <c r="T45" s="272"/>
      <c r="U45" s="272"/>
      <c r="V45" s="272"/>
      <c r="W45" s="272"/>
      <c r="X45" s="272"/>
      <c r="Y45" s="272"/>
      <c r="Z45" s="272"/>
      <c r="AA45" s="272"/>
      <c r="AB45" s="272"/>
      <c r="AC45" s="272"/>
      <c r="AD45" s="272"/>
      <c r="AE45" s="272"/>
      <c r="AF45" s="272"/>
      <c r="AG45" s="272"/>
      <c r="AH45" s="272"/>
      <c r="AI45" s="272"/>
      <c r="AJ45" s="272"/>
      <c r="AK45" s="272"/>
      <c r="AL45" s="272"/>
    </row>
    <row r="46" spans="1:38" ht="13.5" customHeight="1">
      <c r="A46" s="244">
        <v>6</v>
      </c>
      <c r="B46" s="245">
        <v>45148</v>
      </c>
      <c r="C46" s="246"/>
      <c r="D46" s="246" t="s">
        <v>1040</v>
      </c>
      <c r="E46" s="244" t="s">
        <v>606</v>
      </c>
      <c r="F46" s="244">
        <v>145</v>
      </c>
      <c r="G46" s="244">
        <v>140</v>
      </c>
      <c r="H46" s="247">
        <v>147.5</v>
      </c>
      <c r="I46" s="247" t="s">
        <v>1041</v>
      </c>
      <c r="J46" s="114" t="s">
        <v>1048</v>
      </c>
      <c r="K46" s="114">
        <f t="shared" si="12"/>
        <v>2.5</v>
      </c>
      <c r="L46" s="115">
        <f>(F46*-0.02)/100</f>
        <v>-2.8999999999999998E-2</v>
      </c>
      <c r="M46" s="116">
        <f t="shared" si="13"/>
        <v>1.7041379310344829E-2</v>
      </c>
      <c r="N46" s="263" t="s">
        <v>596</v>
      </c>
      <c r="O46" s="265">
        <v>45148</v>
      </c>
      <c r="Q46" s="261"/>
      <c r="R46" s="41"/>
      <c r="S46" s="41"/>
      <c r="T46" s="272"/>
      <c r="U46" s="272"/>
      <c r="V46" s="272"/>
      <c r="W46" s="272"/>
      <c r="X46" s="272"/>
      <c r="Y46" s="272"/>
      <c r="Z46" s="272"/>
      <c r="AA46" s="272"/>
      <c r="AB46" s="272"/>
      <c r="AC46" s="272"/>
      <c r="AD46" s="272"/>
      <c r="AE46" s="272"/>
      <c r="AF46" s="272"/>
      <c r="AG46" s="272"/>
      <c r="AH46" s="272"/>
      <c r="AI46" s="272"/>
      <c r="AJ46" s="272"/>
      <c r="AK46" s="272"/>
      <c r="AL46" s="272"/>
    </row>
    <row r="47" spans="1:38" ht="13.5" customHeight="1">
      <c r="A47" s="244">
        <v>7</v>
      </c>
      <c r="B47" s="245">
        <v>45149</v>
      </c>
      <c r="C47" s="246"/>
      <c r="D47" s="246" t="s">
        <v>1040</v>
      </c>
      <c r="E47" s="244" t="s">
        <v>606</v>
      </c>
      <c r="F47" s="244">
        <v>144.5</v>
      </c>
      <c r="G47" s="244">
        <v>140</v>
      </c>
      <c r="H47" s="247">
        <v>149.5</v>
      </c>
      <c r="I47" s="247" t="s">
        <v>703</v>
      </c>
      <c r="J47" s="114" t="s">
        <v>1078</v>
      </c>
      <c r="K47" s="114">
        <f t="shared" ref="K47" si="14">H47-F47</f>
        <v>5</v>
      </c>
      <c r="L47" s="115">
        <f>(F47*-0.02)/100</f>
        <v>-2.8900000000000002E-2</v>
      </c>
      <c r="M47" s="116">
        <f t="shared" ref="M47" si="15">(K47+L47)/F47</f>
        <v>3.4402076124567471E-2</v>
      </c>
      <c r="N47" s="263" t="s">
        <v>596</v>
      </c>
      <c r="O47" s="265">
        <v>45149</v>
      </c>
      <c r="P47" s="41"/>
      <c r="Q47" s="261"/>
      <c r="R47" s="41"/>
      <c r="S47" s="41"/>
      <c r="T47" s="272"/>
      <c r="U47" s="272"/>
      <c r="V47" s="272"/>
      <c r="W47" s="272"/>
      <c r="X47" s="272"/>
      <c r="Y47" s="272"/>
      <c r="Z47" s="272"/>
      <c r="AA47" s="272"/>
      <c r="AB47" s="272"/>
      <c r="AC47" s="272"/>
      <c r="AD47" s="272"/>
      <c r="AE47" s="272"/>
      <c r="AF47" s="272"/>
      <c r="AG47" s="272"/>
      <c r="AH47" s="272"/>
      <c r="AI47" s="272"/>
      <c r="AJ47" s="272"/>
      <c r="AK47" s="272"/>
      <c r="AL47" s="272"/>
    </row>
    <row r="48" spans="1:38" ht="13.5" customHeight="1">
      <c r="A48" s="266"/>
      <c r="B48" s="250"/>
      <c r="C48" s="267"/>
      <c r="D48" s="268"/>
      <c r="E48" s="269"/>
      <c r="F48" s="249"/>
      <c r="G48" s="251"/>
      <c r="H48" s="249"/>
      <c r="I48" s="249"/>
      <c r="J48" s="251"/>
      <c r="K48" s="251"/>
      <c r="L48" s="262"/>
      <c r="M48" s="270"/>
      <c r="N48" s="251"/>
      <c r="O48" s="271"/>
      <c r="P48" s="41"/>
      <c r="Q48" s="261"/>
      <c r="R48" s="41"/>
      <c r="S48" s="41"/>
      <c r="T48" s="272"/>
      <c r="U48" s="272"/>
      <c r="V48" s="272"/>
      <c r="W48" s="272"/>
      <c r="X48" s="272"/>
      <c r="Y48" s="272"/>
      <c r="Z48" s="272"/>
      <c r="AA48" s="272"/>
      <c r="AB48" s="272"/>
      <c r="AC48" s="272"/>
      <c r="AD48" s="272"/>
      <c r="AE48" s="272"/>
      <c r="AF48" s="272"/>
      <c r="AG48" s="272"/>
      <c r="AH48" s="272"/>
      <c r="AI48" s="272"/>
      <c r="AJ48" s="272"/>
      <c r="AK48" s="272"/>
      <c r="AL48" s="272"/>
    </row>
    <row r="49" spans="1:38" ht="13.5" customHeight="1">
      <c r="A49" s="266"/>
      <c r="B49" s="250"/>
      <c r="C49" s="267"/>
      <c r="D49" s="268"/>
      <c r="E49" s="269"/>
      <c r="F49" s="249"/>
      <c r="G49" s="251"/>
      <c r="H49" s="249"/>
      <c r="I49" s="249"/>
      <c r="J49" s="251"/>
      <c r="K49" s="251"/>
      <c r="L49" s="262"/>
      <c r="M49" s="270"/>
      <c r="N49" s="251"/>
      <c r="O49" s="271"/>
      <c r="P49" s="41"/>
      <c r="Q49" s="261"/>
      <c r="R49" s="41"/>
      <c r="S49" s="41"/>
      <c r="T49" s="272"/>
      <c r="U49" s="272"/>
      <c r="V49" s="272"/>
      <c r="W49" s="272"/>
      <c r="X49" s="272"/>
      <c r="Y49" s="272"/>
      <c r="Z49" s="272"/>
      <c r="AA49" s="272"/>
      <c r="AB49" s="272"/>
      <c r="AC49" s="272"/>
      <c r="AD49" s="272"/>
      <c r="AE49" s="272"/>
      <c r="AF49" s="272"/>
      <c r="AG49" s="272"/>
      <c r="AH49" s="272"/>
      <c r="AI49" s="272"/>
      <c r="AJ49" s="272"/>
      <c r="AK49" s="272"/>
      <c r="AL49" s="272"/>
    </row>
    <row r="50" spans="1:38" ht="13.5" customHeight="1">
      <c r="A50" s="266"/>
      <c r="B50" s="250"/>
      <c r="C50" s="267"/>
      <c r="D50" s="268"/>
      <c r="E50" s="269"/>
      <c r="F50" s="249"/>
      <c r="G50" s="251"/>
      <c r="H50" s="249"/>
      <c r="I50" s="249"/>
      <c r="J50" s="251"/>
      <c r="K50" s="251"/>
      <c r="L50" s="262"/>
      <c r="M50" s="270"/>
      <c r="N50" s="251"/>
      <c r="O50" s="271"/>
      <c r="P50" s="41"/>
      <c r="Q50" s="261"/>
      <c r="R50" s="41"/>
      <c r="S50" s="41"/>
      <c r="T50" s="272"/>
      <c r="U50" s="272"/>
      <c r="V50" s="272"/>
      <c r="W50" s="272"/>
      <c r="X50" s="272"/>
      <c r="Y50" s="272"/>
      <c r="Z50" s="272"/>
      <c r="AA50" s="272"/>
      <c r="AB50" s="272"/>
      <c r="AC50" s="272"/>
      <c r="AD50" s="272"/>
      <c r="AE50" s="272"/>
      <c r="AF50" s="272"/>
      <c r="AG50" s="272"/>
      <c r="AH50" s="272"/>
      <c r="AI50" s="272"/>
      <c r="AJ50" s="272"/>
      <c r="AK50" s="272"/>
      <c r="AL50" s="272"/>
    </row>
    <row r="52" spans="1:38" ht="44.25" customHeight="1">
      <c r="A52" s="130" t="s">
        <v>597</v>
      </c>
      <c r="B52" s="151"/>
      <c r="C52" s="151"/>
      <c r="D52" s="1"/>
      <c r="E52" s="6"/>
      <c r="F52" s="6"/>
      <c r="G52" s="6"/>
      <c r="H52" s="6" t="s">
        <v>609</v>
      </c>
      <c r="I52" s="6"/>
      <c r="J52" s="6"/>
      <c r="K52" s="126"/>
      <c r="L52" s="152"/>
      <c r="M52" s="126"/>
      <c r="N52" s="127"/>
      <c r="O52" s="126"/>
      <c r="P52" s="41"/>
      <c r="Q52" s="1"/>
      <c r="R52" s="6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38" ht="12.75" customHeight="1">
      <c r="A53" s="136" t="s">
        <v>598</v>
      </c>
      <c r="B53" s="130"/>
      <c r="C53" s="130"/>
      <c r="D53" s="130"/>
      <c r="E53" s="41"/>
      <c r="F53" s="137" t="s">
        <v>599</v>
      </c>
      <c r="G53" s="62"/>
      <c r="H53" s="41"/>
      <c r="I53" s="62"/>
      <c r="J53" s="6"/>
      <c r="K53" s="153"/>
      <c r="L53" s="154"/>
      <c r="M53" s="6"/>
      <c r="N53" s="120"/>
      <c r="O53" s="155"/>
      <c r="P53" s="41"/>
      <c r="Q53" s="41"/>
      <c r="R53" s="6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</row>
    <row r="54" spans="1:38" ht="14.25" customHeight="1">
      <c r="A54" s="136"/>
      <c r="B54" s="130"/>
      <c r="C54" s="130"/>
      <c r="D54" s="130"/>
      <c r="E54" s="6"/>
      <c r="F54" s="137" t="s">
        <v>602</v>
      </c>
      <c r="G54" s="62"/>
      <c r="H54" s="41"/>
      <c r="I54" s="62"/>
      <c r="J54" s="6"/>
      <c r="K54" s="153"/>
      <c r="L54" s="154"/>
      <c r="M54" s="6"/>
      <c r="N54" s="120"/>
      <c r="O54" s="155"/>
      <c r="P54" s="41"/>
      <c r="Q54" s="41"/>
      <c r="R54" s="6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</row>
    <row r="55" spans="1:38" ht="14.25" customHeight="1">
      <c r="A55" s="130"/>
      <c r="B55" s="130"/>
      <c r="C55" s="130"/>
      <c r="D55" s="130"/>
      <c r="E55" s="6"/>
      <c r="F55" s="6"/>
      <c r="G55" s="6"/>
      <c r="H55" s="6"/>
      <c r="I55" s="6"/>
      <c r="J55" s="142"/>
      <c r="K55" s="139"/>
      <c r="L55" s="140"/>
      <c r="M55" s="6"/>
      <c r="N55" s="143"/>
      <c r="O55" s="1"/>
      <c r="P55" s="41"/>
      <c r="Q55" s="41"/>
      <c r="R55" s="6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</row>
    <row r="56" spans="1:38" ht="12.75" customHeight="1">
      <c r="A56" s="156" t="s">
        <v>610</v>
      </c>
      <c r="B56" s="156"/>
      <c r="C56" s="156"/>
      <c r="D56" s="156"/>
      <c r="E56" s="6"/>
      <c r="F56" s="6"/>
      <c r="G56" s="6"/>
      <c r="H56" s="6"/>
      <c r="I56" s="6"/>
      <c r="J56" s="6"/>
      <c r="K56" s="6"/>
      <c r="L56" s="6"/>
      <c r="M56" s="6"/>
      <c r="N56" s="6"/>
      <c r="O56" s="24"/>
      <c r="Q56" s="41"/>
      <c r="R56" s="6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</row>
    <row r="57" spans="1:38" ht="38.25" customHeight="1">
      <c r="A57" s="104" t="s">
        <v>16</v>
      </c>
      <c r="B57" s="104" t="s">
        <v>568</v>
      </c>
      <c r="C57" s="104"/>
      <c r="D57" s="105" t="s">
        <v>580</v>
      </c>
      <c r="E57" s="104" t="s">
        <v>581</v>
      </c>
      <c r="F57" s="104" t="s">
        <v>582</v>
      </c>
      <c r="G57" s="104" t="s">
        <v>604</v>
      </c>
      <c r="H57" s="104" t="s">
        <v>584</v>
      </c>
      <c r="I57" s="289" t="s">
        <v>585</v>
      </c>
      <c r="J57" s="292" t="s">
        <v>586</v>
      </c>
      <c r="K57" s="290" t="s">
        <v>611</v>
      </c>
      <c r="L57" s="106" t="s">
        <v>588</v>
      </c>
      <c r="M57" s="157" t="s">
        <v>612</v>
      </c>
      <c r="N57" s="104" t="s">
        <v>613</v>
      </c>
      <c r="O57" s="103" t="s">
        <v>590</v>
      </c>
      <c r="P57" s="105" t="s">
        <v>591</v>
      </c>
      <c r="Q57" s="41"/>
      <c r="R57" s="6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</row>
    <row r="58" spans="1:38" ht="12.75" customHeight="1">
      <c r="A58" s="299">
        <v>1</v>
      </c>
      <c r="B58" s="304">
        <v>45138</v>
      </c>
      <c r="C58" s="305"/>
      <c r="D58" s="305" t="s">
        <v>913</v>
      </c>
      <c r="E58" s="299" t="s">
        <v>606</v>
      </c>
      <c r="F58" s="299">
        <v>2015.5</v>
      </c>
      <c r="G58" s="299">
        <v>1990</v>
      </c>
      <c r="H58" s="306">
        <v>1990</v>
      </c>
      <c r="I58" s="307" t="s">
        <v>914</v>
      </c>
      <c r="J58" s="308" t="s">
        <v>933</v>
      </c>
      <c r="K58" s="299">
        <f t="shared" ref="K58" si="16">H58-F58</f>
        <v>-25.5</v>
      </c>
      <c r="L58" s="309">
        <f t="shared" ref="L58:L66" si="17">(H58*N58)*0.03%</f>
        <v>298.5</v>
      </c>
      <c r="M58" s="301">
        <f t="shared" ref="M58" si="18">(K58*N58)-L58</f>
        <v>-13048.5</v>
      </c>
      <c r="N58" s="299">
        <v>500</v>
      </c>
      <c r="O58" s="306" t="s">
        <v>607</v>
      </c>
      <c r="P58" s="310">
        <v>45140</v>
      </c>
      <c r="Q58" s="159"/>
      <c r="R58" s="62" t="s">
        <v>608</v>
      </c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160"/>
      <c r="AG58" s="161"/>
      <c r="AH58" s="159"/>
      <c r="AI58" s="159"/>
      <c r="AJ58" s="160"/>
      <c r="AK58" s="160"/>
      <c r="AL58" s="160"/>
    </row>
    <row r="59" spans="1:38" ht="12.75" customHeight="1">
      <c r="A59" s="244">
        <v>2</v>
      </c>
      <c r="B59" s="245">
        <v>45138</v>
      </c>
      <c r="C59" s="246"/>
      <c r="D59" s="246" t="s">
        <v>915</v>
      </c>
      <c r="E59" s="244" t="s">
        <v>606</v>
      </c>
      <c r="F59" s="244">
        <v>174.5</v>
      </c>
      <c r="G59" s="244">
        <v>171</v>
      </c>
      <c r="H59" s="247">
        <v>175.25</v>
      </c>
      <c r="I59" s="247" t="s">
        <v>916</v>
      </c>
      <c r="J59" s="291" t="s">
        <v>925</v>
      </c>
      <c r="K59" s="112">
        <f t="shared" ref="K59:K60" si="19">H59-F59</f>
        <v>0.75</v>
      </c>
      <c r="L59" s="115">
        <f t="shared" si="17"/>
        <v>178.755</v>
      </c>
      <c r="M59" s="158">
        <f t="shared" ref="M59:M60" si="20">(K59*N59)-L59</f>
        <v>2371.2449999999999</v>
      </c>
      <c r="N59" s="112">
        <v>3400</v>
      </c>
      <c r="O59" s="114" t="s">
        <v>596</v>
      </c>
      <c r="P59" s="113">
        <v>45139</v>
      </c>
      <c r="Q59" s="159"/>
      <c r="R59" s="62" t="s">
        <v>595</v>
      </c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160"/>
      <c r="AG59" s="161"/>
      <c r="AH59" s="159"/>
      <c r="AI59" s="159"/>
      <c r="AJ59" s="160"/>
      <c r="AK59" s="160"/>
      <c r="AL59" s="160"/>
    </row>
    <row r="60" spans="1:38" ht="12.75" customHeight="1">
      <c r="A60" s="299">
        <v>3</v>
      </c>
      <c r="B60" s="304">
        <v>45138</v>
      </c>
      <c r="C60" s="305"/>
      <c r="D60" s="305" t="s">
        <v>917</v>
      </c>
      <c r="E60" s="299" t="s">
        <v>606</v>
      </c>
      <c r="F60" s="299">
        <v>2545</v>
      </c>
      <c r="G60" s="299">
        <v>2495</v>
      </c>
      <c r="H60" s="306">
        <v>2495</v>
      </c>
      <c r="I60" s="307" t="s">
        <v>918</v>
      </c>
      <c r="J60" s="308" t="s">
        <v>934</v>
      </c>
      <c r="K60" s="299">
        <f t="shared" si="19"/>
        <v>-50</v>
      </c>
      <c r="L60" s="309">
        <f t="shared" si="17"/>
        <v>187.12499999999997</v>
      </c>
      <c r="M60" s="301">
        <f t="shared" si="20"/>
        <v>-12687.125</v>
      </c>
      <c r="N60" s="299">
        <v>250</v>
      </c>
      <c r="O60" s="306" t="s">
        <v>607</v>
      </c>
      <c r="P60" s="310">
        <v>45140</v>
      </c>
      <c r="Q60" s="159"/>
      <c r="R60" s="62" t="s">
        <v>608</v>
      </c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160"/>
      <c r="AG60" s="161"/>
      <c r="AH60" s="159"/>
      <c r="AI60" s="159"/>
      <c r="AJ60" s="160"/>
      <c r="AK60" s="160"/>
      <c r="AL60" s="160"/>
    </row>
    <row r="61" spans="1:38" ht="12.75" customHeight="1">
      <c r="A61" s="244">
        <v>4</v>
      </c>
      <c r="B61" s="245">
        <v>45141</v>
      </c>
      <c r="C61" s="246"/>
      <c r="D61" s="246" t="s">
        <v>950</v>
      </c>
      <c r="E61" s="244" t="s">
        <v>606</v>
      </c>
      <c r="F61" s="244">
        <v>319</v>
      </c>
      <c r="G61" s="244">
        <v>313</v>
      </c>
      <c r="H61" s="247">
        <v>320.5</v>
      </c>
      <c r="I61" s="247" t="s">
        <v>953</v>
      </c>
      <c r="J61" s="291" t="s">
        <v>960</v>
      </c>
      <c r="K61" s="112">
        <f t="shared" ref="K61:K62" si="21">H61-F61</f>
        <v>1.5</v>
      </c>
      <c r="L61" s="115">
        <f t="shared" si="17"/>
        <v>192.29999999999998</v>
      </c>
      <c r="M61" s="158">
        <f t="shared" ref="M61:M62" si="22">(K61*N61)-L61</f>
        <v>2807.7</v>
      </c>
      <c r="N61" s="112">
        <v>2000</v>
      </c>
      <c r="O61" s="114" t="s">
        <v>596</v>
      </c>
      <c r="P61" s="113">
        <v>45141</v>
      </c>
      <c r="Q61" s="159"/>
      <c r="R61" s="62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160"/>
      <c r="AG61" s="161"/>
      <c r="AH61" s="159"/>
      <c r="AI61" s="159"/>
      <c r="AJ61" s="160"/>
      <c r="AK61" s="160"/>
      <c r="AL61" s="160"/>
    </row>
    <row r="62" spans="1:38" ht="12.75" customHeight="1">
      <c r="A62" s="299">
        <v>5</v>
      </c>
      <c r="B62" s="304">
        <v>45142</v>
      </c>
      <c r="C62" s="305"/>
      <c r="D62" s="305" t="s">
        <v>967</v>
      </c>
      <c r="E62" s="299" t="s">
        <v>606</v>
      </c>
      <c r="F62" s="299">
        <v>2027.5</v>
      </c>
      <c r="G62" s="299">
        <v>1990</v>
      </c>
      <c r="H62" s="306">
        <v>1990</v>
      </c>
      <c r="I62" s="307" t="s">
        <v>968</v>
      </c>
      <c r="J62" s="308" t="s">
        <v>1010</v>
      </c>
      <c r="K62" s="299">
        <f t="shared" si="21"/>
        <v>-37.5</v>
      </c>
      <c r="L62" s="309">
        <f t="shared" si="17"/>
        <v>208.95</v>
      </c>
      <c r="M62" s="301">
        <f t="shared" si="22"/>
        <v>-13333.95</v>
      </c>
      <c r="N62" s="299">
        <v>350</v>
      </c>
      <c r="O62" s="306" t="s">
        <v>607</v>
      </c>
      <c r="P62" s="310">
        <v>45146</v>
      </c>
      <c r="Q62" s="159"/>
      <c r="R62" s="62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160"/>
      <c r="AG62" s="161"/>
      <c r="AH62" s="159"/>
      <c r="AI62" s="159"/>
      <c r="AJ62" s="160"/>
      <c r="AK62" s="160"/>
      <c r="AL62" s="160"/>
    </row>
    <row r="63" spans="1:38" ht="12.75" customHeight="1">
      <c r="A63" s="244">
        <v>6</v>
      </c>
      <c r="B63" s="245">
        <v>45142</v>
      </c>
      <c r="C63" s="246"/>
      <c r="D63" s="246" t="s">
        <v>969</v>
      </c>
      <c r="E63" s="244" t="s">
        <v>606</v>
      </c>
      <c r="F63" s="244">
        <v>474</v>
      </c>
      <c r="G63" s="244">
        <v>468</v>
      </c>
      <c r="H63" s="247">
        <v>478.5</v>
      </c>
      <c r="I63" s="247" t="s">
        <v>970</v>
      </c>
      <c r="J63" s="291" t="s">
        <v>971</v>
      </c>
      <c r="K63" s="112">
        <f t="shared" ref="K63:K64" si="23">H63-F63</f>
        <v>4.5</v>
      </c>
      <c r="L63" s="115">
        <f t="shared" si="17"/>
        <v>258.39</v>
      </c>
      <c r="M63" s="158">
        <f t="shared" ref="M63:M64" si="24">(K63*N63)-L63</f>
        <v>7841.61</v>
      </c>
      <c r="N63" s="112">
        <v>1800</v>
      </c>
      <c r="O63" s="114" t="s">
        <v>596</v>
      </c>
      <c r="P63" s="113">
        <v>45142</v>
      </c>
      <c r="Q63" s="159"/>
      <c r="R63" s="62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160"/>
      <c r="AG63" s="161"/>
      <c r="AH63" s="159"/>
      <c r="AI63" s="159"/>
      <c r="AJ63" s="160"/>
      <c r="AK63" s="160"/>
      <c r="AL63" s="160"/>
    </row>
    <row r="64" spans="1:38" ht="12.75" customHeight="1">
      <c r="A64" s="244">
        <v>7</v>
      </c>
      <c r="B64" s="245">
        <v>45142</v>
      </c>
      <c r="C64" s="246"/>
      <c r="D64" s="246" t="s">
        <v>950</v>
      </c>
      <c r="E64" s="244" t="s">
        <v>606</v>
      </c>
      <c r="F64" s="244">
        <v>320.5</v>
      </c>
      <c r="G64" s="244">
        <v>313</v>
      </c>
      <c r="H64" s="247">
        <v>324.25</v>
      </c>
      <c r="I64" s="247" t="s">
        <v>972</v>
      </c>
      <c r="J64" s="291" t="s">
        <v>983</v>
      </c>
      <c r="K64" s="112">
        <f t="shared" si="23"/>
        <v>3.75</v>
      </c>
      <c r="L64" s="115">
        <f t="shared" si="17"/>
        <v>194.54999999999998</v>
      </c>
      <c r="M64" s="158">
        <f t="shared" si="24"/>
        <v>7305.45</v>
      </c>
      <c r="N64" s="112">
        <v>2000</v>
      </c>
      <c r="O64" s="114" t="s">
        <v>596</v>
      </c>
      <c r="P64" s="113">
        <v>45145</v>
      </c>
      <c r="Q64" s="159"/>
      <c r="R64" s="62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160"/>
      <c r="AG64" s="161"/>
      <c r="AH64" s="159"/>
      <c r="AI64" s="159"/>
      <c r="AJ64" s="160"/>
      <c r="AK64" s="160"/>
      <c r="AL64" s="160"/>
    </row>
    <row r="65" spans="1:38" ht="12.75" customHeight="1">
      <c r="A65" s="244">
        <v>8</v>
      </c>
      <c r="B65" s="245">
        <v>45145</v>
      </c>
      <c r="C65" s="246"/>
      <c r="D65" s="246" t="s">
        <v>969</v>
      </c>
      <c r="E65" s="244" t="s">
        <v>606</v>
      </c>
      <c r="F65" s="244">
        <v>472.5</v>
      </c>
      <c r="G65" s="244">
        <v>467</v>
      </c>
      <c r="H65" s="247">
        <v>478</v>
      </c>
      <c r="I65" s="247" t="s">
        <v>970</v>
      </c>
      <c r="J65" s="291" t="s">
        <v>984</v>
      </c>
      <c r="K65" s="112">
        <f t="shared" ref="K65" si="25">H65-F65</f>
        <v>5.5</v>
      </c>
      <c r="L65" s="115">
        <f t="shared" si="17"/>
        <v>258.12</v>
      </c>
      <c r="M65" s="158">
        <f t="shared" ref="M65" si="26">(K65*N65)-L65</f>
        <v>9641.8799999999992</v>
      </c>
      <c r="N65" s="112">
        <v>1800</v>
      </c>
      <c r="O65" s="114" t="s">
        <v>596</v>
      </c>
      <c r="P65" s="113">
        <v>45145</v>
      </c>
      <c r="Q65" s="159"/>
      <c r="R65" s="62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160"/>
      <c r="AG65" s="161"/>
      <c r="AH65" s="159"/>
      <c r="AI65" s="159"/>
      <c r="AJ65" s="160"/>
      <c r="AK65" s="160"/>
      <c r="AL65" s="160"/>
    </row>
    <row r="66" spans="1:38" ht="12.75" customHeight="1">
      <c r="A66" s="244">
        <v>9</v>
      </c>
      <c r="B66" s="245">
        <v>45145</v>
      </c>
      <c r="C66" s="246"/>
      <c r="D66" s="246" t="s">
        <v>985</v>
      </c>
      <c r="E66" s="244" t="s">
        <v>606</v>
      </c>
      <c r="F66" s="244">
        <v>689</v>
      </c>
      <c r="G66" s="244">
        <v>677</v>
      </c>
      <c r="H66" s="247">
        <v>697</v>
      </c>
      <c r="I66" s="247" t="s">
        <v>986</v>
      </c>
      <c r="J66" s="291" t="s">
        <v>987</v>
      </c>
      <c r="K66" s="112">
        <f t="shared" ref="K66:K68" si="27">H66-F66</f>
        <v>8</v>
      </c>
      <c r="L66" s="115">
        <f t="shared" si="17"/>
        <v>209.1</v>
      </c>
      <c r="M66" s="158">
        <f t="shared" ref="M66:M68" si="28">(K66*N66)-L66</f>
        <v>7790.9</v>
      </c>
      <c r="N66" s="112">
        <v>1000</v>
      </c>
      <c r="O66" s="114" t="s">
        <v>596</v>
      </c>
      <c r="P66" s="113">
        <v>45145</v>
      </c>
      <c r="Q66" s="159"/>
      <c r="R66" s="62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160"/>
      <c r="AG66" s="161"/>
      <c r="AH66" s="159"/>
      <c r="AI66" s="159"/>
      <c r="AJ66" s="160"/>
      <c r="AK66" s="160"/>
      <c r="AL66" s="160"/>
    </row>
    <row r="67" spans="1:38" ht="15" customHeight="1">
      <c r="A67" s="299">
        <v>10</v>
      </c>
      <c r="B67" s="304">
        <v>45146</v>
      </c>
      <c r="C67" s="305"/>
      <c r="D67" s="305" t="s">
        <v>996</v>
      </c>
      <c r="E67" s="299" t="s">
        <v>606</v>
      </c>
      <c r="F67" s="299" t="s">
        <v>1013</v>
      </c>
      <c r="G67" s="299">
        <v>497</v>
      </c>
      <c r="H67" s="306">
        <v>497</v>
      </c>
      <c r="I67" s="307" t="s">
        <v>997</v>
      </c>
      <c r="J67" s="308" t="s">
        <v>1014</v>
      </c>
      <c r="K67" s="299">
        <f t="shared" si="27"/>
        <v>-10</v>
      </c>
      <c r="L67" s="309">
        <f t="shared" ref="L67:L68" si="29">(H67*N67)*0.03%</f>
        <v>186.37499999999997</v>
      </c>
      <c r="M67" s="301">
        <f t="shared" si="28"/>
        <v>-12686.375</v>
      </c>
      <c r="N67" s="299">
        <v>1250</v>
      </c>
      <c r="O67" s="306" t="s">
        <v>607</v>
      </c>
      <c r="P67" s="310">
        <v>45147</v>
      </c>
      <c r="Q67" s="160"/>
      <c r="R67" s="160"/>
      <c r="S67" s="160"/>
      <c r="T67" s="160"/>
      <c r="U67" s="160"/>
      <c r="V67" s="160"/>
      <c r="W67" s="160"/>
      <c r="X67" s="160"/>
      <c r="Y67" s="160"/>
      <c r="Z67" s="160"/>
      <c r="AA67" s="160"/>
      <c r="AB67" s="160"/>
      <c r="AC67" s="160"/>
      <c r="AD67" s="160"/>
      <c r="AE67" s="160"/>
      <c r="AF67" s="160"/>
      <c r="AG67" s="160"/>
      <c r="AH67" s="160"/>
      <c r="AI67" s="160"/>
      <c r="AJ67" s="160"/>
      <c r="AK67" s="160"/>
      <c r="AL67" s="160"/>
    </row>
    <row r="68" spans="1:38" ht="12.75" customHeight="1">
      <c r="A68" s="244">
        <v>11</v>
      </c>
      <c r="B68" s="245">
        <v>45146</v>
      </c>
      <c r="C68" s="246"/>
      <c r="D68" s="246" t="s">
        <v>1004</v>
      </c>
      <c r="E68" s="244" t="s">
        <v>606</v>
      </c>
      <c r="F68" s="244">
        <v>4287</v>
      </c>
      <c r="G68" s="244">
        <v>4225</v>
      </c>
      <c r="H68" s="247">
        <v>4327.5</v>
      </c>
      <c r="I68" s="247" t="s">
        <v>1005</v>
      </c>
      <c r="J68" s="291" t="s">
        <v>1039</v>
      </c>
      <c r="K68" s="112">
        <f t="shared" si="27"/>
        <v>40.5</v>
      </c>
      <c r="L68" s="115">
        <f t="shared" si="29"/>
        <v>259.64999999999998</v>
      </c>
      <c r="M68" s="158">
        <f t="shared" si="28"/>
        <v>7840.35</v>
      </c>
      <c r="N68" s="112">
        <v>200</v>
      </c>
      <c r="O68" s="114" t="s">
        <v>596</v>
      </c>
      <c r="P68" s="113">
        <v>45148</v>
      </c>
      <c r="Q68" s="159"/>
      <c r="R68" s="62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160"/>
      <c r="AG68" s="161"/>
      <c r="AH68" s="159"/>
      <c r="AI68" s="159"/>
      <c r="AJ68" s="160"/>
      <c r="AK68" s="160"/>
      <c r="AL68" s="160"/>
    </row>
    <row r="69" spans="1:38" ht="12.75" customHeight="1">
      <c r="A69" s="244">
        <v>12</v>
      </c>
      <c r="B69" s="245">
        <v>45147</v>
      </c>
      <c r="C69" s="246"/>
      <c r="D69" s="246" t="s">
        <v>1019</v>
      </c>
      <c r="E69" s="244" t="s">
        <v>606</v>
      </c>
      <c r="F69" s="244">
        <v>4530</v>
      </c>
      <c r="G69" s="244">
        <v>4480</v>
      </c>
      <c r="H69" s="247">
        <v>4567.5</v>
      </c>
      <c r="I69" s="247" t="s">
        <v>1020</v>
      </c>
      <c r="J69" s="291" t="s">
        <v>1038</v>
      </c>
      <c r="K69" s="112">
        <f t="shared" ref="K69" si="30">H69-F69</f>
        <v>37.5</v>
      </c>
      <c r="L69" s="115">
        <f t="shared" ref="L69" si="31">(H69*N69)*0.03%</f>
        <v>342.56249999999994</v>
      </c>
      <c r="M69" s="158">
        <f t="shared" ref="M69" si="32">(K69*N69)-L69</f>
        <v>9032.4375</v>
      </c>
      <c r="N69" s="112">
        <v>250</v>
      </c>
      <c r="O69" s="114" t="s">
        <v>596</v>
      </c>
      <c r="P69" s="113">
        <v>45148</v>
      </c>
      <c r="Q69" s="159"/>
      <c r="R69" s="62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160"/>
      <c r="AG69" s="161"/>
      <c r="AH69" s="159"/>
      <c r="AI69" s="159"/>
      <c r="AJ69" s="160"/>
      <c r="AK69" s="160"/>
      <c r="AL69" s="160"/>
    </row>
    <row r="70" spans="1:38" ht="12.75" customHeight="1">
      <c r="A70" s="244">
        <v>13</v>
      </c>
      <c r="B70" s="245">
        <v>45148</v>
      </c>
      <c r="C70" s="246"/>
      <c r="D70" s="246" t="s">
        <v>1045</v>
      </c>
      <c r="E70" s="244" t="s">
        <v>606</v>
      </c>
      <c r="F70" s="244">
        <v>24015</v>
      </c>
      <c r="G70" s="244">
        <v>23700</v>
      </c>
      <c r="H70" s="247">
        <v>24220</v>
      </c>
      <c r="I70" s="247" t="s">
        <v>1046</v>
      </c>
      <c r="J70" s="291" t="s">
        <v>1086</v>
      </c>
      <c r="K70" s="112">
        <f t="shared" ref="K70" si="33">H70-F70</f>
        <v>205</v>
      </c>
      <c r="L70" s="115">
        <f t="shared" ref="L70" si="34">(H70*N70)*0.03%</f>
        <v>290.64</v>
      </c>
      <c r="M70" s="158">
        <f t="shared" ref="M70" si="35">(K70*N70)-L70</f>
        <v>7909.36</v>
      </c>
      <c r="N70" s="112">
        <v>40</v>
      </c>
      <c r="O70" s="114" t="s">
        <v>596</v>
      </c>
      <c r="P70" s="113">
        <v>45149</v>
      </c>
      <c r="Q70" s="159"/>
      <c r="R70" s="62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160"/>
      <c r="AG70" s="161"/>
      <c r="AH70" s="159"/>
      <c r="AI70" s="159"/>
      <c r="AJ70" s="160"/>
      <c r="AK70" s="160"/>
      <c r="AL70" s="160"/>
    </row>
    <row r="71" spans="1:38" ht="12.75" customHeight="1">
      <c r="A71" s="244">
        <v>14</v>
      </c>
      <c r="B71" s="245">
        <v>45148</v>
      </c>
      <c r="C71" s="246"/>
      <c r="D71" s="246" t="s">
        <v>1004</v>
      </c>
      <c r="E71" s="244" t="s">
        <v>606</v>
      </c>
      <c r="F71" s="244">
        <v>4255</v>
      </c>
      <c r="G71" s="244">
        <v>4195</v>
      </c>
      <c r="H71" s="247">
        <v>4295</v>
      </c>
      <c r="I71" s="247" t="s">
        <v>1047</v>
      </c>
      <c r="J71" s="291" t="s">
        <v>643</v>
      </c>
      <c r="K71" s="112">
        <f t="shared" ref="K71" si="36">H71-F71</f>
        <v>40</v>
      </c>
      <c r="L71" s="115">
        <f t="shared" ref="L71" si="37">(H71*N71)*0.03%</f>
        <v>257.7</v>
      </c>
      <c r="M71" s="158">
        <f t="shared" ref="M71" si="38">(K71*N71)-L71</f>
        <v>7742.3</v>
      </c>
      <c r="N71" s="112">
        <v>200</v>
      </c>
      <c r="O71" s="114" t="s">
        <v>596</v>
      </c>
      <c r="P71" s="113">
        <v>45149</v>
      </c>
      <c r="Q71" s="159"/>
      <c r="R71" s="62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160"/>
      <c r="AG71" s="161"/>
      <c r="AH71" s="159"/>
      <c r="AI71" s="159"/>
      <c r="AJ71" s="160"/>
      <c r="AK71" s="160"/>
      <c r="AL71" s="160"/>
    </row>
    <row r="72" spans="1:38" ht="12.75" customHeight="1">
      <c r="A72" s="107"/>
      <c r="B72" s="162"/>
      <c r="C72" s="163"/>
      <c r="D72" s="163"/>
      <c r="E72" s="107"/>
      <c r="F72" s="107"/>
      <c r="G72" s="107"/>
      <c r="H72" s="109"/>
      <c r="I72" s="109"/>
      <c r="J72" s="248"/>
      <c r="K72" s="107"/>
      <c r="L72" s="110"/>
      <c r="M72" s="164"/>
      <c r="N72" s="107"/>
      <c r="O72" s="109"/>
      <c r="P72" s="108"/>
      <c r="Q72" s="159"/>
      <c r="R72" s="62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160"/>
      <c r="AG72" s="161"/>
      <c r="AH72" s="159"/>
      <c r="AI72" s="159"/>
      <c r="AJ72" s="160"/>
      <c r="AK72" s="160"/>
      <c r="AL72" s="160"/>
    </row>
    <row r="73" spans="1:38" ht="12.75" customHeight="1">
      <c r="A73" s="107"/>
      <c r="B73" s="162"/>
      <c r="C73" s="163"/>
      <c r="D73" s="163"/>
      <c r="E73" s="107"/>
      <c r="F73" s="107"/>
      <c r="G73" s="107"/>
      <c r="H73" s="109"/>
      <c r="I73" s="109"/>
      <c r="J73" s="248"/>
      <c r="K73" s="107"/>
      <c r="L73" s="110"/>
      <c r="M73" s="164"/>
      <c r="N73" s="107"/>
      <c r="O73" s="109"/>
      <c r="P73" s="108"/>
      <c r="Q73" s="159"/>
      <c r="R73" s="62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160"/>
      <c r="AG73" s="161"/>
      <c r="AH73" s="159"/>
      <c r="AI73" s="159"/>
      <c r="AJ73" s="160"/>
      <c r="AK73" s="160"/>
      <c r="AL73" s="160"/>
    </row>
    <row r="75" spans="1:38" ht="12.75" customHeight="1">
      <c r="A75" s="160"/>
      <c r="B75" s="165"/>
      <c r="C75" s="159"/>
      <c r="D75" s="159"/>
      <c r="E75" s="160"/>
      <c r="F75" s="160"/>
      <c r="G75" s="160"/>
      <c r="H75" s="166"/>
      <c r="I75" s="166"/>
      <c r="J75" s="166"/>
      <c r="K75" s="159"/>
      <c r="L75" s="160"/>
      <c r="M75" s="160"/>
      <c r="N75" s="160"/>
      <c r="O75" s="166"/>
      <c r="P75" s="166"/>
      <c r="Q75" s="159"/>
      <c r="R75" s="62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160"/>
      <c r="AG75" s="161"/>
      <c r="AH75" s="159"/>
      <c r="AI75" s="159"/>
      <c r="AJ75" s="160"/>
      <c r="AK75" s="160"/>
      <c r="AL75" s="160"/>
    </row>
    <row r="76" spans="1:38">
      <c r="A76" s="167" t="s">
        <v>614</v>
      </c>
      <c r="B76" s="167"/>
      <c r="C76" s="167"/>
      <c r="D76" s="167"/>
      <c r="E76" s="168"/>
      <c r="F76" s="123"/>
      <c r="G76" s="123"/>
      <c r="H76" s="123"/>
      <c r="I76" s="123"/>
      <c r="J76" s="1"/>
      <c r="K76" s="6"/>
      <c r="L76" s="6"/>
      <c r="M76" s="6"/>
      <c r="N76" s="1"/>
      <c r="O76" s="1"/>
      <c r="P76" s="41"/>
      <c r="Q76" s="41"/>
      <c r="R76" s="6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41"/>
      <c r="AG76" s="41"/>
      <c r="AH76" s="41"/>
      <c r="AI76" s="41"/>
      <c r="AJ76" s="41"/>
      <c r="AK76" s="41"/>
      <c r="AL76" s="41"/>
    </row>
    <row r="77" spans="1:38" ht="38.25">
      <c r="A77" s="104" t="s">
        <v>16</v>
      </c>
      <c r="B77" s="104" t="s">
        <v>568</v>
      </c>
      <c r="C77" s="104"/>
      <c r="D77" s="105" t="s">
        <v>580</v>
      </c>
      <c r="E77" s="104" t="s">
        <v>581</v>
      </c>
      <c r="F77" s="104" t="s">
        <v>582</v>
      </c>
      <c r="G77" s="104" t="s">
        <v>604</v>
      </c>
      <c r="H77" s="104" t="s">
        <v>584</v>
      </c>
      <c r="I77" s="104" t="s">
        <v>585</v>
      </c>
      <c r="J77" s="103" t="s">
        <v>586</v>
      </c>
      <c r="K77" s="103" t="s">
        <v>615</v>
      </c>
      <c r="L77" s="106" t="s">
        <v>588</v>
      </c>
      <c r="M77" s="157" t="s">
        <v>612</v>
      </c>
      <c r="N77" s="104" t="s">
        <v>613</v>
      </c>
      <c r="O77" s="104" t="s">
        <v>590</v>
      </c>
      <c r="P77" s="105" t="s">
        <v>591</v>
      </c>
      <c r="Q77" s="41"/>
      <c r="R77" s="6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41"/>
      <c r="AG77" s="41"/>
      <c r="AH77" s="41"/>
      <c r="AI77" s="41"/>
      <c r="AJ77" s="41"/>
      <c r="AK77" s="41"/>
      <c r="AL77" s="41"/>
    </row>
    <row r="78" spans="1:38" ht="15" customHeight="1">
      <c r="A78" s="293">
        <v>1</v>
      </c>
      <c r="B78" s="294">
        <v>45139</v>
      </c>
      <c r="C78" s="295"/>
      <c r="D78" s="296" t="s">
        <v>920</v>
      </c>
      <c r="E78" s="295" t="s">
        <v>606</v>
      </c>
      <c r="F78" s="297" t="s">
        <v>958</v>
      </c>
      <c r="G78" s="295">
        <v>8</v>
      </c>
      <c r="H78" s="295">
        <v>10</v>
      </c>
      <c r="I78" s="295" t="s">
        <v>882</v>
      </c>
      <c r="J78" s="298" t="s">
        <v>959</v>
      </c>
      <c r="K78" s="299">
        <f t="shared" ref="K78" si="39">H78-F78</f>
        <v>-7</v>
      </c>
      <c r="L78" s="300">
        <v>50</v>
      </c>
      <c r="M78" s="301">
        <f>(K78*N78)-50</f>
        <v>-3900</v>
      </c>
      <c r="N78" s="299">
        <v>550</v>
      </c>
      <c r="O78" s="302" t="s">
        <v>607</v>
      </c>
      <c r="P78" s="303">
        <v>45141</v>
      </c>
      <c r="Q78" s="160"/>
      <c r="R78" s="160"/>
      <c r="S78" s="160"/>
      <c r="T78" s="160"/>
      <c r="U78" s="160"/>
      <c r="V78" s="160"/>
      <c r="W78" s="160"/>
      <c r="X78" s="160"/>
      <c r="Y78" s="160"/>
      <c r="Z78" s="160"/>
      <c r="AA78" s="160"/>
      <c r="AB78" s="160"/>
      <c r="AC78" s="160"/>
      <c r="AD78" s="160"/>
      <c r="AE78" s="160"/>
      <c r="AF78" s="160"/>
      <c r="AG78" s="160"/>
      <c r="AH78" s="160"/>
      <c r="AI78" s="160"/>
      <c r="AJ78" s="160"/>
      <c r="AK78" s="160"/>
      <c r="AL78" s="160"/>
    </row>
    <row r="79" spans="1:38" ht="15" customHeight="1">
      <c r="A79" s="293">
        <v>2</v>
      </c>
      <c r="B79" s="294">
        <v>45139</v>
      </c>
      <c r="C79" s="295"/>
      <c r="D79" s="296" t="s">
        <v>921</v>
      </c>
      <c r="E79" s="295" t="s">
        <v>606</v>
      </c>
      <c r="F79" s="297" t="s">
        <v>894</v>
      </c>
      <c r="G79" s="295">
        <v>0</v>
      </c>
      <c r="H79" s="295">
        <v>6</v>
      </c>
      <c r="I79" s="295" t="s">
        <v>922</v>
      </c>
      <c r="J79" s="298" t="s">
        <v>930</v>
      </c>
      <c r="K79" s="299">
        <f t="shared" ref="K79" si="40">H79-F79</f>
        <v>-23</v>
      </c>
      <c r="L79" s="300">
        <v>50</v>
      </c>
      <c r="M79" s="301">
        <f t="shared" ref="M79:M81" si="41">(K79*N79)-50</f>
        <v>-970</v>
      </c>
      <c r="N79" s="299">
        <v>40</v>
      </c>
      <c r="O79" s="302" t="s">
        <v>607</v>
      </c>
      <c r="P79" s="303">
        <v>45139</v>
      </c>
      <c r="Q79" s="160"/>
      <c r="R79" s="160"/>
      <c r="S79" s="160"/>
      <c r="T79" s="160"/>
      <c r="U79" s="160"/>
      <c r="V79" s="160"/>
      <c r="W79" s="160"/>
      <c r="X79" s="160"/>
      <c r="Y79" s="160"/>
      <c r="Z79" s="160"/>
      <c r="AA79" s="160"/>
      <c r="AB79" s="160"/>
      <c r="AC79" s="160"/>
      <c r="AD79" s="160"/>
      <c r="AE79" s="160"/>
      <c r="AF79" s="160"/>
      <c r="AG79" s="160"/>
      <c r="AH79" s="160"/>
      <c r="AI79" s="160"/>
      <c r="AJ79" s="160"/>
      <c r="AK79" s="160"/>
      <c r="AL79" s="160"/>
    </row>
    <row r="80" spans="1:38" ht="15" customHeight="1">
      <c r="A80" s="293">
        <v>3</v>
      </c>
      <c r="B80" s="294">
        <v>45139</v>
      </c>
      <c r="C80" s="295"/>
      <c r="D80" s="296" t="s">
        <v>926</v>
      </c>
      <c r="E80" s="295" t="s">
        <v>606</v>
      </c>
      <c r="F80" s="297" t="s">
        <v>939</v>
      </c>
      <c r="G80" s="295">
        <v>2.8</v>
      </c>
      <c r="H80" s="295">
        <v>2.8</v>
      </c>
      <c r="I80" s="295" t="s">
        <v>928</v>
      </c>
      <c r="J80" s="298" t="s">
        <v>940</v>
      </c>
      <c r="K80" s="299">
        <f t="shared" ref="K80:K81" si="42">H80-F80</f>
        <v>-2.0499999999999998</v>
      </c>
      <c r="L80" s="300">
        <v>50</v>
      </c>
      <c r="M80" s="301">
        <f t="shared" si="41"/>
        <v>-3124.9999999999995</v>
      </c>
      <c r="N80" s="299">
        <v>1500</v>
      </c>
      <c r="O80" s="302" t="s">
        <v>607</v>
      </c>
      <c r="P80" s="303">
        <v>45140</v>
      </c>
      <c r="Q80" s="160"/>
      <c r="R80" s="160"/>
      <c r="S80" s="160"/>
      <c r="T80" s="160"/>
      <c r="U80" s="160"/>
      <c r="V80" s="160"/>
      <c r="W80" s="160"/>
      <c r="X80" s="160"/>
      <c r="Y80" s="160"/>
      <c r="Z80" s="160"/>
      <c r="AA80" s="160"/>
      <c r="AB80" s="160"/>
      <c r="AC80" s="160"/>
      <c r="AD80" s="160"/>
      <c r="AE80" s="160"/>
      <c r="AF80" s="160"/>
      <c r="AG80" s="160"/>
      <c r="AH80" s="160"/>
      <c r="AI80" s="160"/>
      <c r="AJ80" s="160"/>
      <c r="AK80" s="160"/>
      <c r="AL80" s="160"/>
    </row>
    <row r="81" spans="1:38" ht="15" customHeight="1">
      <c r="A81" s="293">
        <v>4</v>
      </c>
      <c r="B81" s="294">
        <v>45139</v>
      </c>
      <c r="C81" s="295"/>
      <c r="D81" s="296" t="s">
        <v>927</v>
      </c>
      <c r="E81" s="295" t="s">
        <v>606</v>
      </c>
      <c r="F81" s="297" t="s">
        <v>956</v>
      </c>
      <c r="G81" s="295">
        <v>27</v>
      </c>
      <c r="H81" s="295">
        <v>29</v>
      </c>
      <c r="I81" s="295" t="s">
        <v>880</v>
      </c>
      <c r="J81" s="298" t="s">
        <v>957</v>
      </c>
      <c r="K81" s="299">
        <f t="shared" si="42"/>
        <v>-19</v>
      </c>
      <c r="L81" s="300">
        <v>50</v>
      </c>
      <c r="M81" s="301">
        <f t="shared" si="41"/>
        <v>-4800</v>
      </c>
      <c r="N81" s="299">
        <v>250</v>
      </c>
      <c r="O81" s="302" t="s">
        <v>607</v>
      </c>
      <c r="P81" s="303">
        <v>45141</v>
      </c>
      <c r="Q81" s="160"/>
      <c r="R81" s="160"/>
      <c r="S81" s="160"/>
      <c r="T81" s="160"/>
      <c r="U81" s="160"/>
      <c r="V81" s="160"/>
      <c r="W81" s="160"/>
      <c r="X81" s="160"/>
      <c r="Y81" s="160"/>
      <c r="Z81" s="160"/>
      <c r="AA81" s="160"/>
      <c r="AB81" s="160"/>
      <c r="AC81" s="160"/>
      <c r="AD81" s="160"/>
      <c r="AE81" s="160"/>
      <c r="AF81" s="160"/>
      <c r="AG81" s="160"/>
      <c r="AH81" s="160"/>
      <c r="AI81" s="160"/>
      <c r="AJ81" s="160"/>
      <c r="AK81" s="160"/>
      <c r="AL81" s="160"/>
    </row>
    <row r="82" spans="1:38" ht="15" customHeight="1">
      <c r="A82" s="255">
        <v>5</v>
      </c>
      <c r="B82" s="256">
        <v>45140</v>
      </c>
      <c r="C82" s="243"/>
      <c r="D82" s="321" t="s">
        <v>936</v>
      </c>
      <c r="E82" s="243" t="s">
        <v>606</v>
      </c>
      <c r="F82" s="322" t="s">
        <v>938</v>
      </c>
      <c r="G82" s="243">
        <v>18</v>
      </c>
      <c r="H82" s="243">
        <v>59</v>
      </c>
      <c r="I82" s="243" t="s">
        <v>937</v>
      </c>
      <c r="J82" s="323" t="s">
        <v>815</v>
      </c>
      <c r="K82" s="244">
        <f t="shared" ref="K82" si="43">H82-F82</f>
        <v>9</v>
      </c>
      <c r="L82" s="244">
        <v>50</v>
      </c>
      <c r="M82" s="324">
        <f t="shared" ref="M82:M87" si="44">(K82*N82)-50</f>
        <v>400</v>
      </c>
      <c r="N82" s="244">
        <v>50</v>
      </c>
      <c r="O82" s="325" t="s">
        <v>596</v>
      </c>
      <c r="P82" s="326">
        <v>45140</v>
      </c>
      <c r="Q82" s="160"/>
      <c r="R82" s="160"/>
      <c r="S82" s="160"/>
      <c r="T82" s="160"/>
      <c r="U82" s="160"/>
      <c r="V82" s="160"/>
      <c r="W82" s="160"/>
      <c r="X82" s="160"/>
      <c r="Y82" s="160"/>
      <c r="Z82" s="160"/>
      <c r="AA82" s="160"/>
      <c r="AB82" s="160"/>
      <c r="AC82" s="160"/>
      <c r="AD82" s="160"/>
      <c r="AE82" s="160"/>
      <c r="AF82" s="160"/>
      <c r="AG82" s="160"/>
      <c r="AH82" s="160"/>
      <c r="AI82" s="160"/>
      <c r="AJ82" s="160"/>
      <c r="AK82" s="160"/>
      <c r="AL82" s="160"/>
    </row>
    <row r="83" spans="1:38" ht="15" customHeight="1">
      <c r="A83" s="255">
        <v>6</v>
      </c>
      <c r="B83" s="256">
        <v>45141</v>
      </c>
      <c r="C83" s="243"/>
      <c r="D83" s="321" t="s">
        <v>945</v>
      </c>
      <c r="E83" s="243" t="s">
        <v>606</v>
      </c>
      <c r="F83" s="322" t="s">
        <v>947</v>
      </c>
      <c r="G83" s="243">
        <v>70</v>
      </c>
      <c r="H83" s="243">
        <v>137.5</v>
      </c>
      <c r="I83" s="243" t="s">
        <v>946</v>
      </c>
      <c r="J83" s="323" t="s">
        <v>948</v>
      </c>
      <c r="K83" s="244">
        <f t="shared" ref="K83:K84" si="45">H83-F83</f>
        <v>20</v>
      </c>
      <c r="L83" s="244">
        <v>50</v>
      </c>
      <c r="M83" s="324">
        <f t="shared" si="44"/>
        <v>750</v>
      </c>
      <c r="N83" s="244">
        <v>40</v>
      </c>
      <c r="O83" s="325" t="s">
        <v>596</v>
      </c>
      <c r="P83" s="326">
        <v>45141</v>
      </c>
      <c r="Q83" s="160"/>
      <c r="R83" s="160"/>
      <c r="S83" s="160"/>
      <c r="T83" s="160"/>
      <c r="U83" s="160"/>
      <c r="V83" s="160"/>
      <c r="W83" s="160"/>
      <c r="X83" s="160"/>
      <c r="Y83" s="160"/>
      <c r="Z83" s="160"/>
      <c r="AA83" s="160"/>
      <c r="AB83" s="160"/>
      <c r="AC83" s="160"/>
      <c r="AD83" s="160"/>
      <c r="AE83" s="160"/>
      <c r="AF83" s="160"/>
      <c r="AG83" s="160"/>
      <c r="AH83" s="160"/>
      <c r="AI83" s="160"/>
      <c r="AJ83" s="160"/>
      <c r="AK83" s="160"/>
      <c r="AL83" s="160"/>
    </row>
    <row r="84" spans="1:38" ht="15" customHeight="1">
      <c r="A84" s="293">
        <v>7</v>
      </c>
      <c r="B84" s="294">
        <v>45141</v>
      </c>
      <c r="C84" s="295"/>
      <c r="D84" s="296" t="s">
        <v>945</v>
      </c>
      <c r="E84" s="295" t="s">
        <v>606</v>
      </c>
      <c r="F84" s="297" t="s">
        <v>954</v>
      </c>
      <c r="G84" s="295">
        <v>55</v>
      </c>
      <c r="H84" s="295">
        <v>55</v>
      </c>
      <c r="I84" s="295" t="s">
        <v>951</v>
      </c>
      <c r="J84" s="298" t="s">
        <v>955</v>
      </c>
      <c r="K84" s="299">
        <f t="shared" si="45"/>
        <v>-47.5</v>
      </c>
      <c r="L84" s="300">
        <v>50</v>
      </c>
      <c r="M84" s="301">
        <f t="shared" si="44"/>
        <v>-1950</v>
      </c>
      <c r="N84" s="299">
        <v>40</v>
      </c>
      <c r="O84" s="302" t="s">
        <v>607</v>
      </c>
      <c r="P84" s="303">
        <v>45141</v>
      </c>
      <c r="Q84" s="160"/>
      <c r="R84" s="160"/>
      <c r="S84" s="160"/>
      <c r="T84" s="160"/>
      <c r="U84" s="160"/>
      <c r="V84" s="160"/>
      <c r="W84" s="160"/>
      <c r="X84" s="160"/>
      <c r="Y84" s="160"/>
      <c r="Z84" s="160"/>
      <c r="AA84" s="160"/>
      <c r="AB84" s="160"/>
      <c r="AC84" s="160"/>
      <c r="AD84" s="160"/>
      <c r="AE84" s="160"/>
      <c r="AF84" s="160"/>
      <c r="AG84" s="160"/>
      <c r="AH84" s="160"/>
      <c r="AI84" s="160"/>
      <c r="AJ84" s="160"/>
      <c r="AK84" s="160"/>
      <c r="AL84" s="160"/>
    </row>
    <row r="85" spans="1:38" ht="15" customHeight="1">
      <c r="A85" s="293">
        <v>8</v>
      </c>
      <c r="B85" s="294">
        <v>45141</v>
      </c>
      <c r="C85" s="295"/>
      <c r="D85" s="296" t="s">
        <v>949</v>
      </c>
      <c r="E85" s="295" t="s">
        <v>606</v>
      </c>
      <c r="F85" s="297" t="s">
        <v>961</v>
      </c>
      <c r="G85" s="295">
        <v>0</v>
      </c>
      <c r="H85" s="295">
        <v>0</v>
      </c>
      <c r="I85" s="295" t="s">
        <v>952</v>
      </c>
      <c r="J85" s="298" t="s">
        <v>962</v>
      </c>
      <c r="K85" s="299">
        <f t="shared" ref="K85:K86" si="46">H85-F85</f>
        <v>-31</v>
      </c>
      <c r="L85" s="300">
        <v>50</v>
      </c>
      <c r="M85" s="301">
        <f t="shared" si="44"/>
        <v>-1600</v>
      </c>
      <c r="N85" s="299">
        <v>50</v>
      </c>
      <c r="O85" s="302" t="s">
        <v>607</v>
      </c>
      <c r="P85" s="303">
        <v>45141</v>
      </c>
      <c r="Q85" s="160"/>
      <c r="R85" s="160"/>
      <c r="S85" s="160"/>
      <c r="T85" s="160"/>
      <c r="U85" s="160"/>
      <c r="V85" s="160"/>
      <c r="W85" s="160"/>
      <c r="X85" s="160"/>
      <c r="Y85" s="160"/>
      <c r="Z85" s="160"/>
      <c r="AA85" s="160"/>
      <c r="AB85" s="160"/>
      <c r="AC85" s="160"/>
      <c r="AD85" s="160"/>
      <c r="AE85" s="160"/>
      <c r="AF85" s="160"/>
      <c r="AG85" s="160"/>
      <c r="AH85" s="160"/>
      <c r="AI85" s="160"/>
      <c r="AJ85" s="160"/>
      <c r="AK85" s="160"/>
      <c r="AL85" s="160"/>
    </row>
    <row r="86" spans="1:38" ht="15" customHeight="1">
      <c r="A86" s="255">
        <v>10</v>
      </c>
      <c r="B86" s="256">
        <v>45146</v>
      </c>
      <c r="C86" s="243"/>
      <c r="D86" s="321" t="s">
        <v>998</v>
      </c>
      <c r="E86" s="243" t="s">
        <v>606</v>
      </c>
      <c r="F86" s="322" t="s">
        <v>1011</v>
      </c>
      <c r="G86" s="243">
        <v>65</v>
      </c>
      <c r="H86" s="243">
        <v>130</v>
      </c>
      <c r="I86" s="243" t="s">
        <v>999</v>
      </c>
      <c r="J86" s="323" t="s">
        <v>1012</v>
      </c>
      <c r="K86" s="244">
        <f t="shared" si="46"/>
        <v>23.5</v>
      </c>
      <c r="L86" s="244">
        <v>50</v>
      </c>
      <c r="M86" s="324">
        <f t="shared" si="44"/>
        <v>2887.5</v>
      </c>
      <c r="N86" s="244">
        <v>125</v>
      </c>
      <c r="O86" s="325" t="s">
        <v>596</v>
      </c>
      <c r="P86" s="326">
        <v>45147</v>
      </c>
      <c r="Q86" s="160"/>
      <c r="R86" s="160"/>
      <c r="S86" s="160"/>
      <c r="T86" s="160"/>
      <c r="U86" s="160"/>
      <c r="V86" s="160"/>
      <c r="W86" s="160"/>
      <c r="X86" s="160"/>
      <c r="Y86" s="160"/>
      <c r="Z86" s="160"/>
      <c r="AA86" s="160"/>
      <c r="AB86" s="160"/>
      <c r="AC86" s="160"/>
      <c r="AD86" s="160"/>
      <c r="AE86" s="160"/>
      <c r="AF86" s="160"/>
      <c r="AG86" s="160"/>
      <c r="AH86" s="160"/>
      <c r="AI86" s="160"/>
      <c r="AJ86" s="160"/>
      <c r="AK86" s="160"/>
      <c r="AL86" s="160"/>
    </row>
    <row r="87" spans="1:38" ht="15" customHeight="1">
      <c r="A87" s="255">
        <v>11</v>
      </c>
      <c r="B87" s="256">
        <v>45146</v>
      </c>
      <c r="C87" s="243"/>
      <c r="D87" s="321" t="s">
        <v>1000</v>
      </c>
      <c r="E87" s="243" t="s">
        <v>606</v>
      </c>
      <c r="F87" s="322" t="s">
        <v>1002</v>
      </c>
      <c r="G87" s="243">
        <v>0</v>
      </c>
      <c r="H87" s="243">
        <v>22.5</v>
      </c>
      <c r="I87" s="243" t="s">
        <v>1001</v>
      </c>
      <c r="J87" s="323" t="s">
        <v>1003</v>
      </c>
      <c r="K87" s="244">
        <f t="shared" ref="K87:K88" si="47">H87-F87</f>
        <v>10.5</v>
      </c>
      <c r="L87" s="244">
        <v>50</v>
      </c>
      <c r="M87" s="324">
        <f t="shared" si="44"/>
        <v>370</v>
      </c>
      <c r="N87" s="244">
        <v>40</v>
      </c>
      <c r="O87" s="325" t="s">
        <v>596</v>
      </c>
      <c r="P87" s="326">
        <v>45146</v>
      </c>
      <c r="Q87" s="160"/>
      <c r="R87" s="160"/>
      <c r="S87" s="160"/>
      <c r="T87" s="160"/>
      <c r="U87" s="160"/>
      <c r="V87" s="160"/>
      <c r="W87" s="160"/>
      <c r="X87" s="160"/>
      <c r="Y87" s="160"/>
      <c r="Z87" s="160"/>
      <c r="AA87" s="160"/>
      <c r="AB87" s="160"/>
      <c r="AC87" s="160"/>
      <c r="AD87" s="160"/>
      <c r="AE87" s="160"/>
      <c r="AF87" s="160"/>
      <c r="AG87" s="160"/>
      <c r="AH87" s="160"/>
      <c r="AI87" s="160"/>
      <c r="AJ87" s="160"/>
      <c r="AK87" s="160"/>
      <c r="AL87" s="160"/>
    </row>
    <row r="88" spans="1:38" ht="15" customHeight="1">
      <c r="A88" s="293">
        <v>12</v>
      </c>
      <c r="B88" s="294">
        <v>45147</v>
      </c>
      <c r="C88" s="295"/>
      <c r="D88" s="296" t="s">
        <v>1017</v>
      </c>
      <c r="E88" s="295" t="s">
        <v>606</v>
      </c>
      <c r="F88" s="297" t="s">
        <v>1042</v>
      </c>
      <c r="G88" s="295">
        <v>99</v>
      </c>
      <c r="H88" s="295">
        <v>118</v>
      </c>
      <c r="I88" s="295" t="s">
        <v>1018</v>
      </c>
      <c r="J88" s="298" t="s">
        <v>1076</v>
      </c>
      <c r="K88" s="299">
        <f t="shared" si="47"/>
        <v>-28</v>
      </c>
      <c r="L88" s="300">
        <v>50</v>
      </c>
      <c r="M88" s="301">
        <f t="shared" ref="M88:M89" si="48">(K88*N88)-50</f>
        <v>-2850</v>
      </c>
      <c r="N88" s="299">
        <v>100</v>
      </c>
      <c r="O88" s="302" t="s">
        <v>607</v>
      </c>
      <c r="P88" s="303">
        <v>45148</v>
      </c>
      <c r="Q88" s="160"/>
      <c r="R88" s="160"/>
      <c r="S88" s="160"/>
      <c r="T88" s="160"/>
      <c r="U88" s="160"/>
      <c r="V88" s="160"/>
      <c r="W88" s="160"/>
      <c r="X88" s="160"/>
      <c r="Y88" s="160"/>
      <c r="Z88" s="160"/>
      <c r="AA88" s="160"/>
      <c r="AB88" s="160"/>
      <c r="AC88" s="160"/>
      <c r="AD88" s="160"/>
      <c r="AE88" s="160"/>
      <c r="AF88" s="160"/>
      <c r="AG88" s="160"/>
      <c r="AH88" s="160"/>
      <c r="AI88" s="160"/>
      <c r="AJ88" s="160"/>
      <c r="AK88" s="160"/>
      <c r="AL88" s="160"/>
    </row>
    <row r="89" spans="1:38" ht="15" customHeight="1">
      <c r="A89" s="255">
        <v>13</v>
      </c>
      <c r="B89" s="256">
        <v>45147</v>
      </c>
      <c r="C89" s="243"/>
      <c r="D89" s="321" t="s">
        <v>1021</v>
      </c>
      <c r="E89" s="243" t="s">
        <v>606</v>
      </c>
      <c r="F89" s="322" t="s">
        <v>1043</v>
      </c>
      <c r="G89" s="243">
        <v>25</v>
      </c>
      <c r="H89" s="243">
        <v>51</v>
      </c>
      <c r="I89" s="243" t="s">
        <v>1022</v>
      </c>
      <c r="J89" s="323" t="s">
        <v>1044</v>
      </c>
      <c r="K89" s="244">
        <f t="shared" ref="K89" si="49">H89-F89</f>
        <v>7</v>
      </c>
      <c r="L89" s="244">
        <v>50</v>
      </c>
      <c r="M89" s="324">
        <f t="shared" si="48"/>
        <v>1700</v>
      </c>
      <c r="N89" s="244">
        <v>250</v>
      </c>
      <c r="O89" s="325" t="s">
        <v>596</v>
      </c>
      <c r="P89" s="326">
        <v>45148</v>
      </c>
      <c r="Q89" s="160"/>
      <c r="R89" s="160"/>
      <c r="S89" s="160"/>
      <c r="T89" s="160"/>
      <c r="U89" s="160"/>
      <c r="V89" s="160"/>
      <c r="W89" s="160"/>
      <c r="X89" s="160"/>
      <c r="Y89" s="160"/>
      <c r="Z89" s="160"/>
      <c r="AA89" s="160"/>
      <c r="AB89" s="160"/>
      <c r="AC89" s="160"/>
      <c r="AD89" s="160"/>
      <c r="AE89" s="160"/>
      <c r="AF89" s="160"/>
      <c r="AG89" s="160"/>
      <c r="AH89" s="160"/>
      <c r="AI89" s="160"/>
      <c r="AJ89" s="160"/>
      <c r="AK89" s="160"/>
      <c r="AL89" s="160"/>
    </row>
    <row r="90" spans="1:38" ht="15" customHeight="1">
      <c r="A90" s="255">
        <v>14</v>
      </c>
      <c r="B90" s="256">
        <v>45149</v>
      </c>
      <c r="C90" s="243"/>
      <c r="D90" s="321" t="s">
        <v>1082</v>
      </c>
      <c r="E90" s="243" t="s">
        <v>606</v>
      </c>
      <c r="F90" s="322" t="s">
        <v>1084</v>
      </c>
      <c r="G90" s="243">
        <v>78</v>
      </c>
      <c r="H90" s="243">
        <v>125</v>
      </c>
      <c r="I90" s="243" t="s">
        <v>1083</v>
      </c>
      <c r="J90" s="323" t="s">
        <v>1085</v>
      </c>
      <c r="K90" s="244">
        <f t="shared" ref="K90" si="50">H90-F90</f>
        <v>19</v>
      </c>
      <c r="L90" s="244">
        <v>50</v>
      </c>
      <c r="M90" s="324">
        <f t="shared" ref="M90" si="51">(K90*N90)-50</f>
        <v>3275</v>
      </c>
      <c r="N90" s="244">
        <v>175</v>
      </c>
      <c r="O90" s="325" t="s">
        <v>596</v>
      </c>
      <c r="P90" s="326">
        <v>45149</v>
      </c>
      <c r="Q90" s="160"/>
      <c r="R90" s="160"/>
      <c r="S90" s="160"/>
      <c r="T90" s="160"/>
      <c r="U90" s="160"/>
      <c r="V90" s="160"/>
      <c r="W90" s="160"/>
      <c r="X90" s="160"/>
      <c r="Y90" s="160"/>
      <c r="Z90" s="160"/>
      <c r="AA90" s="160"/>
      <c r="AB90" s="160"/>
      <c r="AC90" s="160"/>
      <c r="AD90" s="160"/>
      <c r="AE90" s="160"/>
      <c r="AF90" s="160"/>
      <c r="AG90" s="160"/>
      <c r="AH90" s="160"/>
      <c r="AI90" s="160"/>
      <c r="AJ90" s="160"/>
      <c r="AK90" s="160"/>
      <c r="AL90" s="160"/>
    </row>
    <row r="91" spans="1:38" ht="15" customHeight="1">
      <c r="A91" s="255">
        <v>15</v>
      </c>
      <c r="B91" s="256">
        <v>45149</v>
      </c>
      <c r="C91" s="243"/>
      <c r="D91" s="321" t="s">
        <v>1087</v>
      </c>
      <c r="E91" s="243" t="s">
        <v>606</v>
      </c>
      <c r="F91" s="322" t="s">
        <v>1088</v>
      </c>
      <c r="G91" s="243">
        <v>19</v>
      </c>
      <c r="H91" s="243">
        <v>80</v>
      </c>
      <c r="I91" s="243" t="s">
        <v>1089</v>
      </c>
      <c r="J91" s="323" t="s">
        <v>617</v>
      </c>
      <c r="K91" s="244">
        <f t="shared" ref="K91" si="52">H91-F91</f>
        <v>21</v>
      </c>
      <c r="L91" s="244">
        <v>50</v>
      </c>
      <c r="M91" s="324">
        <f t="shared" ref="M91" si="53">(K91*N91)-50</f>
        <v>790</v>
      </c>
      <c r="N91" s="244">
        <v>40</v>
      </c>
      <c r="O91" s="325" t="s">
        <v>596</v>
      </c>
      <c r="P91" s="326">
        <v>45149</v>
      </c>
      <c r="Q91" s="160"/>
      <c r="R91" s="160"/>
      <c r="S91" s="160"/>
      <c r="T91" s="160"/>
      <c r="U91" s="160"/>
      <c r="V91" s="160"/>
      <c r="W91" s="160"/>
      <c r="X91" s="160"/>
      <c r="Y91" s="160"/>
      <c r="Z91" s="160"/>
      <c r="AA91" s="160"/>
      <c r="AB91" s="160"/>
      <c r="AC91" s="160"/>
      <c r="AD91" s="160"/>
      <c r="AE91" s="160"/>
      <c r="AF91" s="160"/>
      <c r="AG91" s="160"/>
      <c r="AH91" s="160"/>
      <c r="AI91" s="160"/>
      <c r="AJ91" s="160"/>
      <c r="AK91" s="160"/>
      <c r="AL91" s="160"/>
    </row>
    <row r="92" spans="1:38" ht="15" customHeight="1">
      <c r="A92" s="249"/>
      <c r="B92" s="250"/>
      <c r="C92" s="251"/>
      <c r="D92" s="275"/>
      <c r="E92" s="251"/>
      <c r="F92" s="276"/>
      <c r="G92" s="251"/>
      <c r="H92" s="251"/>
      <c r="I92" s="251"/>
      <c r="J92" s="251"/>
      <c r="K92" s="249"/>
      <c r="L92" s="277"/>
      <c r="M92" s="278"/>
      <c r="N92" s="249"/>
      <c r="O92" s="251"/>
      <c r="P92" s="250"/>
      <c r="Q92" s="160"/>
      <c r="R92" s="160"/>
      <c r="S92" s="160"/>
      <c r="T92" s="160"/>
      <c r="U92" s="160"/>
      <c r="V92" s="160"/>
      <c r="W92" s="160"/>
      <c r="X92" s="160"/>
      <c r="Y92" s="160"/>
      <c r="Z92" s="160"/>
      <c r="AA92" s="160"/>
      <c r="AB92" s="160"/>
      <c r="AC92" s="160"/>
      <c r="AD92" s="160"/>
      <c r="AE92" s="160"/>
      <c r="AF92" s="160"/>
      <c r="AG92" s="160"/>
      <c r="AH92" s="160"/>
      <c r="AI92" s="160"/>
      <c r="AJ92" s="160"/>
      <c r="AK92" s="160"/>
      <c r="AL92" s="160"/>
    </row>
    <row r="93" spans="1:38" ht="15" customHeight="1">
      <c r="A93" s="249"/>
      <c r="B93" s="250"/>
      <c r="C93" s="251"/>
      <c r="D93" s="275"/>
      <c r="E93" s="251"/>
      <c r="F93" s="276"/>
      <c r="G93" s="251"/>
      <c r="H93" s="251"/>
      <c r="I93" s="251"/>
      <c r="J93" s="251"/>
      <c r="K93" s="249"/>
      <c r="L93" s="277"/>
      <c r="M93" s="278"/>
      <c r="N93" s="249"/>
      <c r="O93" s="251"/>
      <c r="P93" s="250"/>
      <c r="Q93" s="160"/>
      <c r="R93" s="160"/>
      <c r="S93" s="160"/>
      <c r="T93" s="160"/>
      <c r="U93" s="160"/>
      <c r="V93" s="160"/>
      <c r="W93" s="160"/>
      <c r="X93" s="160"/>
      <c r="Y93" s="160"/>
      <c r="Z93" s="160"/>
      <c r="AA93" s="160"/>
      <c r="AB93" s="160"/>
      <c r="AC93" s="160"/>
      <c r="AD93" s="160"/>
      <c r="AE93" s="160"/>
      <c r="AF93" s="160"/>
      <c r="AG93" s="160"/>
      <c r="AH93" s="160"/>
      <c r="AI93" s="160"/>
      <c r="AJ93" s="160"/>
      <c r="AK93" s="160"/>
      <c r="AL93" s="160"/>
    </row>
    <row r="94" spans="1:38" ht="38.25" customHeight="1">
      <c r="A94" s="102" t="s">
        <v>620</v>
      </c>
      <c r="B94" s="169"/>
      <c r="C94" s="169"/>
      <c r="D94" s="170"/>
      <c r="E94" s="145"/>
      <c r="F94" s="6"/>
      <c r="G94" s="6"/>
      <c r="H94" s="146"/>
      <c r="I94" s="171"/>
      <c r="J94" s="1"/>
      <c r="K94" s="6"/>
      <c r="L94" s="6"/>
      <c r="M94" s="6"/>
      <c r="N94" s="1"/>
      <c r="O94" s="1"/>
      <c r="Q94" s="1"/>
      <c r="R94" s="6"/>
      <c r="S94" s="1"/>
      <c r="T94" s="1"/>
      <c r="U94" s="1"/>
      <c r="V94" s="1"/>
      <c r="W94" s="1"/>
      <c r="X94" s="6"/>
      <c r="Y94" s="1"/>
      <c r="Z94" s="1"/>
      <c r="AA94" s="1"/>
      <c r="AB94" s="1"/>
      <c r="AC94" s="1"/>
      <c r="AD94" s="6"/>
      <c r="AE94" s="1"/>
      <c r="AF94" s="1"/>
      <c r="AG94" s="1"/>
      <c r="AH94" s="1"/>
      <c r="AI94" s="1"/>
      <c r="AJ94" s="6"/>
      <c r="AK94" s="1"/>
    </row>
    <row r="95" spans="1:38" ht="38.25">
      <c r="A95" s="103" t="s">
        <v>16</v>
      </c>
      <c r="B95" s="104" t="s">
        <v>568</v>
      </c>
      <c r="C95" s="104"/>
      <c r="D95" s="105" t="s">
        <v>580</v>
      </c>
      <c r="E95" s="104" t="s">
        <v>581</v>
      </c>
      <c r="F95" s="104" t="s">
        <v>582</v>
      </c>
      <c r="G95" s="104" t="s">
        <v>583</v>
      </c>
      <c r="H95" s="104" t="s">
        <v>584</v>
      </c>
      <c r="I95" s="104" t="s">
        <v>585</v>
      </c>
      <c r="J95" s="103" t="s">
        <v>586</v>
      </c>
      <c r="K95" s="149" t="s">
        <v>605</v>
      </c>
      <c r="L95" s="150" t="s">
        <v>588</v>
      </c>
      <c r="M95" s="106" t="s">
        <v>589</v>
      </c>
      <c r="N95" s="104" t="s">
        <v>590</v>
      </c>
      <c r="O95" s="105" t="s">
        <v>591</v>
      </c>
      <c r="P95" s="104" t="s">
        <v>592</v>
      </c>
      <c r="Q95" s="41"/>
      <c r="R95" s="6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</row>
    <row r="96" spans="1:38" ht="14.25" customHeight="1">
      <c r="A96" s="107">
        <v>1</v>
      </c>
      <c r="B96" s="108">
        <v>44840</v>
      </c>
      <c r="C96" s="163"/>
      <c r="D96" s="163" t="s">
        <v>621</v>
      </c>
      <c r="E96" s="107" t="s">
        <v>606</v>
      </c>
      <c r="F96" s="107" t="s">
        <v>622</v>
      </c>
      <c r="G96" s="107">
        <v>1220</v>
      </c>
      <c r="H96" s="107"/>
      <c r="I96" s="107" t="s">
        <v>623</v>
      </c>
      <c r="J96" s="109" t="s">
        <v>594</v>
      </c>
      <c r="K96" s="109"/>
      <c r="L96" s="110"/>
      <c r="M96" s="172"/>
      <c r="N96" s="109"/>
      <c r="O96" s="109"/>
      <c r="P96" s="110"/>
      <c r="Q96" s="41"/>
      <c r="R96" s="41" t="s">
        <v>595</v>
      </c>
      <c r="S96" s="41"/>
      <c r="T96" s="1"/>
      <c r="U96" s="1"/>
      <c r="V96" s="1"/>
      <c r="W96" s="1"/>
      <c r="X96" s="1"/>
      <c r="Y96" s="1"/>
      <c r="Z96" s="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</row>
    <row r="97" spans="1:38" ht="14.25" customHeight="1">
      <c r="A97" s="328">
        <v>2</v>
      </c>
      <c r="B97" s="329">
        <v>45071</v>
      </c>
      <c r="C97" s="330"/>
      <c r="D97" s="331" t="s">
        <v>279</v>
      </c>
      <c r="E97" s="332" t="s">
        <v>606</v>
      </c>
      <c r="F97" s="327">
        <v>286</v>
      </c>
      <c r="G97" s="333">
        <v>267</v>
      </c>
      <c r="H97" s="327">
        <v>287</v>
      </c>
      <c r="I97" s="327" t="s">
        <v>625</v>
      </c>
      <c r="J97" s="334" t="s">
        <v>816</v>
      </c>
      <c r="K97" s="334">
        <f t="shared" ref="K97" si="54">H97-F97</f>
        <v>1</v>
      </c>
      <c r="L97" s="335">
        <f>(F97*-0.3)/100</f>
        <v>-0.85799999999999998</v>
      </c>
      <c r="M97" s="336">
        <f t="shared" ref="M97" si="55">(K97+L97)/F97</f>
        <v>4.9650349650349655E-4</v>
      </c>
      <c r="N97" s="337" t="s">
        <v>616</v>
      </c>
      <c r="O97" s="338">
        <v>45146</v>
      </c>
      <c r="P97" s="108"/>
      <c r="Q97" s="41"/>
      <c r="R97" s="41" t="s">
        <v>595</v>
      </c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</row>
    <row r="98" spans="1:38" ht="14.25" customHeight="1">
      <c r="A98" s="107"/>
      <c r="B98" s="108"/>
      <c r="C98" s="163"/>
      <c r="D98" s="163"/>
      <c r="E98" s="107"/>
      <c r="F98" s="107"/>
      <c r="G98" s="107"/>
      <c r="H98" s="107"/>
      <c r="I98" s="107"/>
      <c r="J98" s="109"/>
      <c r="K98" s="109"/>
      <c r="L98" s="110"/>
      <c r="M98" s="111"/>
      <c r="N98" s="248"/>
      <c r="O98" s="254"/>
      <c r="P98" s="108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</row>
    <row r="99" spans="1:38" ht="12.75" customHeight="1">
      <c r="A99" s="107"/>
      <c r="B99" s="108"/>
      <c r="C99" s="163"/>
      <c r="D99" s="163"/>
      <c r="E99" s="107"/>
      <c r="F99" s="107"/>
      <c r="G99" s="107"/>
      <c r="H99" s="107"/>
      <c r="I99" s="107"/>
      <c r="J99" s="109"/>
      <c r="K99" s="109"/>
      <c r="L99" s="110"/>
      <c r="M99" s="172"/>
      <c r="N99" s="109"/>
      <c r="O99" s="109"/>
      <c r="P99" s="108"/>
      <c r="R99" s="6"/>
      <c r="S99" s="1"/>
      <c r="T99" s="1"/>
      <c r="U99" s="1"/>
      <c r="V99" s="1"/>
      <c r="W99" s="1"/>
      <c r="X99" s="1"/>
      <c r="Y99" s="1"/>
    </row>
    <row r="100" spans="1:38" ht="12.75" customHeight="1">
      <c r="A100" s="130" t="s">
        <v>597</v>
      </c>
      <c r="B100" s="130"/>
      <c r="C100" s="130"/>
      <c r="D100" s="130"/>
      <c r="E100" s="41"/>
      <c r="F100" s="137" t="s">
        <v>599</v>
      </c>
      <c r="G100" s="62"/>
      <c r="H100" s="62"/>
      <c r="I100" s="62"/>
      <c r="J100" s="6"/>
      <c r="K100" s="153"/>
      <c r="L100" s="154"/>
      <c r="M100" s="6"/>
      <c r="N100" s="120"/>
      <c r="O100" s="173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38" ht="12.75" customHeight="1">
      <c r="A101" s="136" t="s">
        <v>598</v>
      </c>
      <c r="B101" s="130"/>
      <c r="C101" s="130"/>
      <c r="D101" s="130"/>
      <c r="E101" s="6"/>
      <c r="F101" s="137" t="s">
        <v>602</v>
      </c>
      <c r="G101" s="6"/>
      <c r="H101" s="6" t="s">
        <v>626</v>
      </c>
      <c r="I101" s="6"/>
      <c r="J101" s="1"/>
      <c r="K101" s="6"/>
      <c r="L101" s="6"/>
      <c r="M101" s="6"/>
      <c r="N101" s="1"/>
      <c r="O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38" ht="12.75" customHeight="1">
      <c r="A102" s="136"/>
      <c r="B102" s="130"/>
      <c r="C102" s="130"/>
      <c r="D102" s="130"/>
      <c r="E102" s="6"/>
      <c r="F102" s="137"/>
      <c r="G102" s="6"/>
      <c r="H102" s="6"/>
      <c r="I102" s="6"/>
      <c r="J102" s="1"/>
      <c r="K102" s="6"/>
      <c r="L102" s="6"/>
      <c r="M102" s="6"/>
      <c r="N102" s="1"/>
      <c r="O102" s="1"/>
      <c r="Q102" s="1"/>
      <c r="R102" s="62"/>
      <c r="S102" s="1"/>
      <c r="T102" s="1"/>
      <c r="U102" s="1"/>
      <c r="V102" s="1"/>
      <c r="W102" s="1"/>
      <c r="X102" s="1"/>
      <c r="Y102" s="1"/>
      <c r="Z102" s="1"/>
    </row>
    <row r="103" spans="1:38" ht="12.75" customHeight="1">
      <c r="A103" s="136"/>
      <c r="B103" s="130"/>
      <c r="C103" s="130"/>
      <c r="D103" s="130"/>
      <c r="E103" s="6"/>
      <c r="F103" s="137"/>
      <c r="G103" s="62"/>
      <c r="H103" s="41"/>
      <c r="I103" s="62"/>
      <c r="J103" s="6"/>
      <c r="K103" s="153"/>
      <c r="L103" s="154"/>
      <c r="M103" s="6"/>
      <c r="N103" s="120"/>
      <c r="O103" s="155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38" ht="12.75" customHeight="1">
      <c r="A104" s="136"/>
      <c r="B104" s="130"/>
      <c r="C104" s="130"/>
      <c r="D104" s="130"/>
      <c r="E104" s="6"/>
      <c r="F104" s="137"/>
      <c r="G104" s="62"/>
      <c r="H104" s="41"/>
      <c r="I104" s="62"/>
      <c r="J104" s="6"/>
      <c r="K104" s="153"/>
      <c r="L104" s="154"/>
      <c r="M104" s="6"/>
      <c r="N104" s="120"/>
      <c r="O104" s="155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38" ht="12.75" customHeight="1">
      <c r="A105" s="136"/>
      <c r="B105" s="130"/>
      <c r="C105" s="130"/>
      <c r="D105" s="130"/>
      <c r="E105" s="6"/>
      <c r="F105" s="137"/>
      <c r="G105" s="62"/>
      <c r="H105" s="41"/>
      <c r="I105" s="62"/>
      <c r="J105" s="6"/>
      <c r="K105" s="153"/>
      <c r="L105" s="154"/>
      <c r="M105" s="6"/>
      <c r="N105" s="120"/>
      <c r="O105" s="155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38" ht="12.75" customHeight="1">
      <c r="A106" s="136"/>
      <c r="B106" s="130"/>
      <c r="C106" s="130"/>
      <c r="D106" s="130"/>
      <c r="E106" s="6"/>
      <c r="F106" s="137"/>
      <c r="G106" s="62"/>
      <c r="H106" s="41"/>
      <c r="I106" s="62"/>
      <c r="J106" s="6"/>
      <c r="K106" s="153"/>
      <c r="L106" s="154"/>
      <c r="M106" s="6"/>
      <c r="N106" s="120"/>
      <c r="O106" s="155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38" ht="12.75" customHeight="1">
      <c r="A107" s="136"/>
      <c r="B107" s="130"/>
      <c r="C107" s="130"/>
      <c r="D107" s="130"/>
      <c r="E107" s="6"/>
      <c r="F107" s="137"/>
      <c r="G107" s="62"/>
      <c r="H107" s="41"/>
      <c r="I107" s="62"/>
      <c r="J107" s="6"/>
      <c r="K107" s="153"/>
      <c r="L107" s="154"/>
      <c r="M107" s="6"/>
      <c r="N107" s="120"/>
      <c r="O107" s="155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38" ht="12.75" customHeight="1">
      <c r="A108" s="136"/>
      <c r="B108" s="130"/>
      <c r="C108" s="130"/>
      <c r="D108" s="130"/>
      <c r="E108" s="6"/>
      <c r="F108" s="137"/>
      <c r="G108" s="62"/>
      <c r="H108" s="41"/>
      <c r="I108" s="62"/>
      <c r="J108" s="6"/>
      <c r="K108" s="153"/>
      <c r="L108" s="154"/>
      <c r="M108" s="6"/>
      <c r="N108" s="120"/>
      <c r="O108" s="155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38" ht="12.75" customHeight="1">
      <c r="A109" s="62"/>
      <c r="B109" s="119"/>
      <c r="C109" s="119"/>
      <c r="D109" s="41"/>
      <c r="E109" s="62"/>
      <c r="F109" s="62"/>
      <c r="G109" s="62"/>
      <c r="H109" s="41"/>
      <c r="I109" s="62"/>
      <c r="J109" s="6"/>
      <c r="K109" s="153"/>
      <c r="L109" s="154"/>
      <c r="M109" s="6"/>
      <c r="N109" s="120"/>
      <c r="O109" s="155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38" ht="38.25" customHeight="1">
      <c r="A110" s="41"/>
      <c r="B110" s="174" t="s">
        <v>627</v>
      </c>
      <c r="C110" s="174"/>
      <c r="D110" s="174"/>
      <c r="E110" s="174"/>
      <c r="F110" s="6"/>
      <c r="G110" s="6"/>
      <c r="H110" s="147"/>
      <c r="I110" s="6"/>
      <c r="J110" s="147"/>
      <c r="K110" s="148"/>
      <c r="L110" s="6"/>
      <c r="M110" s="6"/>
      <c r="N110" s="1"/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38" ht="12.75" customHeight="1">
      <c r="A111" s="103" t="s">
        <v>16</v>
      </c>
      <c r="B111" s="104" t="s">
        <v>568</v>
      </c>
      <c r="C111" s="104"/>
      <c r="D111" s="105" t="s">
        <v>580</v>
      </c>
      <c r="E111" s="104" t="s">
        <v>581</v>
      </c>
      <c r="F111" s="104" t="s">
        <v>582</v>
      </c>
      <c r="G111" s="104" t="s">
        <v>628</v>
      </c>
      <c r="H111" s="104" t="s">
        <v>629</v>
      </c>
      <c r="I111" s="104" t="s">
        <v>585</v>
      </c>
      <c r="J111" s="175" t="s">
        <v>586</v>
      </c>
      <c r="K111" s="104" t="s">
        <v>587</v>
      </c>
      <c r="L111" s="104" t="s">
        <v>630</v>
      </c>
      <c r="M111" s="104" t="s">
        <v>590</v>
      </c>
      <c r="N111" s="105" t="s">
        <v>591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38" ht="12.75" customHeight="1">
      <c r="A112" s="176">
        <v>1</v>
      </c>
      <c r="B112" s="177">
        <v>41579</v>
      </c>
      <c r="C112" s="177"/>
      <c r="D112" s="178" t="s">
        <v>631</v>
      </c>
      <c r="E112" s="179" t="s">
        <v>593</v>
      </c>
      <c r="F112" s="180">
        <v>82</v>
      </c>
      <c r="G112" s="179" t="s">
        <v>632</v>
      </c>
      <c r="H112" s="179">
        <v>100</v>
      </c>
      <c r="I112" s="181">
        <v>100</v>
      </c>
      <c r="J112" s="182" t="s">
        <v>633</v>
      </c>
      <c r="K112" s="183">
        <f t="shared" ref="K112:K164" si="56">H112-F112</f>
        <v>18</v>
      </c>
      <c r="L112" s="184">
        <f t="shared" ref="L112:L164" si="57">K112/F112</f>
        <v>0.21951219512195122</v>
      </c>
      <c r="M112" s="179" t="s">
        <v>596</v>
      </c>
      <c r="N112" s="185">
        <v>42657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76">
        <v>2</v>
      </c>
      <c r="B113" s="177">
        <v>41794</v>
      </c>
      <c r="C113" s="177"/>
      <c r="D113" s="178" t="s">
        <v>634</v>
      </c>
      <c r="E113" s="179" t="s">
        <v>606</v>
      </c>
      <c r="F113" s="180">
        <v>257</v>
      </c>
      <c r="G113" s="179" t="s">
        <v>632</v>
      </c>
      <c r="H113" s="179">
        <v>300</v>
      </c>
      <c r="I113" s="181">
        <v>300</v>
      </c>
      <c r="J113" s="182" t="s">
        <v>633</v>
      </c>
      <c r="K113" s="183">
        <f t="shared" si="56"/>
        <v>43</v>
      </c>
      <c r="L113" s="184">
        <f t="shared" si="57"/>
        <v>0.16731517509727625</v>
      </c>
      <c r="M113" s="179" t="s">
        <v>596</v>
      </c>
      <c r="N113" s="185">
        <v>41822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76">
        <v>3</v>
      </c>
      <c r="B114" s="177">
        <v>41828</v>
      </c>
      <c r="C114" s="177"/>
      <c r="D114" s="178" t="s">
        <v>635</v>
      </c>
      <c r="E114" s="179" t="s">
        <v>606</v>
      </c>
      <c r="F114" s="180">
        <v>393</v>
      </c>
      <c r="G114" s="179" t="s">
        <v>632</v>
      </c>
      <c r="H114" s="179">
        <v>468</v>
      </c>
      <c r="I114" s="181">
        <v>468</v>
      </c>
      <c r="J114" s="182" t="s">
        <v>633</v>
      </c>
      <c r="K114" s="183">
        <f t="shared" si="56"/>
        <v>75</v>
      </c>
      <c r="L114" s="184">
        <f t="shared" si="57"/>
        <v>0.19083969465648856</v>
      </c>
      <c r="M114" s="179" t="s">
        <v>596</v>
      </c>
      <c r="N114" s="185">
        <v>41863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76">
        <v>4</v>
      </c>
      <c r="B115" s="177">
        <v>41857</v>
      </c>
      <c r="C115" s="177"/>
      <c r="D115" s="178" t="s">
        <v>636</v>
      </c>
      <c r="E115" s="179" t="s">
        <v>606</v>
      </c>
      <c r="F115" s="180">
        <v>205</v>
      </c>
      <c r="G115" s="179" t="s">
        <v>632</v>
      </c>
      <c r="H115" s="179">
        <v>275</v>
      </c>
      <c r="I115" s="181">
        <v>250</v>
      </c>
      <c r="J115" s="182" t="s">
        <v>633</v>
      </c>
      <c r="K115" s="183">
        <f t="shared" si="56"/>
        <v>70</v>
      </c>
      <c r="L115" s="184">
        <f t="shared" si="57"/>
        <v>0.34146341463414637</v>
      </c>
      <c r="M115" s="179" t="s">
        <v>596</v>
      </c>
      <c r="N115" s="185">
        <v>41962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76">
        <v>5</v>
      </c>
      <c r="B116" s="177">
        <v>41886</v>
      </c>
      <c r="C116" s="177"/>
      <c r="D116" s="178" t="s">
        <v>637</v>
      </c>
      <c r="E116" s="179" t="s">
        <v>606</v>
      </c>
      <c r="F116" s="180">
        <v>162</v>
      </c>
      <c r="G116" s="179" t="s">
        <v>632</v>
      </c>
      <c r="H116" s="179">
        <v>190</v>
      </c>
      <c r="I116" s="181">
        <v>190</v>
      </c>
      <c r="J116" s="182" t="s">
        <v>633</v>
      </c>
      <c r="K116" s="183">
        <f t="shared" si="56"/>
        <v>28</v>
      </c>
      <c r="L116" s="184">
        <f t="shared" si="57"/>
        <v>0.1728395061728395</v>
      </c>
      <c r="M116" s="179" t="s">
        <v>596</v>
      </c>
      <c r="N116" s="185">
        <v>42006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76">
        <v>6</v>
      </c>
      <c r="B117" s="177">
        <v>41886</v>
      </c>
      <c r="C117" s="177"/>
      <c r="D117" s="178" t="s">
        <v>638</v>
      </c>
      <c r="E117" s="179" t="s">
        <v>606</v>
      </c>
      <c r="F117" s="180">
        <v>75</v>
      </c>
      <c r="G117" s="179" t="s">
        <v>632</v>
      </c>
      <c r="H117" s="179">
        <v>91.5</v>
      </c>
      <c r="I117" s="181" t="s">
        <v>624</v>
      </c>
      <c r="J117" s="182" t="s">
        <v>639</v>
      </c>
      <c r="K117" s="183">
        <f t="shared" si="56"/>
        <v>16.5</v>
      </c>
      <c r="L117" s="184">
        <f t="shared" si="57"/>
        <v>0.22</v>
      </c>
      <c r="M117" s="179" t="s">
        <v>596</v>
      </c>
      <c r="N117" s="185">
        <v>41954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76">
        <v>7</v>
      </c>
      <c r="B118" s="177">
        <v>41913</v>
      </c>
      <c r="C118" s="177"/>
      <c r="D118" s="178" t="s">
        <v>640</v>
      </c>
      <c r="E118" s="179" t="s">
        <v>606</v>
      </c>
      <c r="F118" s="180">
        <v>850</v>
      </c>
      <c r="G118" s="179" t="s">
        <v>632</v>
      </c>
      <c r="H118" s="179">
        <v>982.5</v>
      </c>
      <c r="I118" s="181">
        <v>1050</v>
      </c>
      <c r="J118" s="182" t="s">
        <v>641</v>
      </c>
      <c r="K118" s="183">
        <f t="shared" si="56"/>
        <v>132.5</v>
      </c>
      <c r="L118" s="184">
        <f t="shared" si="57"/>
        <v>0.15588235294117647</v>
      </c>
      <c r="M118" s="179" t="s">
        <v>596</v>
      </c>
      <c r="N118" s="185">
        <v>42039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76">
        <v>8</v>
      </c>
      <c r="B119" s="177">
        <v>41913</v>
      </c>
      <c r="C119" s="177"/>
      <c r="D119" s="178" t="s">
        <v>642</v>
      </c>
      <c r="E119" s="179" t="s">
        <v>606</v>
      </c>
      <c r="F119" s="180">
        <v>475</v>
      </c>
      <c r="G119" s="179" t="s">
        <v>632</v>
      </c>
      <c r="H119" s="179">
        <v>515</v>
      </c>
      <c r="I119" s="181">
        <v>600</v>
      </c>
      <c r="J119" s="182" t="s">
        <v>643</v>
      </c>
      <c r="K119" s="183">
        <f t="shared" si="56"/>
        <v>40</v>
      </c>
      <c r="L119" s="184">
        <f t="shared" si="57"/>
        <v>8.4210526315789472E-2</v>
      </c>
      <c r="M119" s="179" t="s">
        <v>596</v>
      </c>
      <c r="N119" s="185">
        <v>41939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76">
        <v>9</v>
      </c>
      <c r="B120" s="177">
        <v>41913</v>
      </c>
      <c r="C120" s="177"/>
      <c r="D120" s="178" t="s">
        <v>644</v>
      </c>
      <c r="E120" s="179" t="s">
        <v>606</v>
      </c>
      <c r="F120" s="180">
        <v>86</v>
      </c>
      <c r="G120" s="179" t="s">
        <v>632</v>
      </c>
      <c r="H120" s="179">
        <v>99</v>
      </c>
      <c r="I120" s="181">
        <v>140</v>
      </c>
      <c r="J120" s="182" t="s">
        <v>645</v>
      </c>
      <c r="K120" s="183">
        <f t="shared" si="56"/>
        <v>13</v>
      </c>
      <c r="L120" s="184">
        <f t="shared" si="57"/>
        <v>0.15116279069767441</v>
      </c>
      <c r="M120" s="179" t="s">
        <v>596</v>
      </c>
      <c r="N120" s="185">
        <v>41939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76">
        <v>10</v>
      </c>
      <c r="B121" s="177">
        <v>41926</v>
      </c>
      <c r="C121" s="177"/>
      <c r="D121" s="178" t="s">
        <v>646</v>
      </c>
      <c r="E121" s="179" t="s">
        <v>606</v>
      </c>
      <c r="F121" s="180">
        <v>496.6</v>
      </c>
      <c r="G121" s="179" t="s">
        <v>632</v>
      </c>
      <c r="H121" s="179">
        <v>621</v>
      </c>
      <c r="I121" s="181">
        <v>580</v>
      </c>
      <c r="J121" s="182" t="s">
        <v>633</v>
      </c>
      <c r="K121" s="183">
        <f t="shared" si="56"/>
        <v>124.39999999999998</v>
      </c>
      <c r="L121" s="184">
        <f t="shared" si="57"/>
        <v>0.25050342327829234</v>
      </c>
      <c r="M121" s="179" t="s">
        <v>596</v>
      </c>
      <c r="N121" s="185">
        <v>42605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76">
        <v>11</v>
      </c>
      <c r="B122" s="177">
        <v>41926</v>
      </c>
      <c r="C122" s="177"/>
      <c r="D122" s="178" t="s">
        <v>647</v>
      </c>
      <c r="E122" s="179" t="s">
        <v>606</v>
      </c>
      <c r="F122" s="180">
        <v>2481.9</v>
      </c>
      <c r="G122" s="179" t="s">
        <v>632</v>
      </c>
      <c r="H122" s="179">
        <v>2840</v>
      </c>
      <c r="I122" s="181">
        <v>2870</v>
      </c>
      <c r="J122" s="182" t="s">
        <v>648</v>
      </c>
      <c r="K122" s="183">
        <f t="shared" si="56"/>
        <v>358.09999999999991</v>
      </c>
      <c r="L122" s="184">
        <f t="shared" si="57"/>
        <v>0.14428462065353154</v>
      </c>
      <c r="M122" s="179" t="s">
        <v>596</v>
      </c>
      <c r="N122" s="185">
        <v>42017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76">
        <v>12</v>
      </c>
      <c r="B123" s="177">
        <v>41928</v>
      </c>
      <c r="C123" s="177"/>
      <c r="D123" s="178" t="s">
        <v>649</v>
      </c>
      <c r="E123" s="179" t="s">
        <v>606</v>
      </c>
      <c r="F123" s="180">
        <v>84.5</v>
      </c>
      <c r="G123" s="179" t="s">
        <v>632</v>
      </c>
      <c r="H123" s="179">
        <v>93</v>
      </c>
      <c r="I123" s="181">
        <v>110</v>
      </c>
      <c r="J123" s="182" t="s">
        <v>650</v>
      </c>
      <c r="K123" s="183">
        <f t="shared" si="56"/>
        <v>8.5</v>
      </c>
      <c r="L123" s="184">
        <f t="shared" si="57"/>
        <v>0.10059171597633136</v>
      </c>
      <c r="M123" s="179" t="s">
        <v>596</v>
      </c>
      <c r="N123" s="185">
        <v>41939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76">
        <v>13</v>
      </c>
      <c r="B124" s="177">
        <v>41928</v>
      </c>
      <c r="C124" s="177"/>
      <c r="D124" s="178" t="s">
        <v>651</v>
      </c>
      <c r="E124" s="179" t="s">
        <v>606</v>
      </c>
      <c r="F124" s="180">
        <v>401</v>
      </c>
      <c r="G124" s="179" t="s">
        <v>632</v>
      </c>
      <c r="H124" s="179">
        <v>428</v>
      </c>
      <c r="I124" s="181">
        <v>450</v>
      </c>
      <c r="J124" s="182" t="s">
        <v>652</v>
      </c>
      <c r="K124" s="183">
        <f t="shared" si="56"/>
        <v>27</v>
      </c>
      <c r="L124" s="184">
        <f t="shared" si="57"/>
        <v>6.7331670822942641E-2</v>
      </c>
      <c r="M124" s="179" t="s">
        <v>596</v>
      </c>
      <c r="N124" s="185">
        <v>42020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76">
        <v>14</v>
      </c>
      <c r="B125" s="177">
        <v>41928</v>
      </c>
      <c r="C125" s="177"/>
      <c r="D125" s="178" t="s">
        <v>653</v>
      </c>
      <c r="E125" s="179" t="s">
        <v>606</v>
      </c>
      <c r="F125" s="180">
        <v>101</v>
      </c>
      <c r="G125" s="179" t="s">
        <v>632</v>
      </c>
      <c r="H125" s="179">
        <v>112</v>
      </c>
      <c r="I125" s="181">
        <v>120</v>
      </c>
      <c r="J125" s="182" t="s">
        <v>654</v>
      </c>
      <c r="K125" s="183">
        <f t="shared" si="56"/>
        <v>11</v>
      </c>
      <c r="L125" s="184">
        <f t="shared" si="57"/>
        <v>0.10891089108910891</v>
      </c>
      <c r="M125" s="179" t="s">
        <v>596</v>
      </c>
      <c r="N125" s="185">
        <v>41939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76">
        <v>15</v>
      </c>
      <c r="B126" s="177">
        <v>41954</v>
      </c>
      <c r="C126" s="177"/>
      <c r="D126" s="178" t="s">
        <v>655</v>
      </c>
      <c r="E126" s="179" t="s">
        <v>606</v>
      </c>
      <c r="F126" s="180">
        <v>59</v>
      </c>
      <c r="G126" s="179" t="s">
        <v>632</v>
      </c>
      <c r="H126" s="179">
        <v>76</v>
      </c>
      <c r="I126" s="181">
        <v>76</v>
      </c>
      <c r="J126" s="182" t="s">
        <v>633</v>
      </c>
      <c r="K126" s="183">
        <f t="shared" si="56"/>
        <v>17</v>
      </c>
      <c r="L126" s="184">
        <f t="shared" si="57"/>
        <v>0.28813559322033899</v>
      </c>
      <c r="M126" s="179" t="s">
        <v>596</v>
      </c>
      <c r="N126" s="185">
        <v>43032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76">
        <v>16</v>
      </c>
      <c r="B127" s="177">
        <v>41954</v>
      </c>
      <c r="C127" s="177"/>
      <c r="D127" s="178" t="s">
        <v>644</v>
      </c>
      <c r="E127" s="179" t="s">
        <v>606</v>
      </c>
      <c r="F127" s="180">
        <v>99</v>
      </c>
      <c r="G127" s="179" t="s">
        <v>632</v>
      </c>
      <c r="H127" s="179">
        <v>120</v>
      </c>
      <c r="I127" s="181">
        <v>120</v>
      </c>
      <c r="J127" s="182" t="s">
        <v>617</v>
      </c>
      <c r="K127" s="183">
        <f t="shared" si="56"/>
        <v>21</v>
      </c>
      <c r="L127" s="184">
        <f t="shared" si="57"/>
        <v>0.21212121212121213</v>
      </c>
      <c r="M127" s="179" t="s">
        <v>596</v>
      </c>
      <c r="N127" s="185">
        <v>41960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76">
        <v>17</v>
      </c>
      <c r="B128" s="177">
        <v>41956</v>
      </c>
      <c r="C128" s="177"/>
      <c r="D128" s="178" t="s">
        <v>656</v>
      </c>
      <c r="E128" s="179" t="s">
        <v>606</v>
      </c>
      <c r="F128" s="180">
        <v>22</v>
      </c>
      <c r="G128" s="179" t="s">
        <v>632</v>
      </c>
      <c r="H128" s="179">
        <v>33.549999999999997</v>
      </c>
      <c r="I128" s="181">
        <v>32</v>
      </c>
      <c r="J128" s="182" t="s">
        <v>657</v>
      </c>
      <c r="K128" s="183">
        <f t="shared" si="56"/>
        <v>11.549999999999997</v>
      </c>
      <c r="L128" s="184">
        <f t="shared" si="57"/>
        <v>0.52499999999999991</v>
      </c>
      <c r="M128" s="179" t="s">
        <v>596</v>
      </c>
      <c r="N128" s="185">
        <v>42188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76">
        <v>18</v>
      </c>
      <c r="B129" s="177">
        <v>41976</v>
      </c>
      <c r="C129" s="177"/>
      <c r="D129" s="178" t="s">
        <v>658</v>
      </c>
      <c r="E129" s="179" t="s">
        <v>606</v>
      </c>
      <c r="F129" s="180">
        <v>440</v>
      </c>
      <c r="G129" s="179" t="s">
        <v>632</v>
      </c>
      <c r="H129" s="179">
        <v>520</v>
      </c>
      <c r="I129" s="181">
        <v>520</v>
      </c>
      <c r="J129" s="182" t="s">
        <v>659</v>
      </c>
      <c r="K129" s="183">
        <f t="shared" si="56"/>
        <v>80</v>
      </c>
      <c r="L129" s="184">
        <f t="shared" si="57"/>
        <v>0.18181818181818182</v>
      </c>
      <c r="M129" s="179" t="s">
        <v>596</v>
      </c>
      <c r="N129" s="185">
        <v>42208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76">
        <v>19</v>
      </c>
      <c r="B130" s="177">
        <v>41976</v>
      </c>
      <c r="C130" s="177"/>
      <c r="D130" s="178" t="s">
        <v>660</v>
      </c>
      <c r="E130" s="179" t="s">
        <v>606</v>
      </c>
      <c r="F130" s="180">
        <v>360</v>
      </c>
      <c r="G130" s="179" t="s">
        <v>632</v>
      </c>
      <c r="H130" s="179">
        <v>427</v>
      </c>
      <c r="I130" s="181">
        <v>425</v>
      </c>
      <c r="J130" s="182" t="s">
        <v>661</v>
      </c>
      <c r="K130" s="183">
        <f t="shared" si="56"/>
        <v>67</v>
      </c>
      <c r="L130" s="184">
        <f t="shared" si="57"/>
        <v>0.18611111111111112</v>
      </c>
      <c r="M130" s="179" t="s">
        <v>596</v>
      </c>
      <c r="N130" s="185">
        <v>42058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76">
        <v>20</v>
      </c>
      <c r="B131" s="177">
        <v>42012</v>
      </c>
      <c r="C131" s="177"/>
      <c r="D131" s="178" t="s">
        <v>662</v>
      </c>
      <c r="E131" s="179" t="s">
        <v>606</v>
      </c>
      <c r="F131" s="180">
        <v>360</v>
      </c>
      <c r="G131" s="179" t="s">
        <v>632</v>
      </c>
      <c r="H131" s="179">
        <v>455</v>
      </c>
      <c r="I131" s="181">
        <v>420</v>
      </c>
      <c r="J131" s="182" t="s">
        <v>663</v>
      </c>
      <c r="K131" s="183">
        <f t="shared" si="56"/>
        <v>95</v>
      </c>
      <c r="L131" s="184">
        <f t="shared" si="57"/>
        <v>0.2638888888888889</v>
      </c>
      <c r="M131" s="179" t="s">
        <v>596</v>
      </c>
      <c r="N131" s="185">
        <v>42024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76">
        <v>21</v>
      </c>
      <c r="B132" s="177">
        <v>42012</v>
      </c>
      <c r="C132" s="177"/>
      <c r="D132" s="178" t="s">
        <v>664</v>
      </c>
      <c r="E132" s="179" t="s">
        <v>606</v>
      </c>
      <c r="F132" s="180">
        <v>130</v>
      </c>
      <c r="G132" s="179"/>
      <c r="H132" s="179">
        <v>175.5</v>
      </c>
      <c r="I132" s="181">
        <v>165</v>
      </c>
      <c r="J132" s="182" t="s">
        <v>665</v>
      </c>
      <c r="K132" s="183">
        <f t="shared" si="56"/>
        <v>45.5</v>
      </c>
      <c r="L132" s="184">
        <f t="shared" si="57"/>
        <v>0.35</v>
      </c>
      <c r="M132" s="179" t="s">
        <v>596</v>
      </c>
      <c r="N132" s="185">
        <v>43088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76">
        <v>22</v>
      </c>
      <c r="B133" s="177">
        <v>42040</v>
      </c>
      <c r="C133" s="177"/>
      <c r="D133" s="178" t="s">
        <v>405</v>
      </c>
      <c r="E133" s="179" t="s">
        <v>593</v>
      </c>
      <c r="F133" s="180">
        <v>98</v>
      </c>
      <c r="G133" s="179"/>
      <c r="H133" s="179">
        <v>120</v>
      </c>
      <c r="I133" s="181">
        <v>120</v>
      </c>
      <c r="J133" s="182" t="s">
        <v>633</v>
      </c>
      <c r="K133" s="183">
        <f t="shared" si="56"/>
        <v>22</v>
      </c>
      <c r="L133" s="184">
        <f t="shared" si="57"/>
        <v>0.22448979591836735</v>
      </c>
      <c r="M133" s="179" t="s">
        <v>596</v>
      </c>
      <c r="N133" s="185">
        <v>42753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76">
        <v>23</v>
      </c>
      <c r="B134" s="177">
        <v>42040</v>
      </c>
      <c r="C134" s="177"/>
      <c r="D134" s="178" t="s">
        <v>666</v>
      </c>
      <c r="E134" s="179" t="s">
        <v>593</v>
      </c>
      <c r="F134" s="180">
        <v>196</v>
      </c>
      <c r="G134" s="179"/>
      <c r="H134" s="179">
        <v>262</v>
      </c>
      <c r="I134" s="181">
        <v>255</v>
      </c>
      <c r="J134" s="182" t="s">
        <v>633</v>
      </c>
      <c r="K134" s="183">
        <f t="shared" si="56"/>
        <v>66</v>
      </c>
      <c r="L134" s="184">
        <f t="shared" si="57"/>
        <v>0.33673469387755101</v>
      </c>
      <c r="M134" s="179" t="s">
        <v>596</v>
      </c>
      <c r="N134" s="185">
        <v>42599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86">
        <v>24</v>
      </c>
      <c r="B135" s="187">
        <v>42067</v>
      </c>
      <c r="C135" s="187"/>
      <c r="D135" s="188" t="s">
        <v>404</v>
      </c>
      <c r="E135" s="189" t="s">
        <v>593</v>
      </c>
      <c r="F135" s="190">
        <v>235</v>
      </c>
      <c r="G135" s="190"/>
      <c r="H135" s="191">
        <v>77</v>
      </c>
      <c r="I135" s="191" t="s">
        <v>667</v>
      </c>
      <c r="J135" s="192" t="s">
        <v>668</v>
      </c>
      <c r="K135" s="193">
        <f t="shared" si="56"/>
        <v>-158</v>
      </c>
      <c r="L135" s="194">
        <f t="shared" si="57"/>
        <v>-0.67234042553191486</v>
      </c>
      <c r="M135" s="190" t="s">
        <v>607</v>
      </c>
      <c r="N135" s="187">
        <v>43522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76">
        <v>25</v>
      </c>
      <c r="B136" s="177">
        <v>42067</v>
      </c>
      <c r="C136" s="177"/>
      <c r="D136" s="178" t="s">
        <v>669</v>
      </c>
      <c r="E136" s="179" t="s">
        <v>593</v>
      </c>
      <c r="F136" s="180">
        <v>185</v>
      </c>
      <c r="G136" s="179"/>
      <c r="H136" s="179">
        <v>224</v>
      </c>
      <c r="I136" s="181" t="s">
        <v>670</v>
      </c>
      <c r="J136" s="182" t="s">
        <v>633</v>
      </c>
      <c r="K136" s="183">
        <f t="shared" si="56"/>
        <v>39</v>
      </c>
      <c r="L136" s="184">
        <f t="shared" si="57"/>
        <v>0.21081081081081082</v>
      </c>
      <c r="M136" s="179" t="s">
        <v>596</v>
      </c>
      <c r="N136" s="185">
        <v>42647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86">
        <v>26</v>
      </c>
      <c r="B137" s="187">
        <v>42090</v>
      </c>
      <c r="C137" s="187"/>
      <c r="D137" s="195" t="s">
        <v>671</v>
      </c>
      <c r="E137" s="190" t="s">
        <v>593</v>
      </c>
      <c r="F137" s="190">
        <v>49.5</v>
      </c>
      <c r="G137" s="191"/>
      <c r="H137" s="191">
        <v>15.85</v>
      </c>
      <c r="I137" s="191">
        <v>67</v>
      </c>
      <c r="J137" s="192" t="s">
        <v>672</v>
      </c>
      <c r="K137" s="191">
        <f t="shared" si="56"/>
        <v>-33.65</v>
      </c>
      <c r="L137" s="196">
        <f t="shared" si="57"/>
        <v>-0.67979797979797973</v>
      </c>
      <c r="M137" s="190" t="s">
        <v>607</v>
      </c>
      <c r="N137" s="197">
        <v>43627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76">
        <v>27</v>
      </c>
      <c r="B138" s="177">
        <v>42093</v>
      </c>
      <c r="C138" s="177"/>
      <c r="D138" s="178" t="s">
        <v>673</v>
      </c>
      <c r="E138" s="179" t="s">
        <v>593</v>
      </c>
      <c r="F138" s="180">
        <v>183.5</v>
      </c>
      <c r="G138" s="179"/>
      <c r="H138" s="179">
        <v>219</v>
      </c>
      <c r="I138" s="181">
        <v>218</v>
      </c>
      <c r="J138" s="182" t="s">
        <v>674</v>
      </c>
      <c r="K138" s="183">
        <f t="shared" si="56"/>
        <v>35.5</v>
      </c>
      <c r="L138" s="184">
        <f t="shared" si="57"/>
        <v>0.19346049046321526</v>
      </c>
      <c r="M138" s="179" t="s">
        <v>596</v>
      </c>
      <c r="N138" s="185">
        <v>42103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76">
        <v>28</v>
      </c>
      <c r="B139" s="177">
        <v>42114</v>
      </c>
      <c r="C139" s="177"/>
      <c r="D139" s="178" t="s">
        <v>675</v>
      </c>
      <c r="E139" s="179" t="s">
        <v>593</v>
      </c>
      <c r="F139" s="180">
        <f>(227+237)/2</f>
        <v>232</v>
      </c>
      <c r="G139" s="179"/>
      <c r="H139" s="179">
        <v>298</v>
      </c>
      <c r="I139" s="181">
        <v>298</v>
      </c>
      <c r="J139" s="182" t="s">
        <v>633</v>
      </c>
      <c r="K139" s="183">
        <f t="shared" si="56"/>
        <v>66</v>
      </c>
      <c r="L139" s="184">
        <f t="shared" si="57"/>
        <v>0.28448275862068967</v>
      </c>
      <c r="M139" s="179" t="s">
        <v>596</v>
      </c>
      <c r="N139" s="185">
        <v>42823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76">
        <v>29</v>
      </c>
      <c r="B140" s="177">
        <v>42128</v>
      </c>
      <c r="C140" s="177"/>
      <c r="D140" s="178" t="s">
        <v>676</v>
      </c>
      <c r="E140" s="179" t="s">
        <v>606</v>
      </c>
      <c r="F140" s="180">
        <v>385</v>
      </c>
      <c r="G140" s="179"/>
      <c r="H140" s="179">
        <f>212.5+331</f>
        <v>543.5</v>
      </c>
      <c r="I140" s="181">
        <v>510</v>
      </c>
      <c r="J140" s="182" t="s">
        <v>677</v>
      </c>
      <c r="K140" s="183">
        <f t="shared" si="56"/>
        <v>158.5</v>
      </c>
      <c r="L140" s="184">
        <f t="shared" si="57"/>
        <v>0.41168831168831171</v>
      </c>
      <c r="M140" s="179" t="s">
        <v>596</v>
      </c>
      <c r="N140" s="185">
        <v>42235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76">
        <v>30</v>
      </c>
      <c r="B141" s="177">
        <v>42128</v>
      </c>
      <c r="C141" s="177"/>
      <c r="D141" s="178" t="s">
        <v>678</v>
      </c>
      <c r="E141" s="179" t="s">
        <v>606</v>
      </c>
      <c r="F141" s="180">
        <v>115.5</v>
      </c>
      <c r="G141" s="179"/>
      <c r="H141" s="179">
        <v>146</v>
      </c>
      <c r="I141" s="181">
        <v>142</v>
      </c>
      <c r="J141" s="182" t="s">
        <v>679</v>
      </c>
      <c r="K141" s="183">
        <f t="shared" si="56"/>
        <v>30.5</v>
      </c>
      <c r="L141" s="184">
        <f t="shared" si="57"/>
        <v>0.26406926406926406</v>
      </c>
      <c r="M141" s="179" t="s">
        <v>596</v>
      </c>
      <c r="N141" s="185">
        <v>42202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76">
        <v>31</v>
      </c>
      <c r="B142" s="177">
        <v>42151</v>
      </c>
      <c r="C142" s="177"/>
      <c r="D142" s="178" t="s">
        <v>542</v>
      </c>
      <c r="E142" s="179" t="s">
        <v>606</v>
      </c>
      <c r="F142" s="180">
        <v>237.5</v>
      </c>
      <c r="G142" s="179"/>
      <c r="H142" s="179">
        <v>279.5</v>
      </c>
      <c r="I142" s="181">
        <v>278</v>
      </c>
      <c r="J142" s="182" t="s">
        <v>633</v>
      </c>
      <c r="K142" s="183">
        <f t="shared" si="56"/>
        <v>42</v>
      </c>
      <c r="L142" s="184">
        <f t="shared" si="57"/>
        <v>0.17684210526315788</v>
      </c>
      <c r="M142" s="179" t="s">
        <v>596</v>
      </c>
      <c r="N142" s="185">
        <v>42222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76">
        <v>32</v>
      </c>
      <c r="B143" s="177">
        <v>42174</v>
      </c>
      <c r="C143" s="177"/>
      <c r="D143" s="178" t="s">
        <v>651</v>
      </c>
      <c r="E143" s="179" t="s">
        <v>593</v>
      </c>
      <c r="F143" s="180">
        <v>340</v>
      </c>
      <c r="G143" s="179"/>
      <c r="H143" s="179">
        <v>448</v>
      </c>
      <c r="I143" s="181">
        <v>448</v>
      </c>
      <c r="J143" s="182" t="s">
        <v>633</v>
      </c>
      <c r="K143" s="183">
        <f t="shared" si="56"/>
        <v>108</v>
      </c>
      <c r="L143" s="184">
        <f t="shared" si="57"/>
        <v>0.31764705882352939</v>
      </c>
      <c r="M143" s="179" t="s">
        <v>596</v>
      </c>
      <c r="N143" s="185">
        <v>43018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76">
        <v>33</v>
      </c>
      <c r="B144" s="177">
        <v>42191</v>
      </c>
      <c r="C144" s="177"/>
      <c r="D144" s="178" t="s">
        <v>680</v>
      </c>
      <c r="E144" s="179" t="s">
        <v>593</v>
      </c>
      <c r="F144" s="180">
        <v>390</v>
      </c>
      <c r="G144" s="179"/>
      <c r="H144" s="179">
        <v>460</v>
      </c>
      <c r="I144" s="181">
        <v>460</v>
      </c>
      <c r="J144" s="182" t="s">
        <v>633</v>
      </c>
      <c r="K144" s="183">
        <f t="shared" si="56"/>
        <v>70</v>
      </c>
      <c r="L144" s="184">
        <f t="shared" si="57"/>
        <v>0.17948717948717949</v>
      </c>
      <c r="M144" s="179" t="s">
        <v>596</v>
      </c>
      <c r="N144" s="185">
        <v>42478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86">
        <v>34</v>
      </c>
      <c r="B145" s="187">
        <v>42195</v>
      </c>
      <c r="C145" s="187"/>
      <c r="D145" s="188" t="s">
        <v>681</v>
      </c>
      <c r="E145" s="189" t="s">
        <v>593</v>
      </c>
      <c r="F145" s="190">
        <v>122.5</v>
      </c>
      <c r="G145" s="190"/>
      <c r="H145" s="191">
        <v>61</v>
      </c>
      <c r="I145" s="191">
        <v>172</v>
      </c>
      <c r="J145" s="192" t="s">
        <v>682</v>
      </c>
      <c r="K145" s="193">
        <f t="shared" si="56"/>
        <v>-61.5</v>
      </c>
      <c r="L145" s="194">
        <f t="shared" si="57"/>
        <v>-0.50204081632653064</v>
      </c>
      <c r="M145" s="190" t="s">
        <v>607</v>
      </c>
      <c r="N145" s="187">
        <v>43333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76">
        <v>35</v>
      </c>
      <c r="B146" s="177">
        <v>42219</v>
      </c>
      <c r="C146" s="177"/>
      <c r="D146" s="178" t="s">
        <v>683</v>
      </c>
      <c r="E146" s="179" t="s">
        <v>593</v>
      </c>
      <c r="F146" s="180">
        <v>297.5</v>
      </c>
      <c r="G146" s="179"/>
      <c r="H146" s="179">
        <v>350</v>
      </c>
      <c r="I146" s="181">
        <v>360</v>
      </c>
      <c r="J146" s="182" t="s">
        <v>684</v>
      </c>
      <c r="K146" s="183">
        <f t="shared" si="56"/>
        <v>52.5</v>
      </c>
      <c r="L146" s="184">
        <f t="shared" si="57"/>
        <v>0.17647058823529413</v>
      </c>
      <c r="M146" s="179" t="s">
        <v>596</v>
      </c>
      <c r="N146" s="185">
        <v>42232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76">
        <v>36</v>
      </c>
      <c r="B147" s="177">
        <v>42219</v>
      </c>
      <c r="C147" s="177"/>
      <c r="D147" s="178" t="s">
        <v>685</v>
      </c>
      <c r="E147" s="179" t="s">
        <v>593</v>
      </c>
      <c r="F147" s="180">
        <v>115.5</v>
      </c>
      <c r="G147" s="179"/>
      <c r="H147" s="179">
        <v>149</v>
      </c>
      <c r="I147" s="181">
        <v>140</v>
      </c>
      <c r="J147" s="182" t="s">
        <v>686</v>
      </c>
      <c r="K147" s="183">
        <f t="shared" si="56"/>
        <v>33.5</v>
      </c>
      <c r="L147" s="184">
        <f t="shared" si="57"/>
        <v>0.29004329004329005</v>
      </c>
      <c r="M147" s="179" t="s">
        <v>596</v>
      </c>
      <c r="N147" s="185">
        <v>42740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76">
        <v>37</v>
      </c>
      <c r="B148" s="177">
        <v>42251</v>
      </c>
      <c r="C148" s="177"/>
      <c r="D148" s="178" t="s">
        <v>542</v>
      </c>
      <c r="E148" s="179" t="s">
        <v>593</v>
      </c>
      <c r="F148" s="180">
        <v>226</v>
      </c>
      <c r="G148" s="179"/>
      <c r="H148" s="179">
        <v>292</v>
      </c>
      <c r="I148" s="181">
        <v>292</v>
      </c>
      <c r="J148" s="182" t="s">
        <v>687</v>
      </c>
      <c r="K148" s="183">
        <f t="shared" si="56"/>
        <v>66</v>
      </c>
      <c r="L148" s="184">
        <f t="shared" si="57"/>
        <v>0.29203539823008851</v>
      </c>
      <c r="M148" s="179" t="s">
        <v>596</v>
      </c>
      <c r="N148" s="185">
        <v>42286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76">
        <v>38</v>
      </c>
      <c r="B149" s="177">
        <v>42254</v>
      </c>
      <c r="C149" s="177"/>
      <c r="D149" s="178" t="s">
        <v>675</v>
      </c>
      <c r="E149" s="179" t="s">
        <v>593</v>
      </c>
      <c r="F149" s="180">
        <v>232.5</v>
      </c>
      <c r="G149" s="179"/>
      <c r="H149" s="179">
        <v>312.5</v>
      </c>
      <c r="I149" s="181">
        <v>310</v>
      </c>
      <c r="J149" s="182" t="s">
        <v>633</v>
      </c>
      <c r="K149" s="183">
        <f t="shared" si="56"/>
        <v>80</v>
      </c>
      <c r="L149" s="184">
        <f t="shared" si="57"/>
        <v>0.34408602150537637</v>
      </c>
      <c r="M149" s="179" t="s">
        <v>596</v>
      </c>
      <c r="N149" s="185">
        <v>42823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76">
        <v>39</v>
      </c>
      <c r="B150" s="177">
        <v>42268</v>
      </c>
      <c r="C150" s="177"/>
      <c r="D150" s="178" t="s">
        <v>688</v>
      </c>
      <c r="E150" s="179" t="s">
        <v>593</v>
      </c>
      <c r="F150" s="180">
        <v>196.5</v>
      </c>
      <c r="G150" s="179"/>
      <c r="H150" s="179">
        <v>238</v>
      </c>
      <c r="I150" s="181">
        <v>238</v>
      </c>
      <c r="J150" s="182" t="s">
        <v>687</v>
      </c>
      <c r="K150" s="183">
        <f t="shared" si="56"/>
        <v>41.5</v>
      </c>
      <c r="L150" s="184">
        <f t="shared" si="57"/>
        <v>0.21119592875318066</v>
      </c>
      <c r="M150" s="179" t="s">
        <v>596</v>
      </c>
      <c r="N150" s="185">
        <v>42291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76">
        <v>40</v>
      </c>
      <c r="B151" s="177">
        <v>42271</v>
      </c>
      <c r="C151" s="177"/>
      <c r="D151" s="178" t="s">
        <v>631</v>
      </c>
      <c r="E151" s="179" t="s">
        <v>593</v>
      </c>
      <c r="F151" s="180">
        <v>65</v>
      </c>
      <c r="G151" s="179"/>
      <c r="H151" s="179">
        <v>82</v>
      </c>
      <c r="I151" s="181">
        <v>82</v>
      </c>
      <c r="J151" s="182" t="s">
        <v>687</v>
      </c>
      <c r="K151" s="183">
        <f t="shared" si="56"/>
        <v>17</v>
      </c>
      <c r="L151" s="184">
        <f t="shared" si="57"/>
        <v>0.26153846153846155</v>
      </c>
      <c r="M151" s="179" t="s">
        <v>596</v>
      </c>
      <c r="N151" s="185">
        <v>42578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76">
        <v>41</v>
      </c>
      <c r="B152" s="177">
        <v>42291</v>
      </c>
      <c r="C152" s="177"/>
      <c r="D152" s="178" t="s">
        <v>689</v>
      </c>
      <c r="E152" s="179" t="s">
        <v>593</v>
      </c>
      <c r="F152" s="180">
        <v>144</v>
      </c>
      <c r="G152" s="179"/>
      <c r="H152" s="179">
        <v>182.5</v>
      </c>
      <c r="I152" s="181">
        <v>181</v>
      </c>
      <c r="J152" s="182" t="s">
        <v>687</v>
      </c>
      <c r="K152" s="183">
        <f t="shared" si="56"/>
        <v>38.5</v>
      </c>
      <c r="L152" s="184">
        <f t="shared" si="57"/>
        <v>0.2673611111111111</v>
      </c>
      <c r="M152" s="179" t="s">
        <v>596</v>
      </c>
      <c r="N152" s="185">
        <v>42817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76">
        <v>42</v>
      </c>
      <c r="B153" s="177">
        <v>42291</v>
      </c>
      <c r="C153" s="177"/>
      <c r="D153" s="178" t="s">
        <v>690</v>
      </c>
      <c r="E153" s="179" t="s">
        <v>593</v>
      </c>
      <c r="F153" s="180">
        <v>264</v>
      </c>
      <c r="G153" s="179"/>
      <c r="H153" s="179">
        <v>311</v>
      </c>
      <c r="I153" s="181">
        <v>311</v>
      </c>
      <c r="J153" s="182" t="s">
        <v>687</v>
      </c>
      <c r="K153" s="183">
        <f t="shared" si="56"/>
        <v>47</v>
      </c>
      <c r="L153" s="184">
        <f t="shared" si="57"/>
        <v>0.17803030303030304</v>
      </c>
      <c r="M153" s="179" t="s">
        <v>596</v>
      </c>
      <c r="N153" s="185">
        <v>42604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76">
        <v>43</v>
      </c>
      <c r="B154" s="177">
        <v>42318</v>
      </c>
      <c r="C154" s="177"/>
      <c r="D154" s="178" t="s">
        <v>691</v>
      </c>
      <c r="E154" s="179" t="s">
        <v>606</v>
      </c>
      <c r="F154" s="180">
        <v>549.5</v>
      </c>
      <c r="G154" s="179"/>
      <c r="H154" s="179">
        <v>630</v>
      </c>
      <c r="I154" s="181">
        <v>630</v>
      </c>
      <c r="J154" s="182" t="s">
        <v>687</v>
      </c>
      <c r="K154" s="183">
        <f t="shared" si="56"/>
        <v>80.5</v>
      </c>
      <c r="L154" s="184">
        <f t="shared" si="57"/>
        <v>0.1464968152866242</v>
      </c>
      <c r="M154" s="179" t="s">
        <v>596</v>
      </c>
      <c r="N154" s="185">
        <v>42419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76">
        <v>44</v>
      </c>
      <c r="B155" s="177">
        <v>42342</v>
      </c>
      <c r="C155" s="177"/>
      <c r="D155" s="178" t="s">
        <v>692</v>
      </c>
      <c r="E155" s="179" t="s">
        <v>593</v>
      </c>
      <c r="F155" s="180">
        <v>1027.5</v>
      </c>
      <c r="G155" s="179"/>
      <c r="H155" s="179">
        <v>1315</v>
      </c>
      <c r="I155" s="181">
        <v>1250</v>
      </c>
      <c r="J155" s="182" t="s">
        <v>687</v>
      </c>
      <c r="K155" s="183">
        <f t="shared" si="56"/>
        <v>287.5</v>
      </c>
      <c r="L155" s="184">
        <f t="shared" si="57"/>
        <v>0.27980535279805352</v>
      </c>
      <c r="M155" s="179" t="s">
        <v>596</v>
      </c>
      <c r="N155" s="185">
        <v>43244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76">
        <v>45</v>
      </c>
      <c r="B156" s="177">
        <v>42367</v>
      </c>
      <c r="C156" s="177"/>
      <c r="D156" s="178" t="s">
        <v>693</v>
      </c>
      <c r="E156" s="179" t="s">
        <v>593</v>
      </c>
      <c r="F156" s="180">
        <v>465</v>
      </c>
      <c r="G156" s="179"/>
      <c r="H156" s="179">
        <v>540</v>
      </c>
      <c r="I156" s="181">
        <v>540</v>
      </c>
      <c r="J156" s="182" t="s">
        <v>687</v>
      </c>
      <c r="K156" s="183">
        <f t="shared" si="56"/>
        <v>75</v>
      </c>
      <c r="L156" s="184">
        <f t="shared" si="57"/>
        <v>0.16129032258064516</v>
      </c>
      <c r="M156" s="179" t="s">
        <v>596</v>
      </c>
      <c r="N156" s="185">
        <v>42530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76">
        <v>46</v>
      </c>
      <c r="B157" s="177">
        <v>42380</v>
      </c>
      <c r="C157" s="177"/>
      <c r="D157" s="178" t="s">
        <v>405</v>
      </c>
      <c r="E157" s="179" t="s">
        <v>606</v>
      </c>
      <c r="F157" s="180">
        <v>81</v>
      </c>
      <c r="G157" s="179"/>
      <c r="H157" s="179">
        <v>110</v>
      </c>
      <c r="I157" s="181">
        <v>110</v>
      </c>
      <c r="J157" s="182" t="s">
        <v>687</v>
      </c>
      <c r="K157" s="183">
        <f t="shared" si="56"/>
        <v>29</v>
      </c>
      <c r="L157" s="184">
        <f t="shared" si="57"/>
        <v>0.35802469135802467</v>
      </c>
      <c r="M157" s="179" t="s">
        <v>596</v>
      </c>
      <c r="N157" s="185">
        <v>42745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76">
        <v>47</v>
      </c>
      <c r="B158" s="177">
        <v>42382</v>
      </c>
      <c r="C158" s="177"/>
      <c r="D158" s="178" t="s">
        <v>694</v>
      </c>
      <c r="E158" s="179" t="s">
        <v>606</v>
      </c>
      <c r="F158" s="180">
        <v>417.5</v>
      </c>
      <c r="G158" s="179"/>
      <c r="H158" s="179">
        <v>547</v>
      </c>
      <c r="I158" s="181">
        <v>535</v>
      </c>
      <c r="J158" s="182" t="s">
        <v>687</v>
      </c>
      <c r="K158" s="183">
        <f t="shared" si="56"/>
        <v>129.5</v>
      </c>
      <c r="L158" s="184">
        <f t="shared" si="57"/>
        <v>0.31017964071856285</v>
      </c>
      <c r="M158" s="179" t="s">
        <v>596</v>
      </c>
      <c r="N158" s="185">
        <v>42578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76">
        <v>48</v>
      </c>
      <c r="B159" s="177">
        <v>42408</v>
      </c>
      <c r="C159" s="177"/>
      <c r="D159" s="178" t="s">
        <v>695</v>
      </c>
      <c r="E159" s="179" t="s">
        <v>593</v>
      </c>
      <c r="F159" s="180">
        <v>650</v>
      </c>
      <c r="G159" s="179"/>
      <c r="H159" s="179">
        <v>800</v>
      </c>
      <c r="I159" s="181">
        <v>800</v>
      </c>
      <c r="J159" s="182" t="s">
        <v>687</v>
      </c>
      <c r="K159" s="183">
        <f t="shared" si="56"/>
        <v>150</v>
      </c>
      <c r="L159" s="184">
        <f t="shared" si="57"/>
        <v>0.23076923076923078</v>
      </c>
      <c r="M159" s="179" t="s">
        <v>596</v>
      </c>
      <c r="N159" s="185">
        <v>43154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76">
        <v>49</v>
      </c>
      <c r="B160" s="177">
        <v>42433</v>
      </c>
      <c r="C160" s="177"/>
      <c r="D160" s="178" t="s">
        <v>237</v>
      </c>
      <c r="E160" s="179" t="s">
        <v>593</v>
      </c>
      <c r="F160" s="180">
        <v>437.5</v>
      </c>
      <c r="G160" s="179"/>
      <c r="H160" s="179">
        <v>504.5</v>
      </c>
      <c r="I160" s="181">
        <v>522</v>
      </c>
      <c r="J160" s="182" t="s">
        <v>696</v>
      </c>
      <c r="K160" s="183">
        <f t="shared" si="56"/>
        <v>67</v>
      </c>
      <c r="L160" s="184">
        <f t="shared" si="57"/>
        <v>0.15314285714285714</v>
      </c>
      <c r="M160" s="179" t="s">
        <v>596</v>
      </c>
      <c r="N160" s="185">
        <v>42480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76">
        <v>50</v>
      </c>
      <c r="B161" s="177">
        <v>42438</v>
      </c>
      <c r="C161" s="177"/>
      <c r="D161" s="178" t="s">
        <v>697</v>
      </c>
      <c r="E161" s="179" t="s">
        <v>593</v>
      </c>
      <c r="F161" s="180">
        <v>189.5</v>
      </c>
      <c r="G161" s="179"/>
      <c r="H161" s="179">
        <v>218</v>
      </c>
      <c r="I161" s="181">
        <v>218</v>
      </c>
      <c r="J161" s="182" t="s">
        <v>687</v>
      </c>
      <c r="K161" s="183">
        <f t="shared" si="56"/>
        <v>28.5</v>
      </c>
      <c r="L161" s="184">
        <f t="shared" si="57"/>
        <v>0.15039577836411611</v>
      </c>
      <c r="M161" s="179" t="s">
        <v>596</v>
      </c>
      <c r="N161" s="185">
        <v>43034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86">
        <v>51</v>
      </c>
      <c r="B162" s="187">
        <v>42471</v>
      </c>
      <c r="C162" s="187"/>
      <c r="D162" s="195" t="s">
        <v>698</v>
      </c>
      <c r="E162" s="190" t="s">
        <v>593</v>
      </c>
      <c r="F162" s="190">
        <v>36.5</v>
      </c>
      <c r="G162" s="191"/>
      <c r="H162" s="191">
        <v>15.85</v>
      </c>
      <c r="I162" s="191">
        <v>60</v>
      </c>
      <c r="J162" s="192" t="s">
        <v>699</v>
      </c>
      <c r="K162" s="193">
        <f t="shared" si="56"/>
        <v>-20.65</v>
      </c>
      <c r="L162" s="194">
        <f t="shared" si="57"/>
        <v>-0.5657534246575342</v>
      </c>
      <c r="M162" s="190" t="s">
        <v>607</v>
      </c>
      <c r="N162" s="198">
        <v>43627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76">
        <v>52</v>
      </c>
      <c r="B163" s="177">
        <v>42472</v>
      </c>
      <c r="C163" s="177"/>
      <c r="D163" s="178" t="s">
        <v>700</v>
      </c>
      <c r="E163" s="179" t="s">
        <v>593</v>
      </c>
      <c r="F163" s="180">
        <v>93</v>
      </c>
      <c r="G163" s="179"/>
      <c r="H163" s="179">
        <v>149</v>
      </c>
      <c r="I163" s="181">
        <v>140</v>
      </c>
      <c r="J163" s="182" t="s">
        <v>701</v>
      </c>
      <c r="K163" s="183">
        <f t="shared" si="56"/>
        <v>56</v>
      </c>
      <c r="L163" s="184">
        <f t="shared" si="57"/>
        <v>0.60215053763440862</v>
      </c>
      <c r="M163" s="179" t="s">
        <v>596</v>
      </c>
      <c r="N163" s="185">
        <v>42740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76">
        <v>53</v>
      </c>
      <c r="B164" s="177">
        <v>42472</v>
      </c>
      <c r="C164" s="177"/>
      <c r="D164" s="178" t="s">
        <v>702</v>
      </c>
      <c r="E164" s="179" t="s">
        <v>593</v>
      </c>
      <c r="F164" s="180">
        <v>130</v>
      </c>
      <c r="G164" s="179"/>
      <c r="H164" s="179">
        <v>150</v>
      </c>
      <c r="I164" s="181" t="s">
        <v>703</v>
      </c>
      <c r="J164" s="182" t="s">
        <v>687</v>
      </c>
      <c r="K164" s="183">
        <f t="shared" si="56"/>
        <v>20</v>
      </c>
      <c r="L164" s="184">
        <f t="shared" si="57"/>
        <v>0.15384615384615385</v>
      </c>
      <c r="M164" s="179" t="s">
        <v>596</v>
      </c>
      <c r="N164" s="185">
        <v>42564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76">
        <v>54</v>
      </c>
      <c r="B165" s="177">
        <v>42473</v>
      </c>
      <c r="C165" s="177"/>
      <c r="D165" s="178" t="s">
        <v>704</v>
      </c>
      <c r="E165" s="179" t="s">
        <v>593</v>
      </c>
      <c r="F165" s="180">
        <v>196</v>
      </c>
      <c r="G165" s="179"/>
      <c r="H165" s="179">
        <v>299</v>
      </c>
      <c r="I165" s="181">
        <v>299</v>
      </c>
      <c r="J165" s="182" t="s">
        <v>687</v>
      </c>
      <c r="K165" s="183">
        <v>103</v>
      </c>
      <c r="L165" s="184">
        <v>0.52551020408163296</v>
      </c>
      <c r="M165" s="179" t="s">
        <v>596</v>
      </c>
      <c r="N165" s="185">
        <v>42620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76">
        <v>55</v>
      </c>
      <c r="B166" s="177">
        <v>42473</v>
      </c>
      <c r="C166" s="177"/>
      <c r="D166" s="178" t="s">
        <v>705</v>
      </c>
      <c r="E166" s="179" t="s">
        <v>593</v>
      </c>
      <c r="F166" s="180">
        <v>88</v>
      </c>
      <c r="G166" s="179"/>
      <c r="H166" s="179">
        <v>103</v>
      </c>
      <c r="I166" s="181">
        <v>103</v>
      </c>
      <c r="J166" s="182" t="s">
        <v>687</v>
      </c>
      <c r="K166" s="183">
        <v>15</v>
      </c>
      <c r="L166" s="184">
        <v>0.170454545454545</v>
      </c>
      <c r="M166" s="179" t="s">
        <v>596</v>
      </c>
      <c r="N166" s="185">
        <v>42530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76">
        <v>56</v>
      </c>
      <c r="B167" s="177">
        <v>42492</v>
      </c>
      <c r="C167" s="177"/>
      <c r="D167" s="178" t="s">
        <v>706</v>
      </c>
      <c r="E167" s="179" t="s">
        <v>593</v>
      </c>
      <c r="F167" s="180">
        <v>127.5</v>
      </c>
      <c r="G167" s="179"/>
      <c r="H167" s="179">
        <v>148</v>
      </c>
      <c r="I167" s="181" t="s">
        <v>707</v>
      </c>
      <c r="J167" s="182" t="s">
        <v>687</v>
      </c>
      <c r="K167" s="183">
        <f t="shared" ref="K167:K171" si="58">H167-F167</f>
        <v>20.5</v>
      </c>
      <c r="L167" s="184">
        <f t="shared" ref="L167:L171" si="59">K167/F167</f>
        <v>0.16078431372549021</v>
      </c>
      <c r="M167" s="179" t="s">
        <v>596</v>
      </c>
      <c r="N167" s="185">
        <v>42564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76">
        <v>57</v>
      </c>
      <c r="B168" s="177">
        <v>42493</v>
      </c>
      <c r="C168" s="177"/>
      <c r="D168" s="178" t="s">
        <v>708</v>
      </c>
      <c r="E168" s="179" t="s">
        <v>593</v>
      </c>
      <c r="F168" s="180">
        <v>675</v>
      </c>
      <c r="G168" s="179"/>
      <c r="H168" s="179">
        <v>815</v>
      </c>
      <c r="I168" s="181" t="s">
        <v>709</v>
      </c>
      <c r="J168" s="182" t="s">
        <v>687</v>
      </c>
      <c r="K168" s="183">
        <f t="shared" si="58"/>
        <v>140</v>
      </c>
      <c r="L168" s="184">
        <f t="shared" si="59"/>
        <v>0.2074074074074074</v>
      </c>
      <c r="M168" s="179" t="s">
        <v>596</v>
      </c>
      <c r="N168" s="185">
        <v>43154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86">
        <v>58</v>
      </c>
      <c r="B169" s="187">
        <v>42522</v>
      </c>
      <c r="C169" s="187"/>
      <c r="D169" s="188" t="s">
        <v>710</v>
      </c>
      <c r="E169" s="189" t="s">
        <v>593</v>
      </c>
      <c r="F169" s="190">
        <v>500</v>
      </c>
      <c r="G169" s="190"/>
      <c r="H169" s="191">
        <v>232.5</v>
      </c>
      <c r="I169" s="191" t="s">
        <v>711</v>
      </c>
      <c r="J169" s="192" t="s">
        <v>712</v>
      </c>
      <c r="K169" s="193">
        <f t="shared" si="58"/>
        <v>-267.5</v>
      </c>
      <c r="L169" s="194">
        <f t="shared" si="59"/>
        <v>-0.53500000000000003</v>
      </c>
      <c r="M169" s="190" t="s">
        <v>607</v>
      </c>
      <c r="N169" s="187">
        <v>43735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76">
        <v>59</v>
      </c>
      <c r="B170" s="177">
        <v>42527</v>
      </c>
      <c r="C170" s="177"/>
      <c r="D170" s="178" t="s">
        <v>544</v>
      </c>
      <c r="E170" s="179" t="s">
        <v>593</v>
      </c>
      <c r="F170" s="180">
        <v>110</v>
      </c>
      <c r="G170" s="179"/>
      <c r="H170" s="179">
        <v>126.5</v>
      </c>
      <c r="I170" s="181">
        <v>125</v>
      </c>
      <c r="J170" s="182" t="s">
        <v>639</v>
      </c>
      <c r="K170" s="183">
        <f t="shared" si="58"/>
        <v>16.5</v>
      </c>
      <c r="L170" s="184">
        <f t="shared" si="59"/>
        <v>0.15</v>
      </c>
      <c r="M170" s="179" t="s">
        <v>596</v>
      </c>
      <c r="N170" s="185">
        <v>42552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76">
        <v>60</v>
      </c>
      <c r="B171" s="177">
        <v>42538</v>
      </c>
      <c r="C171" s="177"/>
      <c r="D171" s="178" t="s">
        <v>713</v>
      </c>
      <c r="E171" s="179" t="s">
        <v>593</v>
      </c>
      <c r="F171" s="180">
        <v>44</v>
      </c>
      <c r="G171" s="179"/>
      <c r="H171" s="179">
        <v>69.5</v>
      </c>
      <c r="I171" s="181">
        <v>69.5</v>
      </c>
      <c r="J171" s="182" t="s">
        <v>714</v>
      </c>
      <c r="K171" s="183">
        <f t="shared" si="58"/>
        <v>25.5</v>
      </c>
      <c r="L171" s="184">
        <f t="shared" si="59"/>
        <v>0.57954545454545459</v>
      </c>
      <c r="M171" s="179" t="s">
        <v>596</v>
      </c>
      <c r="N171" s="185">
        <v>42977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76">
        <v>61</v>
      </c>
      <c r="B172" s="177">
        <v>42549</v>
      </c>
      <c r="C172" s="177"/>
      <c r="D172" s="178" t="s">
        <v>715</v>
      </c>
      <c r="E172" s="179" t="s">
        <v>593</v>
      </c>
      <c r="F172" s="180">
        <v>262.5</v>
      </c>
      <c r="G172" s="179"/>
      <c r="H172" s="179">
        <v>340</v>
      </c>
      <c r="I172" s="181">
        <v>333</v>
      </c>
      <c r="J172" s="182" t="s">
        <v>716</v>
      </c>
      <c r="K172" s="183">
        <v>77.5</v>
      </c>
      <c r="L172" s="184">
        <v>0.29523809523809502</v>
      </c>
      <c r="M172" s="179" t="s">
        <v>596</v>
      </c>
      <c r="N172" s="185">
        <v>43017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76">
        <v>62</v>
      </c>
      <c r="B173" s="177">
        <v>42549</v>
      </c>
      <c r="C173" s="177"/>
      <c r="D173" s="178" t="s">
        <v>717</v>
      </c>
      <c r="E173" s="179" t="s">
        <v>593</v>
      </c>
      <c r="F173" s="180">
        <v>840</v>
      </c>
      <c r="G173" s="179"/>
      <c r="H173" s="179">
        <v>1230</v>
      </c>
      <c r="I173" s="181">
        <v>1230</v>
      </c>
      <c r="J173" s="182" t="s">
        <v>687</v>
      </c>
      <c r="K173" s="183">
        <v>390</v>
      </c>
      <c r="L173" s="184">
        <v>0.46428571428571402</v>
      </c>
      <c r="M173" s="179" t="s">
        <v>596</v>
      </c>
      <c r="N173" s="185">
        <v>42649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99">
        <v>63</v>
      </c>
      <c r="B174" s="200">
        <v>42556</v>
      </c>
      <c r="C174" s="200"/>
      <c r="D174" s="201" t="s">
        <v>718</v>
      </c>
      <c r="E174" s="202" t="s">
        <v>593</v>
      </c>
      <c r="F174" s="202">
        <v>395</v>
      </c>
      <c r="G174" s="203"/>
      <c r="H174" s="203">
        <f>(468.5+342.5)/2</f>
        <v>405.5</v>
      </c>
      <c r="I174" s="203">
        <v>510</v>
      </c>
      <c r="J174" s="204" t="s">
        <v>719</v>
      </c>
      <c r="K174" s="205">
        <f t="shared" ref="K174:K180" si="60">H174-F174</f>
        <v>10.5</v>
      </c>
      <c r="L174" s="206">
        <f t="shared" ref="L174:L180" si="61">K174/F174</f>
        <v>2.6582278481012658E-2</v>
      </c>
      <c r="M174" s="202" t="s">
        <v>616</v>
      </c>
      <c r="N174" s="200">
        <v>43606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86">
        <v>64</v>
      </c>
      <c r="B175" s="187">
        <v>42584</v>
      </c>
      <c r="C175" s="187"/>
      <c r="D175" s="188" t="s">
        <v>720</v>
      </c>
      <c r="E175" s="189" t="s">
        <v>606</v>
      </c>
      <c r="F175" s="190">
        <f>169.5-12.8</f>
        <v>156.69999999999999</v>
      </c>
      <c r="G175" s="190"/>
      <c r="H175" s="191">
        <v>77</v>
      </c>
      <c r="I175" s="191" t="s">
        <v>721</v>
      </c>
      <c r="J175" s="192" t="s">
        <v>722</v>
      </c>
      <c r="K175" s="193">
        <f t="shared" si="60"/>
        <v>-79.699999999999989</v>
      </c>
      <c r="L175" s="194">
        <f t="shared" si="61"/>
        <v>-0.50861518825781749</v>
      </c>
      <c r="M175" s="190" t="s">
        <v>607</v>
      </c>
      <c r="N175" s="187">
        <v>43522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86">
        <v>65</v>
      </c>
      <c r="B176" s="187">
        <v>42586</v>
      </c>
      <c r="C176" s="187"/>
      <c r="D176" s="188" t="s">
        <v>723</v>
      </c>
      <c r="E176" s="189" t="s">
        <v>593</v>
      </c>
      <c r="F176" s="190">
        <v>400</v>
      </c>
      <c r="G176" s="190"/>
      <c r="H176" s="191">
        <v>305</v>
      </c>
      <c r="I176" s="191">
        <v>475</v>
      </c>
      <c r="J176" s="192" t="s">
        <v>724</v>
      </c>
      <c r="K176" s="193">
        <f t="shared" si="60"/>
        <v>-95</v>
      </c>
      <c r="L176" s="194">
        <f t="shared" si="61"/>
        <v>-0.23749999999999999</v>
      </c>
      <c r="M176" s="190" t="s">
        <v>607</v>
      </c>
      <c r="N176" s="187">
        <v>43606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76">
        <v>66</v>
      </c>
      <c r="B177" s="177">
        <v>42593</v>
      </c>
      <c r="C177" s="177"/>
      <c r="D177" s="178" t="s">
        <v>725</v>
      </c>
      <c r="E177" s="179" t="s">
        <v>593</v>
      </c>
      <c r="F177" s="180">
        <v>86.5</v>
      </c>
      <c r="G177" s="179"/>
      <c r="H177" s="179">
        <v>130</v>
      </c>
      <c r="I177" s="181">
        <v>130</v>
      </c>
      <c r="J177" s="182" t="s">
        <v>726</v>
      </c>
      <c r="K177" s="183">
        <f t="shared" si="60"/>
        <v>43.5</v>
      </c>
      <c r="L177" s="184">
        <f t="shared" si="61"/>
        <v>0.50289017341040465</v>
      </c>
      <c r="M177" s="179" t="s">
        <v>596</v>
      </c>
      <c r="N177" s="185">
        <v>43091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86">
        <v>67</v>
      </c>
      <c r="B178" s="187">
        <v>42600</v>
      </c>
      <c r="C178" s="187"/>
      <c r="D178" s="188" t="s">
        <v>122</v>
      </c>
      <c r="E178" s="189" t="s">
        <v>593</v>
      </c>
      <c r="F178" s="190">
        <v>133.5</v>
      </c>
      <c r="G178" s="190"/>
      <c r="H178" s="191">
        <v>126.5</v>
      </c>
      <c r="I178" s="191">
        <v>178</v>
      </c>
      <c r="J178" s="192" t="s">
        <v>727</v>
      </c>
      <c r="K178" s="193">
        <f t="shared" si="60"/>
        <v>-7</v>
      </c>
      <c r="L178" s="194">
        <f t="shared" si="61"/>
        <v>-5.2434456928838954E-2</v>
      </c>
      <c r="M178" s="190" t="s">
        <v>607</v>
      </c>
      <c r="N178" s="187">
        <v>42615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76">
        <v>68</v>
      </c>
      <c r="B179" s="177">
        <v>42613</v>
      </c>
      <c r="C179" s="177"/>
      <c r="D179" s="178" t="s">
        <v>728</v>
      </c>
      <c r="E179" s="179" t="s">
        <v>593</v>
      </c>
      <c r="F179" s="180">
        <v>560</v>
      </c>
      <c r="G179" s="179"/>
      <c r="H179" s="179">
        <v>725</v>
      </c>
      <c r="I179" s="181">
        <v>725</v>
      </c>
      <c r="J179" s="182" t="s">
        <v>633</v>
      </c>
      <c r="K179" s="183">
        <f t="shared" si="60"/>
        <v>165</v>
      </c>
      <c r="L179" s="184">
        <f t="shared" si="61"/>
        <v>0.29464285714285715</v>
      </c>
      <c r="M179" s="179" t="s">
        <v>596</v>
      </c>
      <c r="N179" s="185">
        <v>42456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76">
        <v>69</v>
      </c>
      <c r="B180" s="177">
        <v>42614</v>
      </c>
      <c r="C180" s="177"/>
      <c r="D180" s="178" t="s">
        <v>729</v>
      </c>
      <c r="E180" s="179" t="s">
        <v>593</v>
      </c>
      <c r="F180" s="180">
        <v>160.5</v>
      </c>
      <c r="G180" s="179"/>
      <c r="H180" s="179">
        <v>210</v>
      </c>
      <c r="I180" s="181">
        <v>210</v>
      </c>
      <c r="J180" s="182" t="s">
        <v>633</v>
      </c>
      <c r="K180" s="183">
        <f t="shared" si="60"/>
        <v>49.5</v>
      </c>
      <c r="L180" s="184">
        <f t="shared" si="61"/>
        <v>0.30841121495327101</v>
      </c>
      <c r="M180" s="179" t="s">
        <v>596</v>
      </c>
      <c r="N180" s="185">
        <v>42871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76">
        <v>70</v>
      </c>
      <c r="B181" s="177">
        <v>42646</v>
      </c>
      <c r="C181" s="177"/>
      <c r="D181" s="178" t="s">
        <v>417</v>
      </c>
      <c r="E181" s="179" t="s">
        <v>593</v>
      </c>
      <c r="F181" s="180">
        <v>430</v>
      </c>
      <c r="G181" s="179"/>
      <c r="H181" s="179">
        <v>596</v>
      </c>
      <c r="I181" s="181">
        <v>575</v>
      </c>
      <c r="J181" s="182" t="s">
        <v>730</v>
      </c>
      <c r="K181" s="183">
        <v>166</v>
      </c>
      <c r="L181" s="184">
        <v>0.38604651162790699</v>
      </c>
      <c r="M181" s="179" t="s">
        <v>596</v>
      </c>
      <c r="N181" s="185">
        <v>42769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76">
        <v>71</v>
      </c>
      <c r="B182" s="177">
        <v>42657</v>
      </c>
      <c r="C182" s="177"/>
      <c r="D182" s="178" t="s">
        <v>731</v>
      </c>
      <c r="E182" s="179" t="s">
        <v>593</v>
      </c>
      <c r="F182" s="180">
        <v>280</v>
      </c>
      <c r="G182" s="179"/>
      <c r="H182" s="179">
        <v>345</v>
      </c>
      <c r="I182" s="181">
        <v>345</v>
      </c>
      <c r="J182" s="182" t="s">
        <v>633</v>
      </c>
      <c r="K182" s="183">
        <f t="shared" ref="K182:K187" si="62">H182-F182</f>
        <v>65</v>
      </c>
      <c r="L182" s="184">
        <f t="shared" ref="L182:L183" si="63">K182/F182</f>
        <v>0.23214285714285715</v>
      </c>
      <c r="M182" s="179" t="s">
        <v>596</v>
      </c>
      <c r="N182" s="185">
        <v>42814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76">
        <v>72</v>
      </c>
      <c r="B183" s="177">
        <v>42657</v>
      </c>
      <c r="C183" s="177"/>
      <c r="D183" s="178" t="s">
        <v>732</v>
      </c>
      <c r="E183" s="179" t="s">
        <v>593</v>
      </c>
      <c r="F183" s="180">
        <v>245</v>
      </c>
      <c r="G183" s="179"/>
      <c r="H183" s="179">
        <v>325.5</v>
      </c>
      <c r="I183" s="181">
        <v>330</v>
      </c>
      <c r="J183" s="182" t="s">
        <v>733</v>
      </c>
      <c r="K183" s="183">
        <f t="shared" si="62"/>
        <v>80.5</v>
      </c>
      <c r="L183" s="184">
        <f t="shared" si="63"/>
        <v>0.32857142857142857</v>
      </c>
      <c r="M183" s="179" t="s">
        <v>596</v>
      </c>
      <c r="N183" s="185">
        <v>42769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76">
        <v>73</v>
      </c>
      <c r="B184" s="177">
        <v>42660</v>
      </c>
      <c r="C184" s="177"/>
      <c r="D184" s="178" t="s">
        <v>734</v>
      </c>
      <c r="E184" s="179" t="s">
        <v>593</v>
      </c>
      <c r="F184" s="180">
        <v>125</v>
      </c>
      <c r="G184" s="179"/>
      <c r="H184" s="179">
        <v>160</v>
      </c>
      <c r="I184" s="181">
        <v>160</v>
      </c>
      <c r="J184" s="182" t="s">
        <v>687</v>
      </c>
      <c r="K184" s="183">
        <f t="shared" si="62"/>
        <v>35</v>
      </c>
      <c r="L184" s="184">
        <v>0.28000000000000003</v>
      </c>
      <c r="M184" s="179" t="s">
        <v>596</v>
      </c>
      <c r="N184" s="185">
        <v>42803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76">
        <v>74</v>
      </c>
      <c r="B185" s="177">
        <v>42660</v>
      </c>
      <c r="C185" s="177"/>
      <c r="D185" s="178" t="s">
        <v>735</v>
      </c>
      <c r="E185" s="179" t="s">
        <v>593</v>
      </c>
      <c r="F185" s="180">
        <v>114</v>
      </c>
      <c r="G185" s="179"/>
      <c r="H185" s="179">
        <v>145</v>
      </c>
      <c r="I185" s="181">
        <v>145</v>
      </c>
      <c r="J185" s="182" t="s">
        <v>687</v>
      </c>
      <c r="K185" s="183">
        <f t="shared" si="62"/>
        <v>31</v>
      </c>
      <c r="L185" s="184">
        <f t="shared" ref="L185:L187" si="64">K185/F185</f>
        <v>0.27192982456140352</v>
      </c>
      <c r="M185" s="179" t="s">
        <v>596</v>
      </c>
      <c r="N185" s="185">
        <v>42859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76">
        <v>75</v>
      </c>
      <c r="B186" s="177">
        <v>42660</v>
      </c>
      <c r="C186" s="177"/>
      <c r="D186" s="178" t="s">
        <v>736</v>
      </c>
      <c r="E186" s="179" t="s">
        <v>593</v>
      </c>
      <c r="F186" s="180">
        <v>212</v>
      </c>
      <c r="G186" s="179"/>
      <c r="H186" s="179">
        <v>280</v>
      </c>
      <c r="I186" s="181">
        <v>276</v>
      </c>
      <c r="J186" s="182" t="s">
        <v>737</v>
      </c>
      <c r="K186" s="183">
        <f t="shared" si="62"/>
        <v>68</v>
      </c>
      <c r="L186" s="184">
        <f t="shared" si="64"/>
        <v>0.32075471698113206</v>
      </c>
      <c r="M186" s="179" t="s">
        <v>596</v>
      </c>
      <c r="N186" s="185">
        <v>42858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76">
        <v>76</v>
      </c>
      <c r="B187" s="177">
        <v>42678</v>
      </c>
      <c r="C187" s="177"/>
      <c r="D187" s="178" t="s">
        <v>466</v>
      </c>
      <c r="E187" s="179" t="s">
        <v>593</v>
      </c>
      <c r="F187" s="180">
        <v>155</v>
      </c>
      <c r="G187" s="179"/>
      <c r="H187" s="179">
        <v>210</v>
      </c>
      <c r="I187" s="181">
        <v>210</v>
      </c>
      <c r="J187" s="182" t="s">
        <v>738</v>
      </c>
      <c r="K187" s="183">
        <f t="shared" si="62"/>
        <v>55</v>
      </c>
      <c r="L187" s="184">
        <f t="shared" si="64"/>
        <v>0.35483870967741937</v>
      </c>
      <c r="M187" s="179" t="s">
        <v>596</v>
      </c>
      <c r="N187" s="185">
        <v>42944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86">
        <v>77</v>
      </c>
      <c r="B188" s="187">
        <v>42710</v>
      </c>
      <c r="C188" s="187"/>
      <c r="D188" s="188" t="s">
        <v>739</v>
      </c>
      <c r="E188" s="189" t="s">
        <v>593</v>
      </c>
      <c r="F188" s="190">
        <v>150.5</v>
      </c>
      <c r="G188" s="190"/>
      <c r="H188" s="191">
        <v>72.5</v>
      </c>
      <c r="I188" s="191">
        <v>174</v>
      </c>
      <c r="J188" s="192" t="s">
        <v>740</v>
      </c>
      <c r="K188" s="193">
        <v>-78</v>
      </c>
      <c r="L188" s="194">
        <v>-0.51827242524916906</v>
      </c>
      <c r="M188" s="190" t="s">
        <v>607</v>
      </c>
      <c r="N188" s="187">
        <v>43333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76">
        <v>78</v>
      </c>
      <c r="B189" s="177">
        <v>42712</v>
      </c>
      <c r="C189" s="177"/>
      <c r="D189" s="178" t="s">
        <v>741</v>
      </c>
      <c r="E189" s="179" t="s">
        <v>593</v>
      </c>
      <c r="F189" s="180">
        <v>380</v>
      </c>
      <c r="G189" s="179"/>
      <c r="H189" s="179">
        <v>478</v>
      </c>
      <c r="I189" s="181">
        <v>468</v>
      </c>
      <c r="J189" s="182" t="s">
        <v>687</v>
      </c>
      <c r="K189" s="183">
        <f t="shared" ref="K189:K191" si="65">H189-F189</f>
        <v>98</v>
      </c>
      <c r="L189" s="184">
        <f t="shared" ref="L189:L191" si="66">K189/F189</f>
        <v>0.25789473684210529</v>
      </c>
      <c r="M189" s="179" t="s">
        <v>596</v>
      </c>
      <c r="N189" s="185">
        <v>43025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76">
        <v>79</v>
      </c>
      <c r="B190" s="177">
        <v>42734</v>
      </c>
      <c r="C190" s="177"/>
      <c r="D190" s="178" t="s">
        <v>121</v>
      </c>
      <c r="E190" s="179" t="s">
        <v>593</v>
      </c>
      <c r="F190" s="180">
        <v>305</v>
      </c>
      <c r="G190" s="179"/>
      <c r="H190" s="179">
        <v>375</v>
      </c>
      <c r="I190" s="181">
        <v>375</v>
      </c>
      <c r="J190" s="182" t="s">
        <v>687</v>
      </c>
      <c r="K190" s="183">
        <f t="shared" si="65"/>
        <v>70</v>
      </c>
      <c r="L190" s="184">
        <f t="shared" si="66"/>
        <v>0.22950819672131148</v>
      </c>
      <c r="M190" s="179" t="s">
        <v>596</v>
      </c>
      <c r="N190" s="185">
        <v>42768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76">
        <v>80</v>
      </c>
      <c r="B191" s="177">
        <v>42739</v>
      </c>
      <c r="C191" s="177"/>
      <c r="D191" s="178" t="s">
        <v>104</v>
      </c>
      <c r="E191" s="179" t="s">
        <v>593</v>
      </c>
      <c r="F191" s="180">
        <v>99.5</v>
      </c>
      <c r="G191" s="179"/>
      <c r="H191" s="179">
        <v>158</v>
      </c>
      <c r="I191" s="181">
        <v>158</v>
      </c>
      <c r="J191" s="182" t="s">
        <v>687</v>
      </c>
      <c r="K191" s="183">
        <f t="shared" si="65"/>
        <v>58.5</v>
      </c>
      <c r="L191" s="184">
        <f t="shared" si="66"/>
        <v>0.5879396984924623</v>
      </c>
      <c r="M191" s="179" t="s">
        <v>596</v>
      </c>
      <c r="N191" s="185">
        <v>42898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76">
        <v>81</v>
      </c>
      <c r="B192" s="177">
        <v>42739</v>
      </c>
      <c r="C192" s="177"/>
      <c r="D192" s="178" t="s">
        <v>104</v>
      </c>
      <c r="E192" s="179" t="s">
        <v>593</v>
      </c>
      <c r="F192" s="180">
        <v>99.5</v>
      </c>
      <c r="G192" s="179"/>
      <c r="H192" s="179">
        <v>158</v>
      </c>
      <c r="I192" s="181">
        <v>158</v>
      </c>
      <c r="J192" s="182" t="s">
        <v>687</v>
      </c>
      <c r="K192" s="183">
        <v>58.5</v>
      </c>
      <c r="L192" s="184">
        <v>0.58793969849246197</v>
      </c>
      <c r="M192" s="179" t="s">
        <v>596</v>
      </c>
      <c r="N192" s="185">
        <v>42898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76">
        <v>82</v>
      </c>
      <c r="B193" s="177">
        <v>42786</v>
      </c>
      <c r="C193" s="177"/>
      <c r="D193" s="178" t="s">
        <v>210</v>
      </c>
      <c r="E193" s="179" t="s">
        <v>593</v>
      </c>
      <c r="F193" s="180">
        <v>140.5</v>
      </c>
      <c r="G193" s="179"/>
      <c r="H193" s="179">
        <v>220</v>
      </c>
      <c r="I193" s="181">
        <v>220</v>
      </c>
      <c r="J193" s="182" t="s">
        <v>687</v>
      </c>
      <c r="K193" s="183">
        <f>H193-F193</f>
        <v>79.5</v>
      </c>
      <c r="L193" s="184">
        <f>K193/F193</f>
        <v>0.5658362989323843</v>
      </c>
      <c r="M193" s="179" t="s">
        <v>596</v>
      </c>
      <c r="N193" s="185">
        <v>42864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76">
        <v>83</v>
      </c>
      <c r="B194" s="177">
        <v>42786</v>
      </c>
      <c r="C194" s="177"/>
      <c r="D194" s="178" t="s">
        <v>742</v>
      </c>
      <c r="E194" s="179" t="s">
        <v>593</v>
      </c>
      <c r="F194" s="180">
        <v>202.5</v>
      </c>
      <c r="G194" s="179"/>
      <c r="H194" s="179">
        <v>234</v>
      </c>
      <c r="I194" s="181">
        <v>234</v>
      </c>
      <c r="J194" s="182" t="s">
        <v>687</v>
      </c>
      <c r="K194" s="183">
        <v>31.5</v>
      </c>
      <c r="L194" s="184">
        <v>0.155555555555556</v>
      </c>
      <c r="M194" s="179" t="s">
        <v>596</v>
      </c>
      <c r="N194" s="185">
        <v>42836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76">
        <v>84</v>
      </c>
      <c r="B195" s="177">
        <v>42818</v>
      </c>
      <c r="C195" s="177"/>
      <c r="D195" s="178" t="s">
        <v>743</v>
      </c>
      <c r="E195" s="179" t="s">
        <v>593</v>
      </c>
      <c r="F195" s="180">
        <v>300.5</v>
      </c>
      <c r="G195" s="179"/>
      <c r="H195" s="179">
        <v>417.5</v>
      </c>
      <c r="I195" s="181">
        <v>420</v>
      </c>
      <c r="J195" s="182" t="s">
        <v>744</v>
      </c>
      <c r="K195" s="183">
        <f>H195-F195</f>
        <v>117</v>
      </c>
      <c r="L195" s="184">
        <f>K195/F195</f>
        <v>0.38935108153078202</v>
      </c>
      <c r="M195" s="179" t="s">
        <v>596</v>
      </c>
      <c r="N195" s="185">
        <v>43070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76">
        <v>85</v>
      </c>
      <c r="B196" s="177">
        <v>42818</v>
      </c>
      <c r="C196" s="177"/>
      <c r="D196" s="178" t="s">
        <v>717</v>
      </c>
      <c r="E196" s="179" t="s">
        <v>593</v>
      </c>
      <c r="F196" s="180">
        <v>850</v>
      </c>
      <c r="G196" s="179"/>
      <c r="H196" s="179">
        <v>1042.5</v>
      </c>
      <c r="I196" s="181">
        <v>1023</v>
      </c>
      <c r="J196" s="182" t="s">
        <v>745</v>
      </c>
      <c r="K196" s="183">
        <v>192.5</v>
      </c>
      <c r="L196" s="184">
        <v>0.22647058823529401</v>
      </c>
      <c r="M196" s="179" t="s">
        <v>596</v>
      </c>
      <c r="N196" s="185">
        <v>42830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76">
        <v>86</v>
      </c>
      <c r="B197" s="177">
        <v>42830</v>
      </c>
      <c r="C197" s="177"/>
      <c r="D197" s="178" t="s">
        <v>497</v>
      </c>
      <c r="E197" s="179" t="s">
        <v>593</v>
      </c>
      <c r="F197" s="180">
        <v>785</v>
      </c>
      <c r="G197" s="179"/>
      <c r="H197" s="179">
        <v>930</v>
      </c>
      <c r="I197" s="181">
        <v>920</v>
      </c>
      <c r="J197" s="182" t="s">
        <v>746</v>
      </c>
      <c r="K197" s="183">
        <f>H197-F197</f>
        <v>145</v>
      </c>
      <c r="L197" s="184">
        <f>K197/F197</f>
        <v>0.18471337579617833</v>
      </c>
      <c r="M197" s="179" t="s">
        <v>596</v>
      </c>
      <c r="N197" s="185">
        <v>42976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6">
        <v>87</v>
      </c>
      <c r="B198" s="187">
        <v>42831</v>
      </c>
      <c r="C198" s="187"/>
      <c r="D198" s="188" t="s">
        <v>747</v>
      </c>
      <c r="E198" s="189" t="s">
        <v>593</v>
      </c>
      <c r="F198" s="190">
        <v>40</v>
      </c>
      <c r="G198" s="190"/>
      <c r="H198" s="191">
        <v>13.1</v>
      </c>
      <c r="I198" s="191">
        <v>60</v>
      </c>
      <c r="J198" s="192" t="s">
        <v>748</v>
      </c>
      <c r="K198" s="193">
        <v>-26.9</v>
      </c>
      <c r="L198" s="194">
        <v>-0.67249999999999999</v>
      </c>
      <c r="M198" s="190" t="s">
        <v>607</v>
      </c>
      <c r="N198" s="187">
        <v>43138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76">
        <v>88</v>
      </c>
      <c r="B199" s="177">
        <v>42837</v>
      </c>
      <c r="C199" s="177"/>
      <c r="D199" s="178" t="s">
        <v>102</v>
      </c>
      <c r="E199" s="179" t="s">
        <v>593</v>
      </c>
      <c r="F199" s="180">
        <v>289.5</v>
      </c>
      <c r="G199" s="179"/>
      <c r="H199" s="179">
        <v>354</v>
      </c>
      <c r="I199" s="181">
        <v>360</v>
      </c>
      <c r="J199" s="182" t="s">
        <v>749</v>
      </c>
      <c r="K199" s="183">
        <f t="shared" ref="K199:K207" si="67">H199-F199</f>
        <v>64.5</v>
      </c>
      <c r="L199" s="184">
        <f t="shared" ref="L199:L207" si="68">K199/F199</f>
        <v>0.22279792746113988</v>
      </c>
      <c r="M199" s="179" t="s">
        <v>596</v>
      </c>
      <c r="N199" s="185">
        <v>43040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76">
        <v>89</v>
      </c>
      <c r="B200" s="177">
        <v>42845</v>
      </c>
      <c r="C200" s="177"/>
      <c r="D200" s="178" t="s">
        <v>437</v>
      </c>
      <c r="E200" s="179" t="s">
        <v>593</v>
      </c>
      <c r="F200" s="180">
        <v>700</v>
      </c>
      <c r="G200" s="179"/>
      <c r="H200" s="179">
        <v>840</v>
      </c>
      <c r="I200" s="181">
        <v>840</v>
      </c>
      <c r="J200" s="182" t="s">
        <v>750</v>
      </c>
      <c r="K200" s="183">
        <f t="shared" si="67"/>
        <v>140</v>
      </c>
      <c r="L200" s="184">
        <f t="shared" si="68"/>
        <v>0.2</v>
      </c>
      <c r="M200" s="179" t="s">
        <v>596</v>
      </c>
      <c r="N200" s="185">
        <v>42893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76">
        <v>90</v>
      </c>
      <c r="B201" s="177">
        <v>42887</v>
      </c>
      <c r="C201" s="177"/>
      <c r="D201" s="178" t="s">
        <v>751</v>
      </c>
      <c r="E201" s="179" t="s">
        <v>593</v>
      </c>
      <c r="F201" s="180">
        <v>130</v>
      </c>
      <c r="G201" s="179"/>
      <c r="H201" s="179">
        <v>144.25</v>
      </c>
      <c r="I201" s="181">
        <v>170</v>
      </c>
      <c r="J201" s="182" t="s">
        <v>752</v>
      </c>
      <c r="K201" s="183">
        <f t="shared" si="67"/>
        <v>14.25</v>
      </c>
      <c r="L201" s="184">
        <f t="shared" si="68"/>
        <v>0.10961538461538461</v>
      </c>
      <c r="M201" s="179" t="s">
        <v>596</v>
      </c>
      <c r="N201" s="185">
        <v>43675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76">
        <v>91</v>
      </c>
      <c r="B202" s="177">
        <v>42901</v>
      </c>
      <c r="C202" s="177"/>
      <c r="D202" s="178" t="s">
        <v>753</v>
      </c>
      <c r="E202" s="179" t="s">
        <v>593</v>
      </c>
      <c r="F202" s="180">
        <v>214.5</v>
      </c>
      <c r="G202" s="179"/>
      <c r="H202" s="179">
        <v>262</v>
      </c>
      <c r="I202" s="181">
        <v>262</v>
      </c>
      <c r="J202" s="182" t="s">
        <v>618</v>
      </c>
      <c r="K202" s="183">
        <f t="shared" si="67"/>
        <v>47.5</v>
      </c>
      <c r="L202" s="184">
        <f t="shared" si="68"/>
        <v>0.22144522144522144</v>
      </c>
      <c r="M202" s="179" t="s">
        <v>596</v>
      </c>
      <c r="N202" s="185">
        <v>42977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07">
        <v>92</v>
      </c>
      <c r="B203" s="208">
        <v>42933</v>
      </c>
      <c r="C203" s="208"/>
      <c r="D203" s="209" t="s">
        <v>754</v>
      </c>
      <c r="E203" s="210" t="s">
        <v>593</v>
      </c>
      <c r="F203" s="211">
        <v>370</v>
      </c>
      <c r="G203" s="210"/>
      <c r="H203" s="210">
        <v>447.5</v>
      </c>
      <c r="I203" s="212">
        <v>450</v>
      </c>
      <c r="J203" s="213" t="s">
        <v>687</v>
      </c>
      <c r="K203" s="183">
        <f t="shared" si="67"/>
        <v>77.5</v>
      </c>
      <c r="L203" s="214">
        <f t="shared" si="68"/>
        <v>0.20945945945945946</v>
      </c>
      <c r="M203" s="210" t="s">
        <v>596</v>
      </c>
      <c r="N203" s="215">
        <v>43035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07">
        <v>93</v>
      </c>
      <c r="B204" s="208">
        <v>42943</v>
      </c>
      <c r="C204" s="208"/>
      <c r="D204" s="209" t="s">
        <v>208</v>
      </c>
      <c r="E204" s="210" t="s">
        <v>593</v>
      </c>
      <c r="F204" s="211">
        <v>657.5</v>
      </c>
      <c r="G204" s="210"/>
      <c r="H204" s="210">
        <v>825</v>
      </c>
      <c r="I204" s="212">
        <v>820</v>
      </c>
      <c r="J204" s="213" t="s">
        <v>687</v>
      </c>
      <c r="K204" s="183">
        <f t="shared" si="67"/>
        <v>167.5</v>
      </c>
      <c r="L204" s="214">
        <f t="shared" si="68"/>
        <v>0.25475285171102663</v>
      </c>
      <c r="M204" s="210" t="s">
        <v>596</v>
      </c>
      <c r="N204" s="215">
        <v>43090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76">
        <v>94</v>
      </c>
      <c r="B205" s="177">
        <v>42964</v>
      </c>
      <c r="C205" s="177"/>
      <c r="D205" s="178" t="s">
        <v>385</v>
      </c>
      <c r="E205" s="179" t="s">
        <v>593</v>
      </c>
      <c r="F205" s="180">
        <v>605</v>
      </c>
      <c r="G205" s="179"/>
      <c r="H205" s="179">
        <v>750</v>
      </c>
      <c r="I205" s="181">
        <v>750</v>
      </c>
      <c r="J205" s="182" t="s">
        <v>746</v>
      </c>
      <c r="K205" s="183">
        <f t="shared" si="67"/>
        <v>145</v>
      </c>
      <c r="L205" s="184">
        <f t="shared" si="68"/>
        <v>0.23966942148760331</v>
      </c>
      <c r="M205" s="179" t="s">
        <v>596</v>
      </c>
      <c r="N205" s="185">
        <v>43027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6">
        <v>95</v>
      </c>
      <c r="B206" s="187">
        <v>42979</v>
      </c>
      <c r="C206" s="187"/>
      <c r="D206" s="195" t="s">
        <v>755</v>
      </c>
      <c r="E206" s="190" t="s">
        <v>593</v>
      </c>
      <c r="F206" s="190">
        <v>255</v>
      </c>
      <c r="G206" s="191"/>
      <c r="H206" s="191">
        <v>217.25</v>
      </c>
      <c r="I206" s="191">
        <v>320</v>
      </c>
      <c r="J206" s="192" t="s">
        <v>756</v>
      </c>
      <c r="K206" s="193">
        <f t="shared" si="67"/>
        <v>-37.75</v>
      </c>
      <c r="L206" s="196">
        <f t="shared" si="68"/>
        <v>-0.14803921568627451</v>
      </c>
      <c r="M206" s="190" t="s">
        <v>607</v>
      </c>
      <c r="N206" s="187">
        <v>43661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76">
        <v>96</v>
      </c>
      <c r="B207" s="177">
        <v>42997</v>
      </c>
      <c r="C207" s="177"/>
      <c r="D207" s="178" t="s">
        <v>757</v>
      </c>
      <c r="E207" s="179" t="s">
        <v>593</v>
      </c>
      <c r="F207" s="180">
        <v>215</v>
      </c>
      <c r="G207" s="179"/>
      <c r="H207" s="179">
        <v>258</v>
      </c>
      <c r="I207" s="181">
        <v>258</v>
      </c>
      <c r="J207" s="182" t="s">
        <v>687</v>
      </c>
      <c r="K207" s="183">
        <f t="shared" si="67"/>
        <v>43</v>
      </c>
      <c r="L207" s="184">
        <f t="shared" si="68"/>
        <v>0.2</v>
      </c>
      <c r="M207" s="179" t="s">
        <v>596</v>
      </c>
      <c r="N207" s="185">
        <v>43040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76">
        <v>97</v>
      </c>
      <c r="B208" s="177">
        <v>42997</v>
      </c>
      <c r="C208" s="177"/>
      <c r="D208" s="178" t="s">
        <v>757</v>
      </c>
      <c r="E208" s="179" t="s">
        <v>593</v>
      </c>
      <c r="F208" s="180">
        <v>215</v>
      </c>
      <c r="G208" s="179"/>
      <c r="H208" s="179">
        <v>258</v>
      </c>
      <c r="I208" s="181">
        <v>258</v>
      </c>
      <c r="J208" s="213" t="s">
        <v>687</v>
      </c>
      <c r="K208" s="183">
        <v>43</v>
      </c>
      <c r="L208" s="184">
        <v>0.2</v>
      </c>
      <c r="M208" s="179" t="s">
        <v>596</v>
      </c>
      <c r="N208" s="185">
        <v>43040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07">
        <v>98</v>
      </c>
      <c r="B209" s="208">
        <v>42998</v>
      </c>
      <c r="C209" s="208"/>
      <c r="D209" s="209" t="s">
        <v>758</v>
      </c>
      <c r="E209" s="210" t="s">
        <v>593</v>
      </c>
      <c r="F209" s="180">
        <v>75</v>
      </c>
      <c r="G209" s="210"/>
      <c r="H209" s="210">
        <v>90</v>
      </c>
      <c r="I209" s="212">
        <v>90</v>
      </c>
      <c r="J209" s="182" t="s">
        <v>759</v>
      </c>
      <c r="K209" s="183">
        <f t="shared" ref="K209:K214" si="69">H209-F209</f>
        <v>15</v>
      </c>
      <c r="L209" s="184">
        <f t="shared" ref="L209:L214" si="70">K209/F209</f>
        <v>0.2</v>
      </c>
      <c r="M209" s="179" t="s">
        <v>596</v>
      </c>
      <c r="N209" s="185">
        <v>43019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07">
        <v>99</v>
      </c>
      <c r="B210" s="208">
        <v>43011</v>
      </c>
      <c r="C210" s="208"/>
      <c r="D210" s="209" t="s">
        <v>760</v>
      </c>
      <c r="E210" s="210" t="s">
        <v>593</v>
      </c>
      <c r="F210" s="211">
        <v>315</v>
      </c>
      <c r="G210" s="210"/>
      <c r="H210" s="210">
        <v>392</v>
      </c>
      <c r="I210" s="212">
        <v>384</v>
      </c>
      <c r="J210" s="213" t="s">
        <v>761</v>
      </c>
      <c r="K210" s="183">
        <f t="shared" si="69"/>
        <v>77</v>
      </c>
      <c r="L210" s="214">
        <f t="shared" si="70"/>
        <v>0.24444444444444444</v>
      </c>
      <c r="M210" s="210" t="s">
        <v>596</v>
      </c>
      <c r="N210" s="215">
        <v>43017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07">
        <v>100</v>
      </c>
      <c r="B211" s="208">
        <v>43013</v>
      </c>
      <c r="C211" s="208"/>
      <c r="D211" s="209" t="s">
        <v>470</v>
      </c>
      <c r="E211" s="210" t="s">
        <v>593</v>
      </c>
      <c r="F211" s="211">
        <v>145</v>
      </c>
      <c r="G211" s="210"/>
      <c r="H211" s="210">
        <v>179</v>
      </c>
      <c r="I211" s="212">
        <v>180</v>
      </c>
      <c r="J211" s="213" t="s">
        <v>762</v>
      </c>
      <c r="K211" s="183">
        <f t="shared" si="69"/>
        <v>34</v>
      </c>
      <c r="L211" s="214">
        <f t="shared" si="70"/>
        <v>0.23448275862068965</v>
      </c>
      <c r="M211" s="210" t="s">
        <v>596</v>
      </c>
      <c r="N211" s="215">
        <v>43025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07">
        <v>101</v>
      </c>
      <c r="B212" s="208">
        <v>43014</v>
      </c>
      <c r="C212" s="208"/>
      <c r="D212" s="209" t="s">
        <v>360</v>
      </c>
      <c r="E212" s="210" t="s">
        <v>593</v>
      </c>
      <c r="F212" s="211">
        <v>256</v>
      </c>
      <c r="G212" s="210"/>
      <c r="H212" s="210">
        <v>323</v>
      </c>
      <c r="I212" s="212">
        <v>320</v>
      </c>
      <c r="J212" s="213" t="s">
        <v>687</v>
      </c>
      <c r="K212" s="183">
        <f t="shared" si="69"/>
        <v>67</v>
      </c>
      <c r="L212" s="214">
        <f t="shared" si="70"/>
        <v>0.26171875</v>
      </c>
      <c r="M212" s="210" t="s">
        <v>596</v>
      </c>
      <c r="N212" s="215">
        <v>43067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07">
        <v>102</v>
      </c>
      <c r="B213" s="208">
        <v>43017</v>
      </c>
      <c r="C213" s="208"/>
      <c r="D213" s="209" t="s">
        <v>374</v>
      </c>
      <c r="E213" s="210" t="s">
        <v>593</v>
      </c>
      <c r="F213" s="211">
        <v>137.5</v>
      </c>
      <c r="G213" s="210"/>
      <c r="H213" s="210">
        <v>184</v>
      </c>
      <c r="I213" s="212">
        <v>183</v>
      </c>
      <c r="J213" s="213" t="s">
        <v>763</v>
      </c>
      <c r="K213" s="183">
        <f t="shared" si="69"/>
        <v>46.5</v>
      </c>
      <c r="L213" s="214">
        <f t="shared" si="70"/>
        <v>0.33818181818181819</v>
      </c>
      <c r="M213" s="210" t="s">
        <v>596</v>
      </c>
      <c r="N213" s="215">
        <v>43108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07">
        <v>103</v>
      </c>
      <c r="B214" s="208">
        <v>43018</v>
      </c>
      <c r="C214" s="208"/>
      <c r="D214" s="209" t="s">
        <v>764</v>
      </c>
      <c r="E214" s="210" t="s">
        <v>593</v>
      </c>
      <c r="F214" s="211">
        <v>125.5</v>
      </c>
      <c r="G214" s="210"/>
      <c r="H214" s="210">
        <v>158</v>
      </c>
      <c r="I214" s="212">
        <v>155</v>
      </c>
      <c r="J214" s="213" t="s">
        <v>765</v>
      </c>
      <c r="K214" s="183">
        <f t="shared" si="69"/>
        <v>32.5</v>
      </c>
      <c r="L214" s="214">
        <f t="shared" si="70"/>
        <v>0.25896414342629481</v>
      </c>
      <c r="M214" s="210" t="s">
        <v>596</v>
      </c>
      <c r="N214" s="215">
        <v>43067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07">
        <v>104</v>
      </c>
      <c r="B215" s="208">
        <v>43018</v>
      </c>
      <c r="C215" s="208"/>
      <c r="D215" s="209" t="s">
        <v>766</v>
      </c>
      <c r="E215" s="210" t="s">
        <v>593</v>
      </c>
      <c r="F215" s="211">
        <v>895</v>
      </c>
      <c r="G215" s="210"/>
      <c r="H215" s="210">
        <v>1122.5</v>
      </c>
      <c r="I215" s="212">
        <v>1078</v>
      </c>
      <c r="J215" s="213" t="s">
        <v>767</v>
      </c>
      <c r="K215" s="183">
        <v>227.5</v>
      </c>
      <c r="L215" s="214">
        <v>0.25418994413407803</v>
      </c>
      <c r="M215" s="210" t="s">
        <v>596</v>
      </c>
      <c r="N215" s="215">
        <v>43117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07">
        <v>105</v>
      </c>
      <c r="B216" s="208">
        <v>43020</v>
      </c>
      <c r="C216" s="208"/>
      <c r="D216" s="209" t="s">
        <v>369</v>
      </c>
      <c r="E216" s="210" t="s">
        <v>593</v>
      </c>
      <c r="F216" s="211">
        <v>525</v>
      </c>
      <c r="G216" s="210"/>
      <c r="H216" s="210">
        <v>629</v>
      </c>
      <c r="I216" s="212">
        <v>629</v>
      </c>
      <c r="J216" s="213" t="s">
        <v>687</v>
      </c>
      <c r="K216" s="183">
        <v>104</v>
      </c>
      <c r="L216" s="214">
        <v>0.19809523809523799</v>
      </c>
      <c r="M216" s="210" t="s">
        <v>596</v>
      </c>
      <c r="N216" s="215">
        <v>43119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07">
        <v>106</v>
      </c>
      <c r="B217" s="208">
        <v>43046</v>
      </c>
      <c r="C217" s="208"/>
      <c r="D217" s="209" t="s">
        <v>410</v>
      </c>
      <c r="E217" s="210" t="s">
        <v>593</v>
      </c>
      <c r="F217" s="211">
        <v>740</v>
      </c>
      <c r="G217" s="210"/>
      <c r="H217" s="210">
        <v>892.5</v>
      </c>
      <c r="I217" s="212">
        <v>900</v>
      </c>
      <c r="J217" s="213" t="s">
        <v>768</v>
      </c>
      <c r="K217" s="183">
        <f t="shared" ref="K217:K219" si="71">H217-F217</f>
        <v>152.5</v>
      </c>
      <c r="L217" s="214">
        <f t="shared" ref="L217:L219" si="72">K217/F217</f>
        <v>0.20608108108108109</v>
      </c>
      <c r="M217" s="210" t="s">
        <v>596</v>
      </c>
      <c r="N217" s="215">
        <v>43052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76">
        <v>107</v>
      </c>
      <c r="B218" s="177">
        <v>43073</v>
      </c>
      <c r="C218" s="177"/>
      <c r="D218" s="178" t="s">
        <v>769</v>
      </c>
      <c r="E218" s="179" t="s">
        <v>593</v>
      </c>
      <c r="F218" s="180">
        <v>118.5</v>
      </c>
      <c r="G218" s="179"/>
      <c r="H218" s="179">
        <v>143.5</v>
      </c>
      <c r="I218" s="181">
        <v>145</v>
      </c>
      <c r="J218" s="182" t="s">
        <v>770</v>
      </c>
      <c r="K218" s="183">
        <f t="shared" si="71"/>
        <v>25</v>
      </c>
      <c r="L218" s="184">
        <f t="shared" si="72"/>
        <v>0.2109704641350211</v>
      </c>
      <c r="M218" s="179" t="s">
        <v>596</v>
      </c>
      <c r="N218" s="185">
        <v>43097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6">
        <v>108</v>
      </c>
      <c r="B219" s="187">
        <v>43090</v>
      </c>
      <c r="C219" s="187"/>
      <c r="D219" s="188" t="s">
        <v>442</v>
      </c>
      <c r="E219" s="189" t="s">
        <v>593</v>
      </c>
      <c r="F219" s="190">
        <v>715</v>
      </c>
      <c r="G219" s="190"/>
      <c r="H219" s="191">
        <v>500</v>
      </c>
      <c r="I219" s="191">
        <v>872</v>
      </c>
      <c r="J219" s="192" t="s">
        <v>771</v>
      </c>
      <c r="K219" s="193">
        <f t="shared" si="71"/>
        <v>-215</v>
      </c>
      <c r="L219" s="194">
        <f t="shared" si="72"/>
        <v>-0.30069930069930068</v>
      </c>
      <c r="M219" s="190" t="s">
        <v>607</v>
      </c>
      <c r="N219" s="187">
        <v>43670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76">
        <v>109</v>
      </c>
      <c r="B220" s="177">
        <v>43098</v>
      </c>
      <c r="C220" s="177"/>
      <c r="D220" s="178" t="s">
        <v>760</v>
      </c>
      <c r="E220" s="179" t="s">
        <v>593</v>
      </c>
      <c r="F220" s="180">
        <v>435</v>
      </c>
      <c r="G220" s="179"/>
      <c r="H220" s="179">
        <v>542.5</v>
      </c>
      <c r="I220" s="181">
        <v>539</v>
      </c>
      <c r="J220" s="182" t="s">
        <v>687</v>
      </c>
      <c r="K220" s="183">
        <v>107.5</v>
      </c>
      <c r="L220" s="184">
        <v>0.247126436781609</v>
      </c>
      <c r="M220" s="179" t="s">
        <v>596</v>
      </c>
      <c r="N220" s="185">
        <v>43206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76">
        <v>110</v>
      </c>
      <c r="B221" s="177">
        <v>43098</v>
      </c>
      <c r="C221" s="177"/>
      <c r="D221" s="178" t="s">
        <v>562</v>
      </c>
      <c r="E221" s="179" t="s">
        <v>593</v>
      </c>
      <c r="F221" s="180">
        <v>885</v>
      </c>
      <c r="G221" s="179"/>
      <c r="H221" s="179">
        <v>1090</v>
      </c>
      <c r="I221" s="181">
        <v>1084</v>
      </c>
      <c r="J221" s="182" t="s">
        <v>687</v>
      </c>
      <c r="K221" s="183">
        <v>205</v>
      </c>
      <c r="L221" s="184">
        <v>0.23163841807909599</v>
      </c>
      <c r="M221" s="179" t="s">
        <v>596</v>
      </c>
      <c r="N221" s="185">
        <v>43213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16">
        <v>111</v>
      </c>
      <c r="B222" s="217">
        <v>43192</v>
      </c>
      <c r="C222" s="217"/>
      <c r="D222" s="195" t="s">
        <v>772</v>
      </c>
      <c r="E222" s="190" t="s">
        <v>593</v>
      </c>
      <c r="F222" s="218">
        <v>478.5</v>
      </c>
      <c r="G222" s="190"/>
      <c r="H222" s="190">
        <v>442</v>
      </c>
      <c r="I222" s="191">
        <v>613</v>
      </c>
      <c r="J222" s="192" t="s">
        <v>773</v>
      </c>
      <c r="K222" s="193">
        <f t="shared" ref="K222:K225" si="73">H222-F222</f>
        <v>-36.5</v>
      </c>
      <c r="L222" s="194">
        <f t="shared" ref="L222:L225" si="74">K222/F222</f>
        <v>-7.6280041797283177E-2</v>
      </c>
      <c r="M222" s="190" t="s">
        <v>607</v>
      </c>
      <c r="N222" s="187">
        <v>43762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6">
        <v>112</v>
      </c>
      <c r="B223" s="187">
        <v>43194</v>
      </c>
      <c r="C223" s="187"/>
      <c r="D223" s="188" t="s">
        <v>774</v>
      </c>
      <c r="E223" s="189" t="s">
        <v>593</v>
      </c>
      <c r="F223" s="190">
        <f>141.5-7.3</f>
        <v>134.19999999999999</v>
      </c>
      <c r="G223" s="190"/>
      <c r="H223" s="191">
        <v>77</v>
      </c>
      <c r="I223" s="191">
        <v>180</v>
      </c>
      <c r="J223" s="192" t="s">
        <v>775</v>
      </c>
      <c r="K223" s="193">
        <f t="shared" si="73"/>
        <v>-57.199999999999989</v>
      </c>
      <c r="L223" s="194">
        <f t="shared" si="74"/>
        <v>-0.42622950819672129</v>
      </c>
      <c r="M223" s="190" t="s">
        <v>607</v>
      </c>
      <c r="N223" s="187">
        <v>43522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6">
        <v>113</v>
      </c>
      <c r="B224" s="187">
        <v>43209</v>
      </c>
      <c r="C224" s="187"/>
      <c r="D224" s="188" t="s">
        <v>776</v>
      </c>
      <c r="E224" s="189" t="s">
        <v>593</v>
      </c>
      <c r="F224" s="190">
        <v>430</v>
      </c>
      <c r="G224" s="190"/>
      <c r="H224" s="191">
        <v>220</v>
      </c>
      <c r="I224" s="191">
        <v>537</v>
      </c>
      <c r="J224" s="192" t="s">
        <v>777</v>
      </c>
      <c r="K224" s="193">
        <f t="shared" si="73"/>
        <v>-210</v>
      </c>
      <c r="L224" s="194">
        <f t="shared" si="74"/>
        <v>-0.48837209302325579</v>
      </c>
      <c r="M224" s="190" t="s">
        <v>607</v>
      </c>
      <c r="N224" s="187">
        <v>43252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07">
        <v>114</v>
      </c>
      <c r="B225" s="208">
        <v>43220</v>
      </c>
      <c r="C225" s="208"/>
      <c r="D225" s="209" t="s">
        <v>778</v>
      </c>
      <c r="E225" s="210" t="s">
        <v>593</v>
      </c>
      <c r="F225" s="210">
        <v>153.5</v>
      </c>
      <c r="G225" s="210"/>
      <c r="H225" s="210">
        <v>196</v>
      </c>
      <c r="I225" s="212">
        <v>196</v>
      </c>
      <c r="J225" s="182" t="s">
        <v>779</v>
      </c>
      <c r="K225" s="183">
        <f t="shared" si="73"/>
        <v>42.5</v>
      </c>
      <c r="L225" s="184">
        <f t="shared" si="74"/>
        <v>0.27687296416938112</v>
      </c>
      <c r="M225" s="179" t="s">
        <v>596</v>
      </c>
      <c r="N225" s="185">
        <v>43605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6">
        <v>115</v>
      </c>
      <c r="B226" s="187">
        <v>43306</v>
      </c>
      <c r="C226" s="187"/>
      <c r="D226" s="188" t="s">
        <v>747</v>
      </c>
      <c r="E226" s="189" t="s">
        <v>593</v>
      </c>
      <c r="F226" s="190">
        <v>27.5</v>
      </c>
      <c r="G226" s="190"/>
      <c r="H226" s="191">
        <v>13.1</v>
      </c>
      <c r="I226" s="191">
        <v>60</v>
      </c>
      <c r="J226" s="192" t="s">
        <v>780</v>
      </c>
      <c r="K226" s="193">
        <v>-14.4</v>
      </c>
      <c r="L226" s="194">
        <v>-0.52363636363636401</v>
      </c>
      <c r="M226" s="190" t="s">
        <v>607</v>
      </c>
      <c r="N226" s="187">
        <v>43138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16">
        <v>116</v>
      </c>
      <c r="B227" s="217">
        <v>43318</v>
      </c>
      <c r="C227" s="217"/>
      <c r="D227" s="195" t="s">
        <v>781</v>
      </c>
      <c r="E227" s="190" t="s">
        <v>593</v>
      </c>
      <c r="F227" s="190">
        <v>148.5</v>
      </c>
      <c r="G227" s="190"/>
      <c r="H227" s="190">
        <v>102</v>
      </c>
      <c r="I227" s="191">
        <v>182</v>
      </c>
      <c r="J227" s="192" t="s">
        <v>782</v>
      </c>
      <c r="K227" s="193">
        <f>H227-F227</f>
        <v>-46.5</v>
      </c>
      <c r="L227" s="194">
        <f>K227/F227</f>
        <v>-0.31313131313131315</v>
      </c>
      <c r="M227" s="190" t="s">
        <v>607</v>
      </c>
      <c r="N227" s="187">
        <v>43661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76">
        <v>117</v>
      </c>
      <c r="B228" s="177">
        <v>43335</v>
      </c>
      <c r="C228" s="177"/>
      <c r="D228" s="178" t="s">
        <v>783</v>
      </c>
      <c r="E228" s="179" t="s">
        <v>593</v>
      </c>
      <c r="F228" s="210">
        <v>285</v>
      </c>
      <c r="G228" s="179"/>
      <c r="H228" s="179">
        <v>355</v>
      </c>
      <c r="I228" s="181">
        <v>364</v>
      </c>
      <c r="J228" s="182" t="s">
        <v>784</v>
      </c>
      <c r="K228" s="183">
        <v>70</v>
      </c>
      <c r="L228" s="184">
        <v>0.24561403508771901</v>
      </c>
      <c r="M228" s="179" t="s">
        <v>596</v>
      </c>
      <c r="N228" s="185">
        <v>43455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76">
        <v>118</v>
      </c>
      <c r="B229" s="177">
        <v>43341</v>
      </c>
      <c r="C229" s="177"/>
      <c r="D229" s="178" t="s">
        <v>400</v>
      </c>
      <c r="E229" s="179" t="s">
        <v>593</v>
      </c>
      <c r="F229" s="210">
        <v>525</v>
      </c>
      <c r="G229" s="179"/>
      <c r="H229" s="179">
        <v>585</v>
      </c>
      <c r="I229" s="181">
        <v>635</v>
      </c>
      <c r="J229" s="182" t="s">
        <v>785</v>
      </c>
      <c r="K229" s="183">
        <f t="shared" ref="K229:K280" si="75">H229-F229</f>
        <v>60</v>
      </c>
      <c r="L229" s="184">
        <f t="shared" ref="L229:L280" si="76">K229/F229</f>
        <v>0.11428571428571428</v>
      </c>
      <c r="M229" s="179" t="s">
        <v>596</v>
      </c>
      <c r="N229" s="185">
        <v>43662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76">
        <v>119</v>
      </c>
      <c r="B230" s="177">
        <v>43395</v>
      </c>
      <c r="C230" s="177"/>
      <c r="D230" s="178" t="s">
        <v>385</v>
      </c>
      <c r="E230" s="179" t="s">
        <v>593</v>
      </c>
      <c r="F230" s="210">
        <v>475</v>
      </c>
      <c r="G230" s="179"/>
      <c r="H230" s="179">
        <v>574</v>
      </c>
      <c r="I230" s="181">
        <v>570</v>
      </c>
      <c r="J230" s="182" t="s">
        <v>687</v>
      </c>
      <c r="K230" s="183">
        <f t="shared" si="75"/>
        <v>99</v>
      </c>
      <c r="L230" s="184">
        <f t="shared" si="76"/>
        <v>0.20842105263157895</v>
      </c>
      <c r="M230" s="179" t="s">
        <v>596</v>
      </c>
      <c r="N230" s="185">
        <v>43403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07">
        <v>120</v>
      </c>
      <c r="B231" s="208">
        <v>43397</v>
      </c>
      <c r="C231" s="208"/>
      <c r="D231" s="209" t="s">
        <v>786</v>
      </c>
      <c r="E231" s="210" t="s">
        <v>593</v>
      </c>
      <c r="F231" s="210">
        <v>707.5</v>
      </c>
      <c r="G231" s="210"/>
      <c r="H231" s="210">
        <v>872</v>
      </c>
      <c r="I231" s="212">
        <v>872</v>
      </c>
      <c r="J231" s="213" t="s">
        <v>687</v>
      </c>
      <c r="K231" s="183">
        <f t="shared" si="75"/>
        <v>164.5</v>
      </c>
      <c r="L231" s="214">
        <f t="shared" si="76"/>
        <v>0.23250883392226149</v>
      </c>
      <c r="M231" s="210" t="s">
        <v>596</v>
      </c>
      <c r="N231" s="215">
        <v>43482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07">
        <v>121</v>
      </c>
      <c r="B232" s="208">
        <v>43398</v>
      </c>
      <c r="C232" s="208"/>
      <c r="D232" s="209" t="s">
        <v>787</v>
      </c>
      <c r="E232" s="210" t="s">
        <v>593</v>
      </c>
      <c r="F232" s="210">
        <v>162</v>
      </c>
      <c r="G232" s="210"/>
      <c r="H232" s="210">
        <v>204</v>
      </c>
      <c r="I232" s="212">
        <v>209</v>
      </c>
      <c r="J232" s="213" t="s">
        <v>788</v>
      </c>
      <c r="K232" s="183">
        <f t="shared" si="75"/>
        <v>42</v>
      </c>
      <c r="L232" s="214">
        <f t="shared" si="76"/>
        <v>0.25925925925925924</v>
      </c>
      <c r="M232" s="210" t="s">
        <v>596</v>
      </c>
      <c r="N232" s="215">
        <v>43539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07">
        <v>122</v>
      </c>
      <c r="B233" s="208">
        <v>43399</v>
      </c>
      <c r="C233" s="208"/>
      <c r="D233" s="209" t="s">
        <v>490</v>
      </c>
      <c r="E233" s="210" t="s">
        <v>593</v>
      </c>
      <c r="F233" s="210">
        <v>240</v>
      </c>
      <c r="G233" s="210"/>
      <c r="H233" s="210">
        <v>297</v>
      </c>
      <c r="I233" s="212">
        <v>297</v>
      </c>
      <c r="J233" s="213" t="s">
        <v>687</v>
      </c>
      <c r="K233" s="219">
        <f t="shared" si="75"/>
        <v>57</v>
      </c>
      <c r="L233" s="214">
        <f t="shared" si="76"/>
        <v>0.23749999999999999</v>
      </c>
      <c r="M233" s="210" t="s">
        <v>596</v>
      </c>
      <c r="N233" s="215">
        <v>43417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76">
        <v>123</v>
      </c>
      <c r="B234" s="177">
        <v>43439</v>
      </c>
      <c r="C234" s="177"/>
      <c r="D234" s="178" t="s">
        <v>789</v>
      </c>
      <c r="E234" s="179" t="s">
        <v>593</v>
      </c>
      <c r="F234" s="179">
        <v>202.5</v>
      </c>
      <c r="G234" s="179"/>
      <c r="H234" s="179">
        <v>255</v>
      </c>
      <c r="I234" s="181">
        <v>252</v>
      </c>
      <c r="J234" s="182" t="s">
        <v>687</v>
      </c>
      <c r="K234" s="183">
        <f t="shared" si="75"/>
        <v>52.5</v>
      </c>
      <c r="L234" s="184">
        <f t="shared" si="76"/>
        <v>0.25925925925925924</v>
      </c>
      <c r="M234" s="179" t="s">
        <v>596</v>
      </c>
      <c r="N234" s="185">
        <v>43542</v>
      </c>
      <c r="O234" s="1"/>
      <c r="P234" s="1"/>
      <c r="Q234" s="1"/>
      <c r="R234" s="6" t="s">
        <v>790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07">
        <v>124</v>
      </c>
      <c r="B235" s="208">
        <v>43465</v>
      </c>
      <c r="C235" s="177"/>
      <c r="D235" s="209" t="s">
        <v>159</v>
      </c>
      <c r="E235" s="210" t="s">
        <v>593</v>
      </c>
      <c r="F235" s="210">
        <v>710</v>
      </c>
      <c r="G235" s="210"/>
      <c r="H235" s="210">
        <v>866</v>
      </c>
      <c r="I235" s="212">
        <v>866</v>
      </c>
      <c r="J235" s="213" t="s">
        <v>687</v>
      </c>
      <c r="K235" s="183">
        <f t="shared" si="75"/>
        <v>156</v>
      </c>
      <c r="L235" s="184">
        <f t="shared" si="76"/>
        <v>0.21971830985915494</v>
      </c>
      <c r="M235" s="179" t="s">
        <v>596</v>
      </c>
      <c r="N235" s="185">
        <v>43553</v>
      </c>
      <c r="O235" s="1"/>
      <c r="P235" s="1"/>
      <c r="Q235" s="1"/>
      <c r="R235" s="6" t="s">
        <v>790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07">
        <v>125</v>
      </c>
      <c r="B236" s="208">
        <v>43522</v>
      </c>
      <c r="C236" s="208"/>
      <c r="D236" s="209" t="s">
        <v>174</v>
      </c>
      <c r="E236" s="210" t="s">
        <v>593</v>
      </c>
      <c r="F236" s="210">
        <v>337.25</v>
      </c>
      <c r="G236" s="210"/>
      <c r="H236" s="210">
        <v>398.5</v>
      </c>
      <c r="I236" s="212">
        <v>411</v>
      </c>
      <c r="J236" s="182" t="s">
        <v>791</v>
      </c>
      <c r="K236" s="183">
        <f t="shared" si="75"/>
        <v>61.25</v>
      </c>
      <c r="L236" s="184">
        <f t="shared" si="76"/>
        <v>0.1816160118606375</v>
      </c>
      <c r="M236" s="179" t="s">
        <v>596</v>
      </c>
      <c r="N236" s="185">
        <v>43760</v>
      </c>
      <c r="O236" s="1"/>
      <c r="P236" s="1"/>
      <c r="Q236" s="1"/>
      <c r="R236" s="6" t="s">
        <v>790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20">
        <v>126</v>
      </c>
      <c r="B237" s="221">
        <v>43559</v>
      </c>
      <c r="C237" s="221"/>
      <c r="D237" s="222" t="s">
        <v>792</v>
      </c>
      <c r="E237" s="223" t="s">
        <v>593</v>
      </c>
      <c r="F237" s="223">
        <v>130</v>
      </c>
      <c r="G237" s="223"/>
      <c r="H237" s="223">
        <v>65</v>
      </c>
      <c r="I237" s="224">
        <v>158</v>
      </c>
      <c r="J237" s="192" t="s">
        <v>793</v>
      </c>
      <c r="K237" s="193">
        <f t="shared" si="75"/>
        <v>-65</v>
      </c>
      <c r="L237" s="194">
        <f t="shared" si="76"/>
        <v>-0.5</v>
      </c>
      <c r="M237" s="190" t="s">
        <v>607</v>
      </c>
      <c r="N237" s="187">
        <v>43726</v>
      </c>
      <c r="O237" s="1"/>
      <c r="P237" s="1"/>
      <c r="Q237" s="1"/>
      <c r="R237" s="6" t="s">
        <v>794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07">
        <v>127</v>
      </c>
      <c r="B238" s="208">
        <v>43017</v>
      </c>
      <c r="C238" s="208"/>
      <c r="D238" s="209" t="s">
        <v>210</v>
      </c>
      <c r="E238" s="210" t="s">
        <v>593</v>
      </c>
      <c r="F238" s="210">
        <v>141.5</v>
      </c>
      <c r="G238" s="210"/>
      <c r="H238" s="210">
        <v>183.5</v>
      </c>
      <c r="I238" s="212">
        <v>210</v>
      </c>
      <c r="J238" s="182" t="s">
        <v>788</v>
      </c>
      <c r="K238" s="183">
        <f t="shared" si="75"/>
        <v>42</v>
      </c>
      <c r="L238" s="184">
        <f t="shared" si="76"/>
        <v>0.29681978798586572</v>
      </c>
      <c r="M238" s="179" t="s">
        <v>596</v>
      </c>
      <c r="N238" s="185">
        <v>43042</v>
      </c>
      <c r="O238" s="1"/>
      <c r="P238" s="1"/>
      <c r="Q238" s="1"/>
      <c r="R238" s="6" t="s">
        <v>794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20">
        <v>128</v>
      </c>
      <c r="B239" s="221">
        <v>43074</v>
      </c>
      <c r="C239" s="221"/>
      <c r="D239" s="222" t="s">
        <v>795</v>
      </c>
      <c r="E239" s="223" t="s">
        <v>593</v>
      </c>
      <c r="F239" s="218">
        <v>172</v>
      </c>
      <c r="G239" s="223"/>
      <c r="H239" s="223">
        <v>155.25</v>
      </c>
      <c r="I239" s="224">
        <v>230</v>
      </c>
      <c r="J239" s="192" t="s">
        <v>796</v>
      </c>
      <c r="K239" s="193">
        <f t="shared" si="75"/>
        <v>-16.75</v>
      </c>
      <c r="L239" s="194">
        <f t="shared" si="76"/>
        <v>-9.7383720930232565E-2</v>
      </c>
      <c r="M239" s="190" t="s">
        <v>607</v>
      </c>
      <c r="N239" s="187">
        <v>43787</v>
      </c>
      <c r="O239" s="1"/>
      <c r="P239" s="1"/>
      <c r="Q239" s="1"/>
      <c r="R239" s="6" t="s">
        <v>794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07">
        <v>129</v>
      </c>
      <c r="B240" s="208">
        <v>43398</v>
      </c>
      <c r="C240" s="208"/>
      <c r="D240" s="209" t="s">
        <v>120</v>
      </c>
      <c r="E240" s="210" t="s">
        <v>593</v>
      </c>
      <c r="F240" s="210">
        <v>698.5</v>
      </c>
      <c r="G240" s="210"/>
      <c r="H240" s="210">
        <v>890</v>
      </c>
      <c r="I240" s="212">
        <v>890</v>
      </c>
      <c r="J240" s="182" t="s">
        <v>797</v>
      </c>
      <c r="K240" s="183">
        <f t="shared" si="75"/>
        <v>191.5</v>
      </c>
      <c r="L240" s="184">
        <f t="shared" si="76"/>
        <v>0.27415891195418757</v>
      </c>
      <c r="M240" s="179" t="s">
        <v>596</v>
      </c>
      <c r="N240" s="185">
        <v>44328</v>
      </c>
      <c r="O240" s="1"/>
      <c r="P240" s="1"/>
      <c r="Q240" s="1"/>
      <c r="R240" s="6" t="s">
        <v>790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07">
        <v>130</v>
      </c>
      <c r="B241" s="208">
        <v>42877</v>
      </c>
      <c r="C241" s="208"/>
      <c r="D241" s="209" t="s">
        <v>798</v>
      </c>
      <c r="E241" s="210" t="s">
        <v>593</v>
      </c>
      <c r="F241" s="210">
        <v>127.6</v>
      </c>
      <c r="G241" s="210"/>
      <c r="H241" s="210">
        <v>138</v>
      </c>
      <c r="I241" s="212">
        <v>190</v>
      </c>
      <c r="J241" s="182" t="s">
        <v>799</v>
      </c>
      <c r="K241" s="183">
        <f t="shared" si="75"/>
        <v>10.400000000000006</v>
      </c>
      <c r="L241" s="184">
        <f t="shared" si="76"/>
        <v>8.1504702194357417E-2</v>
      </c>
      <c r="M241" s="179" t="s">
        <v>596</v>
      </c>
      <c r="N241" s="185">
        <v>43774</v>
      </c>
      <c r="O241" s="1"/>
      <c r="P241" s="1"/>
      <c r="Q241" s="1"/>
      <c r="R241" s="6" t="s">
        <v>794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07">
        <v>131</v>
      </c>
      <c r="B242" s="208">
        <v>43158</v>
      </c>
      <c r="C242" s="208"/>
      <c r="D242" s="209" t="s">
        <v>800</v>
      </c>
      <c r="E242" s="210" t="s">
        <v>593</v>
      </c>
      <c r="F242" s="210">
        <v>317</v>
      </c>
      <c r="G242" s="210"/>
      <c r="H242" s="210">
        <v>382.5</v>
      </c>
      <c r="I242" s="212">
        <v>398</v>
      </c>
      <c r="J242" s="182" t="s">
        <v>801</v>
      </c>
      <c r="K242" s="183">
        <f t="shared" si="75"/>
        <v>65.5</v>
      </c>
      <c r="L242" s="184">
        <f t="shared" si="76"/>
        <v>0.20662460567823343</v>
      </c>
      <c r="M242" s="179" t="s">
        <v>596</v>
      </c>
      <c r="N242" s="185">
        <v>44238</v>
      </c>
      <c r="O242" s="1"/>
      <c r="P242" s="1"/>
      <c r="Q242" s="1"/>
      <c r="R242" s="6" t="s">
        <v>794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20">
        <v>132</v>
      </c>
      <c r="B243" s="221">
        <v>43164</v>
      </c>
      <c r="C243" s="221"/>
      <c r="D243" s="222" t="s">
        <v>166</v>
      </c>
      <c r="E243" s="223" t="s">
        <v>593</v>
      </c>
      <c r="F243" s="218">
        <f>510-14.4</f>
        <v>495.6</v>
      </c>
      <c r="G243" s="223"/>
      <c r="H243" s="223">
        <v>350</v>
      </c>
      <c r="I243" s="224">
        <v>672</v>
      </c>
      <c r="J243" s="192" t="s">
        <v>802</v>
      </c>
      <c r="K243" s="193">
        <f t="shared" si="75"/>
        <v>-145.60000000000002</v>
      </c>
      <c r="L243" s="194">
        <f t="shared" si="76"/>
        <v>-0.29378531073446329</v>
      </c>
      <c r="M243" s="190" t="s">
        <v>607</v>
      </c>
      <c r="N243" s="187">
        <v>43887</v>
      </c>
      <c r="O243" s="1"/>
      <c r="P243" s="1"/>
      <c r="Q243" s="1"/>
      <c r="R243" s="6" t="s">
        <v>790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20">
        <v>133</v>
      </c>
      <c r="B244" s="221">
        <v>43237</v>
      </c>
      <c r="C244" s="221"/>
      <c r="D244" s="222" t="s">
        <v>803</v>
      </c>
      <c r="E244" s="223" t="s">
        <v>593</v>
      </c>
      <c r="F244" s="218">
        <v>230.3</v>
      </c>
      <c r="G244" s="223"/>
      <c r="H244" s="223">
        <v>102.5</v>
      </c>
      <c r="I244" s="224">
        <v>348</v>
      </c>
      <c r="J244" s="192" t="s">
        <v>804</v>
      </c>
      <c r="K244" s="193">
        <f t="shared" si="75"/>
        <v>-127.80000000000001</v>
      </c>
      <c r="L244" s="194">
        <f t="shared" si="76"/>
        <v>-0.55492835432045162</v>
      </c>
      <c r="M244" s="190" t="s">
        <v>607</v>
      </c>
      <c r="N244" s="187">
        <v>43896</v>
      </c>
      <c r="O244" s="1"/>
      <c r="P244" s="1"/>
      <c r="Q244" s="1"/>
      <c r="R244" s="6" t="s">
        <v>790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07">
        <v>134</v>
      </c>
      <c r="B245" s="208">
        <v>43258</v>
      </c>
      <c r="C245" s="208"/>
      <c r="D245" s="209" t="s">
        <v>446</v>
      </c>
      <c r="E245" s="210" t="s">
        <v>593</v>
      </c>
      <c r="F245" s="210">
        <f>342.5-5.1</f>
        <v>337.4</v>
      </c>
      <c r="G245" s="210"/>
      <c r="H245" s="210">
        <v>412.5</v>
      </c>
      <c r="I245" s="212">
        <v>439</v>
      </c>
      <c r="J245" s="182" t="s">
        <v>805</v>
      </c>
      <c r="K245" s="183">
        <f t="shared" si="75"/>
        <v>75.100000000000023</v>
      </c>
      <c r="L245" s="184">
        <f t="shared" si="76"/>
        <v>0.22258446947243635</v>
      </c>
      <c r="M245" s="179" t="s">
        <v>596</v>
      </c>
      <c r="N245" s="185">
        <v>44230</v>
      </c>
      <c r="O245" s="1"/>
      <c r="P245" s="1"/>
      <c r="Q245" s="1"/>
      <c r="R245" s="6" t="s">
        <v>794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01">
        <v>135</v>
      </c>
      <c r="B246" s="200">
        <v>43285</v>
      </c>
      <c r="C246" s="200"/>
      <c r="D246" s="201" t="s">
        <v>58</v>
      </c>
      <c r="E246" s="202" t="s">
        <v>593</v>
      </c>
      <c r="F246" s="202">
        <f>127.5-5.53</f>
        <v>121.97</v>
      </c>
      <c r="G246" s="203"/>
      <c r="H246" s="203">
        <v>122.5</v>
      </c>
      <c r="I246" s="203">
        <v>170</v>
      </c>
      <c r="J246" s="204" t="s">
        <v>806</v>
      </c>
      <c r="K246" s="205">
        <f t="shared" si="75"/>
        <v>0.53000000000000114</v>
      </c>
      <c r="L246" s="206">
        <f t="shared" si="76"/>
        <v>4.3453308190538747E-3</v>
      </c>
      <c r="M246" s="202" t="s">
        <v>616</v>
      </c>
      <c r="N246" s="200">
        <v>44431</v>
      </c>
      <c r="O246" s="1"/>
      <c r="P246" s="1"/>
      <c r="Q246" s="1"/>
      <c r="R246" s="6" t="s">
        <v>790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20">
        <v>136</v>
      </c>
      <c r="B247" s="221">
        <v>43294</v>
      </c>
      <c r="C247" s="221"/>
      <c r="D247" s="222" t="s">
        <v>807</v>
      </c>
      <c r="E247" s="223" t="s">
        <v>593</v>
      </c>
      <c r="F247" s="218">
        <v>46.5</v>
      </c>
      <c r="G247" s="223"/>
      <c r="H247" s="223">
        <v>17</v>
      </c>
      <c r="I247" s="224">
        <v>59</v>
      </c>
      <c r="J247" s="192" t="s">
        <v>808</v>
      </c>
      <c r="K247" s="193">
        <f t="shared" si="75"/>
        <v>-29.5</v>
      </c>
      <c r="L247" s="194">
        <f t="shared" si="76"/>
        <v>-0.63440860215053763</v>
      </c>
      <c r="M247" s="190" t="s">
        <v>607</v>
      </c>
      <c r="N247" s="187">
        <v>43887</v>
      </c>
      <c r="O247" s="1"/>
      <c r="P247" s="1"/>
      <c r="Q247" s="1"/>
      <c r="R247" s="6" t="s">
        <v>790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07">
        <v>137</v>
      </c>
      <c r="B248" s="208">
        <v>43396</v>
      </c>
      <c r="C248" s="208"/>
      <c r="D248" s="209" t="s">
        <v>429</v>
      </c>
      <c r="E248" s="210" t="s">
        <v>593</v>
      </c>
      <c r="F248" s="210">
        <v>156.5</v>
      </c>
      <c r="G248" s="210"/>
      <c r="H248" s="210">
        <v>207.5</v>
      </c>
      <c r="I248" s="212">
        <v>191</v>
      </c>
      <c r="J248" s="182" t="s">
        <v>687</v>
      </c>
      <c r="K248" s="183">
        <f t="shared" si="75"/>
        <v>51</v>
      </c>
      <c r="L248" s="184">
        <f t="shared" si="76"/>
        <v>0.32587859424920129</v>
      </c>
      <c r="M248" s="179" t="s">
        <v>596</v>
      </c>
      <c r="N248" s="185">
        <v>44369</v>
      </c>
      <c r="O248" s="1"/>
      <c r="P248" s="1"/>
      <c r="Q248" s="1"/>
      <c r="R248" s="6" t="s">
        <v>790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07">
        <v>138</v>
      </c>
      <c r="B249" s="208">
        <v>43439</v>
      </c>
      <c r="C249" s="208"/>
      <c r="D249" s="209" t="s">
        <v>348</v>
      </c>
      <c r="E249" s="210" t="s">
        <v>593</v>
      </c>
      <c r="F249" s="210">
        <v>259.5</v>
      </c>
      <c r="G249" s="210"/>
      <c r="H249" s="210">
        <v>320</v>
      </c>
      <c r="I249" s="212">
        <v>320</v>
      </c>
      <c r="J249" s="182" t="s">
        <v>687</v>
      </c>
      <c r="K249" s="183">
        <f t="shared" si="75"/>
        <v>60.5</v>
      </c>
      <c r="L249" s="184">
        <f t="shared" si="76"/>
        <v>0.23314065510597304</v>
      </c>
      <c r="M249" s="179" t="s">
        <v>596</v>
      </c>
      <c r="N249" s="185">
        <v>44323</v>
      </c>
      <c r="O249" s="1"/>
      <c r="P249" s="1"/>
      <c r="Q249" s="1"/>
      <c r="R249" s="6" t="s">
        <v>790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20">
        <v>139</v>
      </c>
      <c r="B250" s="221">
        <v>43439</v>
      </c>
      <c r="C250" s="221"/>
      <c r="D250" s="222" t="s">
        <v>809</v>
      </c>
      <c r="E250" s="223" t="s">
        <v>593</v>
      </c>
      <c r="F250" s="223">
        <v>715</v>
      </c>
      <c r="G250" s="223"/>
      <c r="H250" s="223">
        <v>445</v>
      </c>
      <c r="I250" s="224">
        <v>840</v>
      </c>
      <c r="J250" s="192" t="s">
        <v>810</v>
      </c>
      <c r="K250" s="193">
        <f t="shared" si="75"/>
        <v>-270</v>
      </c>
      <c r="L250" s="194">
        <f t="shared" si="76"/>
        <v>-0.3776223776223776</v>
      </c>
      <c r="M250" s="190" t="s">
        <v>607</v>
      </c>
      <c r="N250" s="187">
        <v>43800</v>
      </c>
      <c r="O250" s="1"/>
      <c r="P250" s="1"/>
      <c r="Q250" s="1"/>
      <c r="R250" s="6" t="s">
        <v>790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07">
        <v>140</v>
      </c>
      <c r="B251" s="208">
        <v>43469</v>
      </c>
      <c r="C251" s="208"/>
      <c r="D251" s="209" t="s">
        <v>180</v>
      </c>
      <c r="E251" s="210" t="s">
        <v>593</v>
      </c>
      <c r="F251" s="210">
        <v>875</v>
      </c>
      <c r="G251" s="210"/>
      <c r="H251" s="210">
        <v>1165</v>
      </c>
      <c r="I251" s="212">
        <v>1185</v>
      </c>
      <c r="J251" s="182" t="s">
        <v>811</v>
      </c>
      <c r="K251" s="183">
        <f t="shared" si="75"/>
        <v>290</v>
      </c>
      <c r="L251" s="184">
        <f t="shared" si="76"/>
        <v>0.33142857142857141</v>
      </c>
      <c r="M251" s="179" t="s">
        <v>596</v>
      </c>
      <c r="N251" s="185">
        <v>43847</v>
      </c>
      <c r="O251" s="1"/>
      <c r="P251" s="1"/>
      <c r="Q251" s="1"/>
      <c r="R251" s="6" t="s">
        <v>790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07">
        <v>141</v>
      </c>
      <c r="B252" s="208">
        <v>43559</v>
      </c>
      <c r="C252" s="208"/>
      <c r="D252" s="209" t="s">
        <v>366</v>
      </c>
      <c r="E252" s="210" t="s">
        <v>593</v>
      </c>
      <c r="F252" s="210">
        <f>387-14.63</f>
        <v>372.37</v>
      </c>
      <c r="G252" s="210"/>
      <c r="H252" s="210">
        <v>490</v>
      </c>
      <c r="I252" s="212">
        <v>490</v>
      </c>
      <c r="J252" s="182" t="s">
        <v>687</v>
      </c>
      <c r="K252" s="183">
        <f t="shared" si="75"/>
        <v>117.63</v>
      </c>
      <c r="L252" s="184">
        <f t="shared" si="76"/>
        <v>0.31589548030185027</v>
      </c>
      <c r="M252" s="179" t="s">
        <v>596</v>
      </c>
      <c r="N252" s="185">
        <v>43850</v>
      </c>
      <c r="O252" s="1"/>
      <c r="P252" s="1"/>
      <c r="Q252" s="1"/>
      <c r="R252" s="6" t="s">
        <v>790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20">
        <v>142</v>
      </c>
      <c r="B253" s="221">
        <v>43578</v>
      </c>
      <c r="C253" s="221"/>
      <c r="D253" s="222" t="s">
        <v>812</v>
      </c>
      <c r="E253" s="223" t="s">
        <v>606</v>
      </c>
      <c r="F253" s="223">
        <v>220</v>
      </c>
      <c r="G253" s="223"/>
      <c r="H253" s="223">
        <v>127.5</v>
      </c>
      <c r="I253" s="224">
        <v>284</v>
      </c>
      <c r="J253" s="192" t="s">
        <v>813</v>
      </c>
      <c r="K253" s="193">
        <f t="shared" si="75"/>
        <v>-92.5</v>
      </c>
      <c r="L253" s="194">
        <f t="shared" si="76"/>
        <v>-0.42045454545454547</v>
      </c>
      <c r="M253" s="190" t="s">
        <v>607</v>
      </c>
      <c r="N253" s="187">
        <v>43896</v>
      </c>
      <c r="O253" s="1"/>
      <c r="P253" s="1"/>
      <c r="Q253" s="1"/>
      <c r="R253" s="6" t="s">
        <v>790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07">
        <v>143</v>
      </c>
      <c r="B254" s="208">
        <v>43622</v>
      </c>
      <c r="C254" s="208"/>
      <c r="D254" s="209" t="s">
        <v>491</v>
      </c>
      <c r="E254" s="210" t="s">
        <v>606</v>
      </c>
      <c r="F254" s="210">
        <v>332.8</v>
      </c>
      <c r="G254" s="210"/>
      <c r="H254" s="210">
        <v>405</v>
      </c>
      <c r="I254" s="212">
        <v>419</v>
      </c>
      <c r="J254" s="182" t="s">
        <v>814</v>
      </c>
      <c r="K254" s="183">
        <f t="shared" si="75"/>
        <v>72.199999999999989</v>
      </c>
      <c r="L254" s="184">
        <f t="shared" si="76"/>
        <v>0.21694711538461534</v>
      </c>
      <c r="M254" s="179" t="s">
        <v>596</v>
      </c>
      <c r="N254" s="185">
        <v>43860</v>
      </c>
      <c r="O254" s="1"/>
      <c r="P254" s="1"/>
      <c r="Q254" s="1"/>
      <c r="R254" s="6" t="s">
        <v>794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01">
        <v>144</v>
      </c>
      <c r="B255" s="200">
        <v>43641</v>
      </c>
      <c r="C255" s="200"/>
      <c r="D255" s="201" t="s">
        <v>172</v>
      </c>
      <c r="E255" s="202" t="s">
        <v>593</v>
      </c>
      <c r="F255" s="202">
        <v>386</v>
      </c>
      <c r="G255" s="203"/>
      <c r="H255" s="203">
        <v>395</v>
      </c>
      <c r="I255" s="203">
        <v>452</v>
      </c>
      <c r="J255" s="204" t="s">
        <v>815</v>
      </c>
      <c r="K255" s="205">
        <f t="shared" si="75"/>
        <v>9</v>
      </c>
      <c r="L255" s="206">
        <f t="shared" si="76"/>
        <v>2.3316062176165803E-2</v>
      </c>
      <c r="M255" s="202" t="s">
        <v>616</v>
      </c>
      <c r="N255" s="200">
        <v>43868</v>
      </c>
      <c r="O255" s="1"/>
      <c r="P255" s="1"/>
      <c r="Q255" s="1"/>
      <c r="R255" s="6" t="s">
        <v>794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01">
        <v>145</v>
      </c>
      <c r="B256" s="200">
        <v>43707</v>
      </c>
      <c r="C256" s="200"/>
      <c r="D256" s="201" t="s">
        <v>146</v>
      </c>
      <c r="E256" s="202" t="s">
        <v>593</v>
      </c>
      <c r="F256" s="202">
        <v>137.5</v>
      </c>
      <c r="G256" s="203"/>
      <c r="H256" s="203">
        <v>138.5</v>
      </c>
      <c r="I256" s="203">
        <v>190</v>
      </c>
      <c r="J256" s="204" t="s">
        <v>816</v>
      </c>
      <c r="K256" s="205">
        <f t="shared" si="75"/>
        <v>1</v>
      </c>
      <c r="L256" s="206">
        <f t="shared" si="76"/>
        <v>7.2727272727272727E-3</v>
      </c>
      <c r="M256" s="202" t="s">
        <v>616</v>
      </c>
      <c r="N256" s="200">
        <v>44432</v>
      </c>
      <c r="O256" s="1"/>
      <c r="P256" s="1"/>
      <c r="Q256" s="1"/>
      <c r="R256" s="6" t="s">
        <v>790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07">
        <v>146</v>
      </c>
      <c r="B257" s="208">
        <v>43731</v>
      </c>
      <c r="C257" s="208"/>
      <c r="D257" s="209" t="s">
        <v>439</v>
      </c>
      <c r="E257" s="210" t="s">
        <v>593</v>
      </c>
      <c r="F257" s="210">
        <v>235</v>
      </c>
      <c r="G257" s="210"/>
      <c r="H257" s="210">
        <v>295</v>
      </c>
      <c r="I257" s="212">
        <v>296</v>
      </c>
      <c r="J257" s="182" t="s">
        <v>817</v>
      </c>
      <c r="K257" s="183">
        <f t="shared" si="75"/>
        <v>60</v>
      </c>
      <c r="L257" s="184">
        <f t="shared" si="76"/>
        <v>0.25531914893617019</v>
      </c>
      <c r="M257" s="179" t="s">
        <v>596</v>
      </c>
      <c r="N257" s="185">
        <v>43844</v>
      </c>
      <c r="O257" s="1"/>
      <c r="P257" s="1"/>
      <c r="Q257" s="1"/>
      <c r="R257" s="6" t="s">
        <v>794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07">
        <v>147</v>
      </c>
      <c r="B258" s="208">
        <v>43752</v>
      </c>
      <c r="C258" s="208"/>
      <c r="D258" s="209" t="s">
        <v>818</v>
      </c>
      <c r="E258" s="210" t="s">
        <v>593</v>
      </c>
      <c r="F258" s="210">
        <v>277.5</v>
      </c>
      <c r="G258" s="210"/>
      <c r="H258" s="210">
        <v>333</v>
      </c>
      <c r="I258" s="212">
        <v>333</v>
      </c>
      <c r="J258" s="182" t="s">
        <v>819</v>
      </c>
      <c r="K258" s="183">
        <f t="shared" si="75"/>
        <v>55.5</v>
      </c>
      <c r="L258" s="184">
        <f t="shared" si="76"/>
        <v>0.2</v>
      </c>
      <c r="M258" s="179" t="s">
        <v>596</v>
      </c>
      <c r="N258" s="185">
        <v>43846</v>
      </c>
      <c r="O258" s="1"/>
      <c r="P258" s="1"/>
      <c r="Q258" s="1"/>
      <c r="R258" s="6" t="s">
        <v>790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07">
        <v>148</v>
      </c>
      <c r="B259" s="208">
        <v>43752</v>
      </c>
      <c r="C259" s="208"/>
      <c r="D259" s="209" t="s">
        <v>820</v>
      </c>
      <c r="E259" s="210" t="s">
        <v>593</v>
      </c>
      <c r="F259" s="210">
        <v>930</v>
      </c>
      <c r="G259" s="210"/>
      <c r="H259" s="210">
        <v>1165</v>
      </c>
      <c r="I259" s="212">
        <v>1200</v>
      </c>
      <c r="J259" s="182" t="s">
        <v>821</v>
      </c>
      <c r="K259" s="183">
        <f t="shared" si="75"/>
        <v>235</v>
      </c>
      <c r="L259" s="184">
        <f t="shared" si="76"/>
        <v>0.25268817204301075</v>
      </c>
      <c r="M259" s="179" t="s">
        <v>596</v>
      </c>
      <c r="N259" s="185">
        <v>43847</v>
      </c>
      <c r="O259" s="1"/>
      <c r="P259" s="1"/>
      <c r="Q259" s="1"/>
      <c r="R259" s="6" t="s">
        <v>794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07">
        <v>149</v>
      </c>
      <c r="B260" s="208">
        <v>43753</v>
      </c>
      <c r="C260" s="208"/>
      <c r="D260" s="209" t="s">
        <v>822</v>
      </c>
      <c r="E260" s="210" t="s">
        <v>593</v>
      </c>
      <c r="F260" s="180">
        <v>111</v>
      </c>
      <c r="G260" s="210"/>
      <c r="H260" s="210">
        <v>141</v>
      </c>
      <c r="I260" s="212">
        <v>141</v>
      </c>
      <c r="J260" s="182" t="s">
        <v>823</v>
      </c>
      <c r="K260" s="183">
        <f t="shared" si="75"/>
        <v>30</v>
      </c>
      <c r="L260" s="184">
        <f t="shared" si="76"/>
        <v>0.27027027027027029</v>
      </c>
      <c r="M260" s="179" t="s">
        <v>596</v>
      </c>
      <c r="N260" s="185">
        <v>44328</v>
      </c>
      <c r="O260" s="1"/>
      <c r="P260" s="1"/>
      <c r="Q260" s="1"/>
      <c r="R260" s="6" t="s">
        <v>794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07">
        <v>150</v>
      </c>
      <c r="B261" s="208">
        <v>43753</v>
      </c>
      <c r="C261" s="208"/>
      <c r="D261" s="209" t="s">
        <v>824</v>
      </c>
      <c r="E261" s="210" t="s">
        <v>593</v>
      </c>
      <c r="F261" s="180">
        <v>296</v>
      </c>
      <c r="G261" s="210"/>
      <c r="H261" s="210">
        <v>370</v>
      </c>
      <c r="I261" s="212">
        <v>370</v>
      </c>
      <c r="J261" s="182" t="s">
        <v>687</v>
      </c>
      <c r="K261" s="183">
        <f t="shared" si="75"/>
        <v>74</v>
      </c>
      <c r="L261" s="184">
        <f t="shared" si="76"/>
        <v>0.25</v>
      </c>
      <c r="M261" s="179" t="s">
        <v>596</v>
      </c>
      <c r="N261" s="185">
        <v>43853</v>
      </c>
      <c r="O261" s="1"/>
      <c r="P261" s="1"/>
      <c r="Q261" s="1"/>
      <c r="R261" s="6" t="s">
        <v>794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07">
        <v>151</v>
      </c>
      <c r="B262" s="208">
        <v>43754</v>
      </c>
      <c r="C262" s="208"/>
      <c r="D262" s="209" t="s">
        <v>825</v>
      </c>
      <c r="E262" s="210" t="s">
        <v>593</v>
      </c>
      <c r="F262" s="180">
        <v>300</v>
      </c>
      <c r="G262" s="210"/>
      <c r="H262" s="210">
        <v>382.5</v>
      </c>
      <c r="I262" s="212">
        <v>344</v>
      </c>
      <c r="J262" s="182" t="s">
        <v>826</v>
      </c>
      <c r="K262" s="183">
        <f t="shared" si="75"/>
        <v>82.5</v>
      </c>
      <c r="L262" s="184">
        <f t="shared" si="76"/>
        <v>0.27500000000000002</v>
      </c>
      <c r="M262" s="179" t="s">
        <v>596</v>
      </c>
      <c r="N262" s="185">
        <v>44238</v>
      </c>
      <c r="O262" s="1"/>
      <c r="P262" s="1"/>
      <c r="Q262" s="1"/>
      <c r="R262" s="6" t="s">
        <v>794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07">
        <v>152</v>
      </c>
      <c r="B263" s="208">
        <v>43832</v>
      </c>
      <c r="C263" s="208"/>
      <c r="D263" s="209" t="s">
        <v>827</v>
      </c>
      <c r="E263" s="210" t="s">
        <v>593</v>
      </c>
      <c r="F263" s="180">
        <v>495</v>
      </c>
      <c r="G263" s="210"/>
      <c r="H263" s="210">
        <v>595</v>
      </c>
      <c r="I263" s="212">
        <v>590</v>
      </c>
      <c r="J263" s="182" t="s">
        <v>619</v>
      </c>
      <c r="K263" s="183">
        <f t="shared" si="75"/>
        <v>100</v>
      </c>
      <c r="L263" s="184">
        <f t="shared" si="76"/>
        <v>0.20202020202020202</v>
      </c>
      <c r="M263" s="179" t="s">
        <v>596</v>
      </c>
      <c r="N263" s="185">
        <v>44589</v>
      </c>
      <c r="O263" s="1"/>
      <c r="P263" s="1"/>
      <c r="Q263" s="1"/>
      <c r="R263" s="6" t="s">
        <v>794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07">
        <v>153</v>
      </c>
      <c r="B264" s="208">
        <v>43966</v>
      </c>
      <c r="C264" s="208"/>
      <c r="D264" s="209" t="s">
        <v>76</v>
      </c>
      <c r="E264" s="210" t="s">
        <v>593</v>
      </c>
      <c r="F264" s="180">
        <v>67.5</v>
      </c>
      <c r="G264" s="210"/>
      <c r="H264" s="210">
        <v>86</v>
      </c>
      <c r="I264" s="212">
        <v>86</v>
      </c>
      <c r="J264" s="182" t="s">
        <v>828</v>
      </c>
      <c r="K264" s="183">
        <f t="shared" si="75"/>
        <v>18.5</v>
      </c>
      <c r="L264" s="184">
        <f t="shared" si="76"/>
        <v>0.27407407407407408</v>
      </c>
      <c r="M264" s="179" t="s">
        <v>596</v>
      </c>
      <c r="N264" s="185">
        <v>44008</v>
      </c>
      <c r="O264" s="1"/>
      <c r="P264" s="1"/>
      <c r="Q264" s="1"/>
      <c r="R264" s="6" t="s">
        <v>794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07">
        <v>154</v>
      </c>
      <c r="B265" s="208">
        <v>44035</v>
      </c>
      <c r="C265" s="208"/>
      <c r="D265" s="209" t="s">
        <v>490</v>
      </c>
      <c r="E265" s="210" t="s">
        <v>593</v>
      </c>
      <c r="F265" s="180">
        <v>231</v>
      </c>
      <c r="G265" s="210"/>
      <c r="H265" s="210">
        <v>281</v>
      </c>
      <c r="I265" s="212">
        <v>281</v>
      </c>
      <c r="J265" s="182" t="s">
        <v>687</v>
      </c>
      <c r="K265" s="183">
        <f t="shared" si="75"/>
        <v>50</v>
      </c>
      <c r="L265" s="184">
        <f t="shared" si="76"/>
        <v>0.21645021645021645</v>
      </c>
      <c r="M265" s="179" t="s">
        <v>596</v>
      </c>
      <c r="N265" s="185">
        <v>44358</v>
      </c>
      <c r="O265" s="1"/>
      <c r="P265" s="1"/>
      <c r="Q265" s="1"/>
      <c r="R265" s="6" t="s">
        <v>794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07">
        <v>155</v>
      </c>
      <c r="B266" s="208">
        <v>44092</v>
      </c>
      <c r="C266" s="208"/>
      <c r="D266" s="209" t="s">
        <v>144</v>
      </c>
      <c r="E266" s="210" t="s">
        <v>593</v>
      </c>
      <c r="F266" s="210">
        <v>206</v>
      </c>
      <c r="G266" s="210"/>
      <c r="H266" s="210">
        <v>248</v>
      </c>
      <c r="I266" s="212">
        <v>248</v>
      </c>
      <c r="J266" s="182" t="s">
        <v>687</v>
      </c>
      <c r="K266" s="183">
        <f t="shared" si="75"/>
        <v>42</v>
      </c>
      <c r="L266" s="184">
        <f t="shared" si="76"/>
        <v>0.20388349514563106</v>
      </c>
      <c r="M266" s="179" t="s">
        <v>596</v>
      </c>
      <c r="N266" s="185">
        <v>44214</v>
      </c>
      <c r="O266" s="1"/>
      <c r="P266" s="1"/>
      <c r="Q266" s="1"/>
      <c r="R266" s="6" t="s">
        <v>794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07">
        <v>156</v>
      </c>
      <c r="B267" s="208">
        <v>44140</v>
      </c>
      <c r="C267" s="208"/>
      <c r="D267" s="209" t="s">
        <v>144</v>
      </c>
      <c r="E267" s="210" t="s">
        <v>593</v>
      </c>
      <c r="F267" s="210">
        <v>182.5</v>
      </c>
      <c r="G267" s="210"/>
      <c r="H267" s="210">
        <v>248</v>
      </c>
      <c r="I267" s="212">
        <v>248</v>
      </c>
      <c r="J267" s="182" t="s">
        <v>687</v>
      </c>
      <c r="K267" s="183">
        <f t="shared" si="75"/>
        <v>65.5</v>
      </c>
      <c r="L267" s="184">
        <f t="shared" si="76"/>
        <v>0.35890410958904112</v>
      </c>
      <c r="M267" s="179" t="s">
        <v>596</v>
      </c>
      <c r="N267" s="185">
        <v>44214</v>
      </c>
      <c r="O267" s="1"/>
      <c r="P267" s="1"/>
      <c r="Q267" s="1"/>
      <c r="R267" s="6" t="s">
        <v>794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07">
        <v>157</v>
      </c>
      <c r="B268" s="208">
        <v>44140</v>
      </c>
      <c r="C268" s="208"/>
      <c r="D268" s="209" t="s">
        <v>348</v>
      </c>
      <c r="E268" s="210" t="s">
        <v>593</v>
      </c>
      <c r="F268" s="210">
        <v>247.5</v>
      </c>
      <c r="G268" s="210"/>
      <c r="H268" s="210">
        <v>320</v>
      </c>
      <c r="I268" s="212">
        <v>320</v>
      </c>
      <c r="J268" s="182" t="s">
        <v>687</v>
      </c>
      <c r="K268" s="183">
        <f t="shared" si="75"/>
        <v>72.5</v>
      </c>
      <c r="L268" s="184">
        <f t="shared" si="76"/>
        <v>0.29292929292929293</v>
      </c>
      <c r="M268" s="179" t="s">
        <v>596</v>
      </c>
      <c r="N268" s="185">
        <v>44323</v>
      </c>
      <c r="O268" s="1"/>
      <c r="P268" s="1"/>
      <c r="Q268" s="1"/>
      <c r="R268" s="6" t="s">
        <v>794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07">
        <v>158</v>
      </c>
      <c r="B269" s="208">
        <v>44140</v>
      </c>
      <c r="C269" s="208"/>
      <c r="D269" s="209" t="s">
        <v>203</v>
      </c>
      <c r="E269" s="210" t="s">
        <v>593</v>
      </c>
      <c r="F269" s="180">
        <v>925</v>
      </c>
      <c r="G269" s="210"/>
      <c r="H269" s="210">
        <v>1095</v>
      </c>
      <c r="I269" s="212">
        <v>1093</v>
      </c>
      <c r="J269" s="182" t="s">
        <v>829</v>
      </c>
      <c r="K269" s="183">
        <f t="shared" si="75"/>
        <v>170</v>
      </c>
      <c r="L269" s="184">
        <f t="shared" si="76"/>
        <v>0.18378378378378379</v>
      </c>
      <c r="M269" s="179" t="s">
        <v>596</v>
      </c>
      <c r="N269" s="185">
        <v>44201</v>
      </c>
      <c r="O269" s="1"/>
      <c r="P269" s="1"/>
      <c r="Q269" s="1"/>
      <c r="R269" s="6" t="s">
        <v>794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07">
        <v>159</v>
      </c>
      <c r="B270" s="208">
        <v>44140</v>
      </c>
      <c r="C270" s="208"/>
      <c r="D270" s="209" t="s">
        <v>366</v>
      </c>
      <c r="E270" s="210" t="s">
        <v>593</v>
      </c>
      <c r="F270" s="180">
        <v>332.5</v>
      </c>
      <c r="G270" s="210"/>
      <c r="H270" s="210">
        <v>393</v>
      </c>
      <c r="I270" s="212">
        <v>406</v>
      </c>
      <c r="J270" s="182" t="s">
        <v>830</v>
      </c>
      <c r="K270" s="183">
        <f t="shared" si="75"/>
        <v>60.5</v>
      </c>
      <c r="L270" s="184">
        <f t="shared" si="76"/>
        <v>0.18195488721804512</v>
      </c>
      <c r="M270" s="179" t="s">
        <v>596</v>
      </c>
      <c r="N270" s="185">
        <v>44256</v>
      </c>
      <c r="O270" s="1"/>
      <c r="P270" s="1"/>
      <c r="Q270" s="1"/>
      <c r="R270" s="6" t="s">
        <v>794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07">
        <v>160</v>
      </c>
      <c r="B271" s="208">
        <v>44141</v>
      </c>
      <c r="C271" s="208"/>
      <c r="D271" s="209" t="s">
        <v>490</v>
      </c>
      <c r="E271" s="210" t="s">
        <v>593</v>
      </c>
      <c r="F271" s="180">
        <v>231</v>
      </c>
      <c r="G271" s="210"/>
      <c r="H271" s="210">
        <v>281</v>
      </c>
      <c r="I271" s="212">
        <v>281</v>
      </c>
      <c r="J271" s="182" t="s">
        <v>687</v>
      </c>
      <c r="K271" s="183">
        <f t="shared" si="75"/>
        <v>50</v>
      </c>
      <c r="L271" s="184">
        <f t="shared" si="76"/>
        <v>0.21645021645021645</v>
      </c>
      <c r="M271" s="179" t="s">
        <v>596</v>
      </c>
      <c r="N271" s="185">
        <v>44358</v>
      </c>
      <c r="O271" s="1"/>
      <c r="P271" s="1"/>
      <c r="Q271" s="1"/>
      <c r="R271" s="6" t="s">
        <v>794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07">
        <v>161</v>
      </c>
      <c r="B272" s="208">
        <v>44187</v>
      </c>
      <c r="C272" s="208"/>
      <c r="D272" s="209" t="s">
        <v>831</v>
      </c>
      <c r="E272" s="210" t="s">
        <v>593</v>
      </c>
      <c r="F272" s="180">
        <v>190</v>
      </c>
      <c r="G272" s="210"/>
      <c r="H272" s="210">
        <v>239</v>
      </c>
      <c r="I272" s="212">
        <v>239</v>
      </c>
      <c r="J272" s="182" t="s">
        <v>832</v>
      </c>
      <c r="K272" s="183">
        <f t="shared" si="75"/>
        <v>49</v>
      </c>
      <c r="L272" s="184">
        <f t="shared" si="76"/>
        <v>0.25789473684210529</v>
      </c>
      <c r="M272" s="179" t="s">
        <v>596</v>
      </c>
      <c r="N272" s="185">
        <v>44844</v>
      </c>
      <c r="O272" s="1"/>
      <c r="P272" s="1"/>
      <c r="Q272" s="1"/>
      <c r="R272" s="6" t="s">
        <v>794</v>
      </c>
    </row>
    <row r="273" spans="1:26" ht="12.75" customHeight="1">
      <c r="A273" s="207">
        <v>162</v>
      </c>
      <c r="B273" s="208">
        <v>44258</v>
      </c>
      <c r="C273" s="208"/>
      <c r="D273" s="209" t="s">
        <v>827</v>
      </c>
      <c r="E273" s="210" t="s">
        <v>593</v>
      </c>
      <c r="F273" s="180">
        <v>495</v>
      </c>
      <c r="G273" s="210"/>
      <c r="H273" s="210">
        <v>595</v>
      </c>
      <c r="I273" s="212">
        <v>590</v>
      </c>
      <c r="J273" s="182" t="s">
        <v>619</v>
      </c>
      <c r="K273" s="183">
        <f t="shared" si="75"/>
        <v>100</v>
      </c>
      <c r="L273" s="184">
        <f t="shared" si="76"/>
        <v>0.20202020202020202</v>
      </c>
      <c r="M273" s="179" t="s">
        <v>596</v>
      </c>
      <c r="N273" s="185">
        <v>44589</v>
      </c>
      <c r="O273" s="1"/>
      <c r="P273" s="1"/>
      <c r="R273" s="6" t="s">
        <v>794</v>
      </c>
    </row>
    <row r="274" spans="1:26" ht="12.75" customHeight="1">
      <c r="A274" s="207">
        <v>163</v>
      </c>
      <c r="B274" s="208">
        <v>44274</v>
      </c>
      <c r="C274" s="208"/>
      <c r="D274" s="209" t="s">
        <v>366</v>
      </c>
      <c r="E274" s="210" t="s">
        <v>593</v>
      </c>
      <c r="F274" s="180">
        <v>355</v>
      </c>
      <c r="G274" s="210"/>
      <c r="H274" s="210">
        <v>422.5</v>
      </c>
      <c r="I274" s="212">
        <v>420</v>
      </c>
      <c r="J274" s="182" t="s">
        <v>833</v>
      </c>
      <c r="K274" s="183">
        <f t="shared" si="75"/>
        <v>67.5</v>
      </c>
      <c r="L274" s="184">
        <f t="shared" si="76"/>
        <v>0.19014084507042253</v>
      </c>
      <c r="M274" s="179" t="s">
        <v>596</v>
      </c>
      <c r="N274" s="185">
        <v>44361</v>
      </c>
      <c r="O274" s="1"/>
      <c r="R274" s="225" t="s">
        <v>794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07">
        <v>164</v>
      </c>
      <c r="B275" s="208">
        <v>44295</v>
      </c>
      <c r="C275" s="208"/>
      <c r="D275" s="209" t="s">
        <v>328</v>
      </c>
      <c r="E275" s="210" t="s">
        <v>593</v>
      </c>
      <c r="F275" s="180">
        <v>555</v>
      </c>
      <c r="G275" s="210"/>
      <c r="H275" s="210">
        <v>663</v>
      </c>
      <c r="I275" s="212">
        <v>663</v>
      </c>
      <c r="J275" s="182" t="s">
        <v>834</v>
      </c>
      <c r="K275" s="183">
        <f t="shared" si="75"/>
        <v>108</v>
      </c>
      <c r="L275" s="184">
        <f t="shared" si="76"/>
        <v>0.19459459459459461</v>
      </c>
      <c r="M275" s="179" t="s">
        <v>596</v>
      </c>
      <c r="N275" s="185">
        <v>44321</v>
      </c>
      <c r="O275" s="1"/>
      <c r="P275" s="1"/>
      <c r="Q275" s="1"/>
      <c r="R275" s="225" t="s">
        <v>794</v>
      </c>
    </row>
    <row r="276" spans="1:26" ht="12.75" customHeight="1">
      <c r="A276" s="207">
        <v>165</v>
      </c>
      <c r="B276" s="208">
        <v>44308</v>
      </c>
      <c r="C276" s="208"/>
      <c r="D276" s="209" t="s">
        <v>798</v>
      </c>
      <c r="E276" s="210" t="s">
        <v>593</v>
      </c>
      <c r="F276" s="180">
        <v>126.5</v>
      </c>
      <c r="G276" s="210"/>
      <c r="H276" s="210">
        <v>155</v>
      </c>
      <c r="I276" s="212">
        <v>155</v>
      </c>
      <c r="J276" s="182" t="s">
        <v>687</v>
      </c>
      <c r="K276" s="183">
        <f t="shared" si="75"/>
        <v>28.5</v>
      </c>
      <c r="L276" s="184">
        <f t="shared" si="76"/>
        <v>0.22529644268774704</v>
      </c>
      <c r="M276" s="179" t="s">
        <v>596</v>
      </c>
      <c r="N276" s="185">
        <v>44362</v>
      </c>
      <c r="O276" s="1"/>
      <c r="R276" s="225" t="s">
        <v>794</v>
      </c>
    </row>
    <row r="277" spans="1:26" ht="12.75" customHeight="1">
      <c r="A277" s="186">
        <v>166</v>
      </c>
      <c r="B277" s="217">
        <v>44368</v>
      </c>
      <c r="C277" s="217"/>
      <c r="D277" s="188" t="s">
        <v>835</v>
      </c>
      <c r="E277" s="190" t="s">
        <v>593</v>
      </c>
      <c r="F277" s="218">
        <v>287.5</v>
      </c>
      <c r="G277" s="190"/>
      <c r="H277" s="190">
        <v>245</v>
      </c>
      <c r="I277" s="191">
        <v>344</v>
      </c>
      <c r="J277" s="192" t="s">
        <v>836</v>
      </c>
      <c r="K277" s="193">
        <f t="shared" si="75"/>
        <v>-42.5</v>
      </c>
      <c r="L277" s="194">
        <f t="shared" si="76"/>
        <v>-0.14782608695652175</v>
      </c>
      <c r="M277" s="190" t="s">
        <v>607</v>
      </c>
      <c r="N277" s="187">
        <v>44508</v>
      </c>
      <c r="O277" s="1"/>
      <c r="R277" s="225" t="s">
        <v>794</v>
      </c>
    </row>
    <row r="278" spans="1:26" ht="12.75" customHeight="1">
      <c r="A278" s="207">
        <v>167</v>
      </c>
      <c r="B278" s="208">
        <v>44368</v>
      </c>
      <c r="C278" s="208"/>
      <c r="D278" s="209" t="s">
        <v>490</v>
      </c>
      <c r="E278" s="210" t="s">
        <v>593</v>
      </c>
      <c r="F278" s="180">
        <v>241</v>
      </c>
      <c r="G278" s="210"/>
      <c r="H278" s="210">
        <v>298</v>
      </c>
      <c r="I278" s="212">
        <v>320</v>
      </c>
      <c r="J278" s="182" t="s">
        <v>687</v>
      </c>
      <c r="K278" s="183">
        <f t="shared" si="75"/>
        <v>57</v>
      </c>
      <c r="L278" s="184">
        <f t="shared" si="76"/>
        <v>0.23651452282157676</v>
      </c>
      <c r="M278" s="179" t="s">
        <v>596</v>
      </c>
      <c r="N278" s="185">
        <v>44802</v>
      </c>
      <c r="O278" s="41"/>
      <c r="R278" s="225" t="s">
        <v>794</v>
      </c>
    </row>
    <row r="279" spans="1:26" ht="12.75" customHeight="1">
      <c r="A279" s="207">
        <v>168</v>
      </c>
      <c r="B279" s="208">
        <v>44406</v>
      </c>
      <c r="C279" s="208"/>
      <c r="D279" s="209" t="s">
        <v>798</v>
      </c>
      <c r="E279" s="210" t="s">
        <v>593</v>
      </c>
      <c r="F279" s="180">
        <v>162.5</v>
      </c>
      <c r="G279" s="210"/>
      <c r="H279" s="210">
        <v>200</v>
      </c>
      <c r="I279" s="212">
        <v>200</v>
      </c>
      <c r="J279" s="182" t="s">
        <v>687</v>
      </c>
      <c r="K279" s="183">
        <f t="shared" si="75"/>
        <v>37.5</v>
      </c>
      <c r="L279" s="184">
        <f t="shared" si="76"/>
        <v>0.23076923076923078</v>
      </c>
      <c r="M279" s="179" t="s">
        <v>596</v>
      </c>
      <c r="N279" s="185">
        <v>44802</v>
      </c>
      <c r="O279" s="1"/>
      <c r="R279" s="225" t="s">
        <v>794</v>
      </c>
    </row>
    <row r="280" spans="1:26" ht="12.75" customHeight="1">
      <c r="A280" s="207">
        <v>169</v>
      </c>
      <c r="B280" s="208">
        <v>44462</v>
      </c>
      <c r="C280" s="208"/>
      <c r="D280" s="209" t="s">
        <v>447</v>
      </c>
      <c r="E280" s="210" t="s">
        <v>593</v>
      </c>
      <c r="F280" s="180">
        <v>1235</v>
      </c>
      <c r="G280" s="210"/>
      <c r="H280" s="210">
        <v>1505</v>
      </c>
      <c r="I280" s="212">
        <v>1500</v>
      </c>
      <c r="J280" s="182" t="s">
        <v>687</v>
      </c>
      <c r="K280" s="183">
        <f t="shared" si="75"/>
        <v>270</v>
      </c>
      <c r="L280" s="184">
        <f t="shared" si="76"/>
        <v>0.21862348178137653</v>
      </c>
      <c r="M280" s="179" t="s">
        <v>596</v>
      </c>
      <c r="N280" s="185">
        <v>44564</v>
      </c>
      <c r="O280" s="1"/>
      <c r="R280" s="225" t="s">
        <v>794</v>
      </c>
    </row>
    <row r="281" spans="1:26" ht="12.75" customHeight="1">
      <c r="A281" s="226">
        <v>170</v>
      </c>
      <c r="B281" s="227">
        <v>44480</v>
      </c>
      <c r="C281" s="227"/>
      <c r="D281" s="228" t="s">
        <v>837</v>
      </c>
      <c r="E281" s="229" t="s">
        <v>593</v>
      </c>
      <c r="F281" s="62">
        <v>58.75</v>
      </c>
      <c r="G281" s="229"/>
      <c r="H281" s="230"/>
      <c r="I281" s="56"/>
      <c r="J281" s="231" t="s">
        <v>594</v>
      </c>
      <c r="K281" s="226"/>
      <c r="L281" s="227"/>
      <c r="M281" s="227"/>
      <c r="N281" s="228"/>
      <c r="O281" s="41"/>
      <c r="R281" s="225" t="s">
        <v>794</v>
      </c>
    </row>
    <row r="282" spans="1:26" ht="12.75" customHeight="1">
      <c r="A282" s="232">
        <v>171</v>
      </c>
      <c r="B282" s="233">
        <v>44481</v>
      </c>
      <c r="C282" s="233"/>
      <c r="D282" s="234" t="s">
        <v>279</v>
      </c>
      <c r="E282" s="56" t="s">
        <v>593</v>
      </c>
      <c r="F282" s="235" t="s">
        <v>838</v>
      </c>
      <c r="G282" s="56"/>
      <c r="H282" s="56"/>
      <c r="I282" s="56">
        <v>380</v>
      </c>
      <c r="J282" s="236" t="s">
        <v>594</v>
      </c>
      <c r="K282" s="232"/>
      <c r="L282" s="233"/>
      <c r="M282" s="233"/>
      <c r="N282" s="234"/>
      <c r="O282" s="41"/>
      <c r="R282" s="225" t="s">
        <v>794</v>
      </c>
    </row>
    <row r="283" spans="1:26" ht="12.75" customHeight="1">
      <c r="A283" s="207">
        <v>172</v>
      </c>
      <c r="B283" s="208">
        <v>44481</v>
      </c>
      <c r="C283" s="208"/>
      <c r="D283" s="209" t="s">
        <v>839</v>
      </c>
      <c r="E283" s="210" t="s">
        <v>593</v>
      </c>
      <c r="F283" s="180">
        <v>45.5</v>
      </c>
      <c r="G283" s="210"/>
      <c r="H283" s="210">
        <v>56.5</v>
      </c>
      <c r="I283" s="212">
        <v>56</v>
      </c>
      <c r="J283" s="182" t="s">
        <v>840</v>
      </c>
      <c r="K283" s="183">
        <f t="shared" ref="K283:K284" si="77">H283-F283</f>
        <v>11</v>
      </c>
      <c r="L283" s="184">
        <f t="shared" ref="L283:L284" si="78">K283/F283</f>
        <v>0.24175824175824176</v>
      </c>
      <c r="M283" s="179" t="s">
        <v>596</v>
      </c>
      <c r="N283" s="185">
        <v>44881</v>
      </c>
      <c r="O283" s="41"/>
      <c r="R283" s="225"/>
    </row>
    <row r="284" spans="1:26" ht="12.75" customHeight="1">
      <c r="A284" s="207">
        <v>173</v>
      </c>
      <c r="B284" s="208">
        <v>44551</v>
      </c>
      <c r="C284" s="208"/>
      <c r="D284" s="209" t="s">
        <v>131</v>
      </c>
      <c r="E284" s="210" t="s">
        <v>593</v>
      </c>
      <c r="F284" s="180">
        <v>2300</v>
      </c>
      <c r="G284" s="210"/>
      <c r="H284" s="210">
        <f>(2820+2200)/2</f>
        <v>2510</v>
      </c>
      <c r="I284" s="212">
        <v>3000</v>
      </c>
      <c r="J284" s="182" t="s">
        <v>841</v>
      </c>
      <c r="K284" s="183">
        <f t="shared" si="77"/>
        <v>210</v>
      </c>
      <c r="L284" s="184">
        <f t="shared" si="78"/>
        <v>9.1304347826086957E-2</v>
      </c>
      <c r="M284" s="179" t="s">
        <v>596</v>
      </c>
      <c r="N284" s="185">
        <v>44649</v>
      </c>
      <c r="O284" s="1"/>
      <c r="R284" s="225"/>
    </row>
    <row r="285" spans="1:26" ht="12.75" customHeight="1">
      <c r="A285" s="58">
        <v>174</v>
      </c>
      <c r="B285" s="233">
        <v>44606</v>
      </c>
      <c r="C285" s="58"/>
      <c r="D285" s="58" t="s">
        <v>437</v>
      </c>
      <c r="E285" s="56" t="s">
        <v>593</v>
      </c>
      <c r="F285" s="56" t="s">
        <v>842</v>
      </c>
      <c r="G285" s="56"/>
      <c r="H285" s="56"/>
      <c r="I285" s="56">
        <v>764</v>
      </c>
      <c r="J285" s="56" t="s">
        <v>594</v>
      </c>
      <c r="K285" s="56"/>
      <c r="L285" s="56"/>
      <c r="M285" s="56"/>
      <c r="N285" s="58"/>
      <c r="O285" s="41"/>
      <c r="R285" s="225"/>
    </row>
    <row r="286" spans="1:26" ht="12.75" customHeight="1">
      <c r="A286" s="207">
        <v>175</v>
      </c>
      <c r="B286" s="208">
        <v>44613</v>
      </c>
      <c r="C286" s="208"/>
      <c r="D286" s="209" t="s">
        <v>447</v>
      </c>
      <c r="E286" s="210" t="s">
        <v>593</v>
      </c>
      <c r="F286" s="180">
        <v>1255</v>
      </c>
      <c r="G286" s="210"/>
      <c r="H286" s="210">
        <v>1515</v>
      </c>
      <c r="I286" s="212">
        <v>1510</v>
      </c>
      <c r="J286" s="182" t="s">
        <v>687</v>
      </c>
      <c r="K286" s="183">
        <f>H286-F286</f>
        <v>260</v>
      </c>
      <c r="L286" s="184">
        <f>K286/F286</f>
        <v>0.20717131474103587</v>
      </c>
      <c r="M286" s="179" t="s">
        <v>596</v>
      </c>
      <c r="N286" s="185">
        <v>44834</v>
      </c>
      <c r="O286" s="41"/>
      <c r="R286" s="225"/>
    </row>
    <row r="287" spans="1:26" ht="12.75" customHeight="1">
      <c r="A287">
        <v>176</v>
      </c>
      <c r="B287" s="233">
        <v>44670</v>
      </c>
      <c r="C287" s="233"/>
      <c r="D287" s="58" t="s">
        <v>553</v>
      </c>
      <c r="E287" s="237" t="s">
        <v>593</v>
      </c>
      <c r="F287" s="56" t="s">
        <v>843</v>
      </c>
      <c r="G287" s="56"/>
      <c r="H287" s="56"/>
      <c r="I287" s="56">
        <v>553</v>
      </c>
      <c r="J287" s="56" t="s">
        <v>594</v>
      </c>
      <c r="K287" s="56"/>
      <c r="L287" s="56"/>
      <c r="M287" s="56"/>
      <c r="N287" s="56"/>
      <c r="O287" s="41"/>
      <c r="R287" s="225"/>
    </row>
    <row r="288" spans="1:26" ht="12.75" customHeight="1">
      <c r="A288" s="207">
        <v>177</v>
      </c>
      <c r="B288" s="208">
        <v>44746</v>
      </c>
      <c r="C288" s="208"/>
      <c r="D288" s="209" t="s">
        <v>844</v>
      </c>
      <c r="E288" s="210" t="s">
        <v>593</v>
      </c>
      <c r="F288" s="180">
        <v>207.5</v>
      </c>
      <c r="G288" s="210"/>
      <c r="H288" s="210">
        <v>254</v>
      </c>
      <c r="I288" s="212">
        <v>254</v>
      </c>
      <c r="J288" s="182" t="s">
        <v>687</v>
      </c>
      <c r="K288" s="183">
        <f t="shared" ref="K288:K290" si="79">H288-F288</f>
        <v>46.5</v>
      </c>
      <c r="L288" s="184">
        <f t="shared" ref="L288:L290" si="80">K288/F288</f>
        <v>0.22409638554216868</v>
      </c>
      <c r="M288" s="179" t="s">
        <v>596</v>
      </c>
      <c r="N288" s="185">
        <v>44792</v>
      </c>
      <c r="O288" s="1"/>
      <c r="R288" s="225"/>
    </row>
    <row r="289" spans="1:38" ht="12.75" customHeight="1">
      <c r="A289" s="207">
        <v>178</v>
      </c>
      <c r="B289" s="208">
        <v>44775</v>
      </c>
      <c r="C289" s="208"/>
      <c r="D289" s="209" t="s">
        <v>492</v>
      </c>
      <c r="E289" s="210" t="s">
        <v>593</v>
      </c>
      <c r="F289" s="180">
        <v>31.25</v>
      </c>
      <c r="G289" s="210"/>
      <c r="H289" s="210">
        <v>38.75</v>
      </c>
      <c r="I289" s="212">
        <v>38</v>
      </c>
      <c r="J289" s="182" t="s">
        <v>687</v>
      </c>
      <c r="K289" s="183">
        <f t="shared" si="79"/>
        <v>7.5</v>
      </c>
      <c r="L289" s="184">
        <f t="shared" si="80"/>
        <v>0.24</v>
      </c>
      <c r="M289" s="179" t="s">
        <v>596</v>
      </c>
      <c r="N289" s="185">
        <v>44844</v>
      </c>
      <c r="O289" s="41"/>
      <c r="R289" s="62"/>
    </row>
    <row r="290" spans="1:38" ht="12.75" customHeight="1">
      <c r="A290" s="207">
        <v>179</v>
      </c>
      <c r="B290" s="208">
        <v>44841</v>
      </c>
      <c r="C290" s="208"/>
      <c r="D290" s="209" t="s">
        <v>845</v>
      </c>
      <c r="E290" s="210" t="s">
        <v>593</v>
      </c>
      <c r="F290" s="180">
        <v>665</v>
      </c>
      <c r="G290" s="210"/>
      <c r="H290" s="210">
        <v>807.5</v>
      </c>
      <c r="I290" s="212">
        <v>840</v>
      </c>
      <c r="J290" s="182" t="s">
        <v>841</v>
      </c>
      <c r="K290" s="183">
        <f t="shared" si="79"/>
        <v>142.5</v>
      </c>
      <c r="L290" s="184">
        <f t="shared" si="80"/>
        <v>0.21428571428571427</v>
      </c>
      <c r="M290" s="179" t="s">
        <v>596</v>
      </c>
      <c r="N290" s="185">
        <v>45097</v>
      </c>
      <c r="O290" s="41"/>
      <c r="R290" s="62"/>
    </row>
    <row r="291" spans="1:38" ht="12.75" customHeight="1">
      <c r="A291" s="232">
        <v>180</v>
      </c>
      <c r="B291" s="233">
        <v>44844</v>
      </c>
      <c r="C291" s="58"/>
      <c r="D291" s="58" t="s">
        <v>439</v>
      </c>
      <c r="E291" s="237" t="s">
        <v>593</v>
      </c>
      <c r="F291" s="56" t="s">
        <v>846</v>
      </c>
      <c r="G291" s="56"/>
      <c r="H291" s="56"/>
      <c r="I291" s="56">
        <v>291</v>
      </c>
      <c r="J291" s="56" t="s">
        <v>594</v>
      </c>
      <c r="K291" s="56"/>
      <c r="L291" s="56"/>
      <c r="M291" s="56"/>
      <c r="N291" s="56"/>
      <c r="O291" s="41"/>
      <c r="Q291" s="41"/>
      <c r="R291" s="62"/>
    </row>
    <row r="292" spans="1:38" ht="12.75" customHeight="1">
      <c r="A292" s="232">
        <v>181</v>
      </c>
      <c r="B292" s="233">
        <v>44845</v>
      </c>
      <c r="C292" s="58"/>
      <c r="D292" s="58" t="s">
        <v>437</v>
      </c>
      <c r="E292" s="237" t="s">
        <v>593</v>
      </c>
      <c r="F292" s="56" t="s">
        <v>847</v>
      </c>
      <c r="G292" s="56"/>
      <c r="H292" s="56"/>
      <c r="I292" s="56">
        <v>765</v>
      </c>
      <c r="J292" s="56" t="s">
        <v>594</v>
      </c>
      <c r="K292" s="56"/>
      <c r="L292" s="56"/>
      <c r="M292" s="56"/>
      <c r="N292" s="56"/>
      <c r="O292" s="41"/>
      <c r="Q292" s="41"/>
      <c r="R292" s="62"/>
    </row>
    <row r="293" spans="1:38" ht="12.75" customHeight="1">
      <c r="A293" s="207">
        <v>182</v>
      </c>
      <c r="B293" s="208">
        <v>44981</v>
      </c>
      <c r="C293" s="208"/>
      <c r="D293" s="209" t="s">
        <v>454</v>
      </c>
      <c r="E293" s="210" t="s">
        <v>593</v>
      </c>
      <c r="F293" s="180">
        <v>1675</v>
      </c>
      <c r="G293" s="210"/>
      <c r="H293" s="210">
        <v>2080</v>
      </c>
      <c r="I293" s="212">
        <v>2080</v>
      </c>
      <c r="J293" s="182" t="s">
        <v>687</v>
      </c>
      <c r="K293" s="183">
        <f>H293-F293</f>
        <v>405</v>
      </c>
      <c r="L293" s="184">
        <f>K293/F293</f>
        <v>0.2417910447761194</v>
      </c>
      <c r="M293" s="179" t="s">
        <v>596</v>
      </c>
      <c r="N293" s="185">
        <v>45119</v>
      </c>
      <c r="O293" s="41"/>
      <c r="R293" s="62" t="s">
        <v>919</v>
      </c>
    </row>
    <row r="294" spans="1:38" ht="12.75" customHeight="1">
      <c r="A294" s="207">
        <v>183</v>
      </c>
      <c r="B294" s="208">
        <v>44986</v>
      </c>
      <c r="C294" s="208"/>
      <c r="D294" s="209" t="s">
        <v>492</v>
      </c>
      <c r="E294" s="210" t="s">
        <v>593</v>
      </c>
      <c r="F294" s="180">
        <v>57.5</v>
      </c>
      <c r="G294" s="210"/>
      <c r="H294" s="210">
        <v>120</v>
      </c>
      <c r="I294" s="212">
        <v>120</v>
      </c>
      <c r="J294" s="182" t="s">
        <v>687</v>
      </c>
      <c r="K294" s="183">
        <f>H294-F294</f>
        <v>62.5</v>
      </c>
      <c r="L294" s="184">
        <f>K294/F294</f>
        <v>1.0869565217391304</v>
      </c>
      <c r="M294" s="179" t="s">
        <v>596</v>
      </c>
      <c r="N294" s="185">
        <v>45049</v>
      </c>
      <c r="O294" s="41"/>
      <c r="R294" s="62" t="s">
        <v>919</v>
      </c>
    </row>
    <row r="295" spans="1:38" ht="12.75" customHeight="1">
      <c r="A295" s="238">
        <v>184</v>
      </c>
      <c r="B295" s="233">
        <v>45008</v>
      </c>
      <c r="C295" s="233"/>
      <c r="D295" s="58" t="s">
        <v>509</v>
      </c>
      <c r="E295" s="237" t="s">
        <v>593</v>
      </c>
      <c r="F295" s="237" t="s">
        <v>848</v>
      </c>
      <c r="G295" s="56"/>
      <c r="H295" s="56"/>
      <c r="I295" s="56">
        <v>3523</v>
      </c>
      <c r="J295" s="56" t="s">
        <v>594</v>
      </c>
      <c r="K295" s="56"/>
      <c r="L295" s="56"/>
      <c r="M295" s="56"/>
      <c r="N295" s="56"/>
      <c r="O295" s="41"/>
      <c r="R295" s="62" t="s">
        <v>919</v>
      </c>
    </row>
    <row r="296" spans="1:38" ht="12.75" customHeight="1">
      <c r="A296" s="232">
        <v>185</v>
      </c>
      <c r="B296" s="233">
        <v>45027</v>
      </c>
      <c r="C296" s="58"/>
      <c r="D296" s="58" t="s">
        <v>849</v>
      </c>
      <c r="E296" s="237" t="s">
        <v>593</v>
      </c>
      <c r="F296" s="56" t="s">
        <v>850</v>
      </c>
      <c r="G296" s="56"/>
      <c r="H296" s="56"/>
      <c r="I296" s="56">
        <v>810</v>
      </c>
      <c r="J296" s="56" t="s">
        <v>594</v>
      </c>
      <c r="K296" s="56"/>
      <c r="L296" s="56"/>
      <c r="M296" s="56"/>
      <c r="N296" s="56"/>
      <c r="O296" s="41"/>
      <c r="R296" s="62" t="s">
        <v>919</v>
      </c>
    </row>
    <row r="297" spans="1:38" ht="12.75" customHeight="1">
      <c r="A297" s="232">
        <v>186</v>
      </c>
      <c r="B297" s="233">
        <v>45050</v>
      </c>
      <c r="C297" s="58"/>
      <c r="D297" s="58" t="s">
        <v>42</v>
      </c>
      <c r="E297" s="237" t="s">
        <v>593</v>
      </c>
      <c r="F297" s="56" t="s">
        <v>851</v>
      </c>
      <c r="G297" s="56"/>
      <c r="H297" s="56"/>
      <c r="I297" s="56">
        <v>5040</v>
      </c>
      <c r="J297" s="56" t="s">
        <v>594</v>
      </c>
      <c r="K297" s="56"/>
      <c r="L297" s="56"/>
      <c r="M297" s="56"/>
      <c r="N297" s="56"/>
      <c r="O297" s="41"/>
      <c r="R297" s="62" t="s">
        <v>919</v>
      </c>
    </row>
    <row r="298" spans="1:38" ht="12.75" customHeight="1">
      <c r="A298" s="226">
        <v>187</v>
      </c>
      <c r="B298" s="227">
        <v>45075</v>
      </c>
      <c r="C298" s="239"/>
      <c r="D298" s="239" t="s">
        <v>852</v>
      </c>
      <c r="E298" s="240" t="s">
        <v>593</v>
      </c>
      <c r="F298" s="229" t="s">
        <v>853</v>
      </c>
      <c r="G298" s="229"/>
      <c r="H298" s="229"/>
      <c r="I298" s="229">
        <v>732</v>
      </c>
      <c r="J298" s="229" t="s">
        <v>594</v>
      </c>
      <c r="K298" s="229"/>
      <c r="L298" s="229"/>
      <c r="M298" s="229"/>
      <c r="N298" s="229"/>
      <c r="O298" s="41"/>
      <c r="Q298" s="41"/>
      <c r="R298" s="62" t="s">
        <v>919</v>
      </c>
      <c r="T298" s="41"/>
      <c r="V298" s="41"/>
      <c r="W298" s="62"/>
      <c r="Y298" s="41"/>
      <c r="AA298" s="41"/>
      <c r="AB298" s="62"/>
      <c r="AD298" s="41"/>
      <c r="AF298" s="41"/>
      <c r="AG298" s="62"/>
      <c r="AI298" s="41"/>
      <c r="AK298" s="41"/>
      <c r="AL298" s="62"/>
    </row>
    <row r="299" spans="1:38" ht="12.75" customHeight="1">
      <c r="A299" s="232">
        <v>188</v>
      </c>
      <c r="B299" s="233">
        <v>45078</v>
      </c>
      <c r="C299" s="58"/>
      <c r="D299" s="58" t="s">
        <v>541</v>
      </c>
      <c r="E299" s="237" t="s">
        <v>593</v>
      </c>
      <c r="F299" s="56" t="s">
        <v>854</v>
      </c>
      <c r="G299" s="56"/>
      <c r="H299" s="56"/>
      <c r="I299" s="56">
        <v>4300</v>
      </c>
      <c r="J299" s="56" t="s">
        <v>594</v>
      </c>
      <c r="K299" s="56"/>
      <c r="L299" s="56"/>
      <c r="M299" s="56"/>
      <c r="N299" s="56"/>
      <c r="O299" s="41"/>
      <c r="Q299" s="41"/>
      <c r="R299" s="62" t="s">
        <v>919</v>
      </c>
      <c r="T299" s="41"/>
      <c r="V299" s="41"/>
      <c r="W299" s="62"/>
      <c r="Y299" s="41"/>
      <c r="AA299" s="41"/>
      <c r="AB299" s="62"/>
      <c r="AD299" s="41"/>
      <c r="AF299" s="41"/>
      <c r="AG299" s="62"/>
      <c r="AI299" s="41"/>
      <c r="AK299" s="41"/>
      <c r="AL299" s="62"/>
    </row>
    <row r="300" spans="1:38" ht="12.75" customHeight="1">
      <c r="A300" s="232">
        <v>189</v>
      </c>
      <c r="B300" s="233">
        <v>45103</v>
      </c>
      <c r="C300" s="58"/>
      <c r="D300" s="58" t="s">
        <v>889</v>
      </c>
      <c r="E300" s="237" t="s">
        <v>593</v>
      </c>
      <c r="F300" s="56" t="s">
        <v>667</v>
      </c>
      <c r="G300" s="56"/>
      <c r="H300" s="56"/>
      <c r="I300" s="56">
        <v>383</v>
      </c>
      <c r="J300" s="56" t="s">
        <v>594</v>
      </c>
      <c r="K300" s="56"/>
      <c r="L300" s="56"/>
      <c r="M300" s="56"/>
      <c r="N300" s="56"/>
      <c r="O300" s="41"/>
      <c r="Q300" s="41"/>
      <c r="R300" s="62" t="s">
        <v>919</v>
      </c>
      <c r="T300" s="41"/>
      <c r="V300" s="41"/>
      <c r="W300" s="62"/>
      <c r="Y300" s="41"/>
      <c r="AA300" s="41"/>
      <c r="AB300" s="62"/>
      <c r="AD300" s="41"/>
      <c r="AF300" s="41"/>
      <c r="AG300" s="62"/>
      <c r="AI300" s="41"/>
      <c r="AK300" s="41"/>
      <c r="AL300" s="62"/>
    </row>
    <row r="301" spans="1:38" ht="12.75" customHeight="1">
      <c r="A301" s="232">
        <v>190</v>
      </c>
      <c r="B301" s="233">
        <v>45120</v>
      </c>
      <c r="C301" s="58"/>
      <c r="D301" s="58" t="s">
        <v>540</v>
      </c>
      <c r="E301" s="237" t="s">
        <v>593</v>
      </c>
      <c r="F301" s="56" t="s">
        <v>886</v>
      </c>
      <c r="G301" s="56"/>
      <c r="H301" s="56"/>
      <c r="I301" s="56">
        <v>2935</v>
      </c>
      <c r="J301" s="56" t="s">
        <v>594</v>
      </c>
      <c r="K301" s="56"/>
      <c r="L301" s="56"/>
      <c r="M301" s="56"/>
      <c r="N301" s="56"/>
      <c r="O301" s="41"/>
      <c r="Q301" s="41"/>
      <c r="R301" s="62" t="s">
        <v>919</v>
      </c>
      <c r="T301" s="41"/>
      <c r="V301" s="41"/>
      <c r="W301" s="62"/>
      <c r="Y301" s="41"/>
      <c r="AA301" s="41"/>
      <c r="AB301" s="62"/>
      <c r="AD301" s="41"/>
      <c r="AF301" s="41"/>
      <c r="AG301" s="62"/>
      <c r="AI301" s="41"/>
      <c r="AK301" s="41"/>
      <c r="AL301" s="62"/>
    </row>
    <row r="302" spans="1:38" ht="12.75" customHeight="1">
      <c r="A302" s="232">
        <v>191</v>
      </c>
      <c r="B302" s="233">
        <v>45125</v>
      </c>
      <c r="C302" s="58"/>
      <c r="D302" s="58" t="s">
        <v>203</v>
      </c>
      <c r="E302" s="237" t="s">
        <v>593</v>
      </c>
      <c r="F302" s="56" t="s">
        <v>893</v>
      </c>
      <c r="G302" s="56"/>
      <c r="H302" s="56"/>
      <c r="I302" s="56">
        <v>4895</v>
      </c>
      <c r="J302" s="56" t="s">
        <v>594</v>
      </c>
      <c r="K302" s="56"/>
      <c r="L302" s="56"/>
      <c r="M302" s="56"/>
      <c r="N302" s="56"/>
      <c r="O302" s="41"/>
      <c r="R302" s="62" t="s">
        <v>919</v>
      </c>
      <c r="T302" s="41"/>
      <c r="W302" s="62"/>
      <c r="Y302" s="41"/>
      <c r="AB302" s="62"/>
      <c r="AD302" s="41"/>
      <c r="AG302" s="62"/>
      <c r="AI302" s="41"/>
      <c r="AL302" s="62"/>
    </row>
    <row r="303" spans="1:38" ht="12.75" customHeight="1">
      <c r="A303" s="232">
        <v>192</v>
      </c>
      <c r="B303" s="233">
        <v>45145</v>
      </c>
      <c r="C303" s="58"/>
      <c r="D303" s="58" t="s">
        <v>979</v>
      </c>
      <c r="E303" s="237" t="s">
        <v>593</v>
      </c>
      <c r="F303" s="56" t="s">
        <v>980</v>
      </c>
      <c r="G303" s="56"/>
      <c r="H303" s="56"/>
      <c r="I303" s="56">
        <v>725</v>
      </c>
      <c r="J303" s="56" t="s">
        <v>594</v>
      </c>
      <c r="K303" s="56"/>
      <c r="L303" s="56"/>
      <c r="M303" s="56"/>
      <c r="N303" s="56"/>
      <c r="O303" s="41"/>
      <c r="R303" s="62"/>
      <c r="T303" s="41"/>
      <c r="W303" s="62"/>
      <c r="Y303" s="41"/>
      <c r="AB303" s="62"/>
      <c r="AD303" s="41"/>
      <c r="AG303" s="62"/>
      <c r="AI303" s="41"/>
      <c r="AL303" s="62"/>
    </row>
    <row r="304" spans="1:38" ht="12.75" customHeight="1">
      <c r="A304" s="232"/>
      <c r="B304" s="233"/>
      <c r="C304" s="58"/>
      <c r="D304" s="58"/>
      <c r="E304" s="237"/>
      <c r="F304" s="56"/>
      <c r="G304" s="56"/>
      <c r="H304" s="56"/>
      <c r="I304" s="56"/>
      <c r="J304" s="56"/>
      <c r="K304" s="56"/>
      <c r="L304" s="56"/>
      <c r="M304" s="56"/>
      <c r="N304" s="56"/>
      <c r="O304" s="41"/>
      <c r="R304" s="62"/>
      <c r="T304" s="41"/>
      <c r="W304" s="62"/>
      <c r="Y304" s="41"/>
      <c r="AB304" s="62"/>
      <c r="AD304" s="41"/>
      <c r="AG304" s="62"/>
      <c r="AI304" s="41"/>
      <c r="AL304" s="62"/>
    </row>
    <row r="305" spans="1:38" ht="12.75" customHeight="1">
      <c r="A305" s="232"/>
      <c r="B305" s="233"/>
      <c r="C305" s="58"/>
      <c r="D305" s="58"/>
      <c r="E305" s="237"/>
      <c r="F305" s="56"/>
      <c r="G305" s="56"/>
      <c r="H305" s="56"/>
      <c r="I305" s="56"/>
      <c r="J305" s="56"/>
      <c r="K305" s="56"/>
      <c r="L305" s="56"/>
      <c r="M305" s="56"/>
      <c r="N305" s="56"/>
      <c r="O305" s="41"/>
      <c r="R305" s="62"/>
      <c r="T305" s="41"/>
      <c r="W305" s="62"/>
      <c r="Y305" s="41"/>
      <c r="AB305" s="62"/>
      <c r="AD305" s="41"/>
      <c r="AG305" s="62"/>
      <c r="AI305" s="41"/>
      <c r="AL305" s="62"/>
    </row>
    <row r="306" spans="1:38" ht="12.75" customHeight="1">
      <c r="A306" s="58"/>
      <c r="B306" s="58"/>
      <c r="C306" s="58"/>
      <c r="D306" s="58"/>
      <c r="E306" s="58"/>
      <c r="F306" s="56"/>
      <c r="G306" s="56"/>
      <c r="H306" s="56"/>
      <c r="I306" s="56"/>
      <c r="J306" s="31"/>
      <c r="K306" s="56"/>
      <c r="L306" s="56"/>
      <c r="M306" s="56"/>
      <c r="N306" s="58"/>
      <c r="O306" s="41"/>
      <c r="R306" s="62"/>
      <c r="T306" s="41"/>
      <c r="W306" s="62"/>
      <c r="Y306" s="41"/>
      <c r="AB306" s="62"/>
      <c r="AD306" s="41"/>
      <c r="AG306" s="62"/>
      <c r="AI306" s="41"/>
      <c r="AL306" s="62"/>
    </row>
    <row r="307" spans="1:38" ht="12.75" customHeight="1">
      <c r="B307" s="241" t="s">
        <v>855</v>
      </c>
      <c r="F307" s="62"/>
      <c r="G307" s="62"/>
      <c r="H307" s="62"/>
      <c r="I307" s="62"/>
      <c r="J307" s="41"/>
      <c r="K307" s="62"/>
      <c r="L307" s="62"/>
      <c r="M307" s="62"/>
      <c r="O307" s="41"/>
      <c r="R307" s="62"/>
      <c r="T307" s="41"/>
      <c r="W307" s="62"/>
      <c r="Y307" s="41"/>
      <c r="AB307" s="62"/>
      <c r="AD307" s="41"/>
      <c r="AG307" s="62"/>
      <c r="AI307" s="41"/>
      <c r="AL307" s="62"/>
    </row>
    <row r="308" spans="1:38" ht="12.75" customHeight="1">
      <c r="A308" s="242"/>
      <c r="F308" s="62"/>
      <c r="G308" s="62"/>
      <c r="H308" s="62"/>
      <c r="I308" s="62"/>
      <c r="J308" s="41"/>
      <c r="K308" s="62"/>
      <c r="L308" s="62"/>
      <c r="M308" s="62"/>
      <c r="O308" s="41"/>
      <c r="R308" s="62"/>
      <c r="T308" s="41"/>
      <c r="W308" s="62"/>
      <c r="Y308" s="41"/>
      <c r="AB308" s="62"/>
      <c r="AD308" s="41"/>
      <c r="AG308" s="62"/>
      <c r="AI308" s="41"/>
      <c r="AL308" s="62"/>
    </row>
    <row r="309" spans="1:38" ht="12.75" customHeight="1">
      <c r="A309" s="242"/>
      <c r="F309" s="62"/>
      <c r="G309" s="62"/>
      <c r="H309" s="62"/>
      <c r="I309" s="62"/>
      <c r="J309" s="41"/>
      <c r="K309" s="62"/>
      <c r="L309" s="62"/>
      <c r="M309" s="62"/>
      <c r="O309" s="41"/>
      <c r="R309" s="62"/>
    </row>
    <row r="310" spans="1:38" ht="12.75" customHeight="1">
      <c r="A310" s="56"/>
      <c r="F310" s="62"/>
      <c r="G310" s="62"/>
      <c r="H310" s="62"/>
      <c r="I310" s="62"/>
      <c r="J310" s="41"/>
      <c r="K310" s="62"/>
      <c r="L310" s="62"/>
      <c r="M310" s="62"/>
      <c r="O310" s="41"/>
      <c r="R310" s="62"/>
    </row>
    <row r="311" spans="1:38" ht="12.75" customHeight="1">
      <c r="F311" s="62"/>
      <c r="G311" s="62"/>
      <c r="H311" s="62"/>
      <c r="I311" s="62"/>
      <c r="J311" s="41"/>
      <c r="K311" s="62"/>
      <c r="L311" s="62"/>
      <c r="M311" s="62"/>
      <c r="O311" s="41"/>
      <c r="R311" s="62"/>
    </row>
    <row r="312" spans="1:38" ht="12.75" customHeight="1">
      <c r="F312" s="62"/>
      <c r="G312" s="62"/>
      <c r="H312" s="62"/>
      <c r="I312" s="62"/>
      <c r="J312" s="41"/>
      <c r="K312" s="62"/>
      <c r="L312" s="62"/>
      <c r="M312" s="62"/>
      <c r="O312" s="41"/>
      <c r="R312" s="62"/>
    </row>
    <row r="313" spans="1:38" ht="12.75" customHeight="1">
      <c r="F313" s="62"/>
      <c r="G313" s="62"/>
      <c r="H313" s="62"/>
      <c r="I313" s="62"/>
      <c r="J313" s="41"/>
      <c r="K313" s="62"/>
      <c r="L313" s="62"/>
      <c r="M313" s="62"/>
      <c r="O313" s="41"/>
      <c r="R313" s="62"/>
    </row>
    <row r="314" spans="1:38" ht="12.75" customHeight="1">
      <c r="F314" s="62"/>
      <c r="G314" s="62"/>
      <c r="H314" s="62"/>
      <c r="I314" s="62"/>
      <c r="J314" s="41"/>
      <c r="K314" s="62"/>
      <c r="L314" s="62"/>
      <c r="M314" s="62"/>
      <c r="O314" s="41"/>
      <c r="R314" s="62"/>
    </row>
    <row r="315" spans="1:38" ht="12.75" customHeight="1">
      <c r="F315" s="62"/>
      <c r="G315" s="62"/>
      <c r="H315" s="62"/>
      <c r="I315" s="62"/>
      <c r="J315" s="41"/>
      <c r="K315" s="62"/>
      <c r="L315" s="62"/>
      <c r="M315" s="62"/>
      <c r="O315" s="41"/>
      <c r="R315" s="62"/>
    </row>
    <row r="316" spans="1:38" ht="12.75" customHeight="1">
      <c r="F316" s="62"/>
      <c r="G316" s="62"/>
      <c r="H316" s="62"/>
      <c r="I316" s="62"/>
      <c r="J316" s="41"/>
      <c r="K316" s="62"/>
      <c r="L316" s="62"/>
      <c r="M316" s="62"/>
      <c r="O316" s="41"/>
      <c r="R316" s="62"/>
    </row>
    <row r="317" spans="1:38" ht="12.75" customHeight="1">
      <c r="F317" s="62"/>
      <c r="G317" s="62"/>
      <c r="H317" s="62"/>
      <c r="I317" s="62"/>
      <c r="J317" s="41"/>
      <c r="K317" s="62"/>
      <c r="L317" s="62"/>
      <c r="M317" s="62"/>
      <c r="O317" s="41"/>
      <c r="R317" s="62"/>
    </row>
    <row r="318" spans="1:38" ht="12.75" customHeight="1">
      <c r="F318" s="62"/>
      <c r="G318" s="62"/>
      <c r="H318" s="62"/>
      <c r="I318" s="62"/>
      <c r="J318" s="41"/>
      <c r="K318" s="62"/>
      <c r="L318" s="62"/>
      <c r="M318" s="62"/>
      <c r="O318" s="41"/>
      <c r="R318" s="62"/>
    </row>
    <row r="319" spans="1:38" ht="12.75" customHeight="1">
      <c r="F319" s="62"/>
      <c r="G319" s="62"/>
      <c r="H319" s="62"/>
      <c r="I319" s="62"/>
      <c r="J319" s="41"/>
      <c r="K319" s="62"/>
      <c r="L319" s="62"/>
      <c r="M319" s="62"/>
      <c r="O319" s="41"/>
      <c r="R319" s="62"/>
    </row>
    <row r="320" spans="1:38" ht="12.75" customHeight="1">
      <c r="F320" s="62"/>
      <c r="G320" s="62"/>
      <c r="H320" s="62"/>
      <c r="I320" s="62"/>
      <c r="J320" s="41"/>
      <c r="K320" s="62"/>
      <c r="L320" s="62"/>
      <c r="M320" s="62"/>
      <c r="O320" s="41"/>
      <c r="R320" s="62"/>
    </row>
    <row r="321" spans="6:18" ht="12.75" customHeight="1">
      <c r="F321" s="62"/>
      <c r="G321" s="62"/>
      <c r="H321" s="62"/>
      <c r="I321" s="62"/>
      <c r="J321" s="41"/>
      <c r="K321" s="62"/>
      <c r="L321" s="62"/>
      <c r="M321" s="62"/>
      <c r="O321" s="41"/>
      <c r="R321" s="62"/>
    </row>
    <row r="322" spans="6:18" ht="12.75" customHeight="1">
      <c r="F322" s="62"/>
      <c r="G322" s="62"/>
      <c r="H322" s="62"/>
      <c r="I322" s="62"/>
      <c r="J322" s="41"/>
      <c r="K322" s="62"/>
      <c r="L322" s="62"/>
      <c r="M322" s="62"/>
      <c r="O322" s="41"/>
      <c r="R322" s="62"/>
    </row>
    <row r="323" spans="6:18" ht="12.75" customHeight="1">
      <c r="F323" s="62"/>
      <c r="G323" s="62"/>
      <c r="H323" s="62"/>
      <c r="I323" s="62"/>
      <c r="J323" s="41"/>
      <c r="K323" s="62"/>
      <c r="L323" s="62"/>
      <c r="M323" s="62"/>
      <c r="O323" s="41"/>
      <c r="R323" s="62"/>
    </row>
    <row r="324" spans="6:18" ht="12.75" customHeight="1">
      <c r="F324" s="62"/>
      <c r="G324" s="62"/>
      <c r="H324" s="62"/>
      <c r="I324" s="62"/>
      <c r="J324" s="41"/>
      <c r="K324" s="62"/>
      <c r="L324" s="62"/>
      <c r="M324" s="62"/>
      <c r="O324" s="41"/>
      <c r="R324" s="62"/>
    </row>
    <row r="325" spans="6:18" ht="12.75" customHeight="1">
      <c r="F325" s="62"/>
      <c r="G325" s="62"/>
      <c r="H325" s="62"/>
      <c r="I325" s="62"/>
      <c r="J325" s="41"/>
      <c r="K325" s="62"/>
      <c r="L325" s="62"/>
      <c r="M325" s="62"/>
      <c r="O325" s="41"/>
      <c r="R325" s="62"/>
    </row>
    <row r="326" spans="6:18" ht="12.75" customHeight="1">
      <c r="F326" s="62"/>
      <c r="G326" s="62"/>
      <c r="H326" s="62"/>
      <c r="I326" s="62"/>
      <c r="J326" s="41"/>
      <c r="K326" s="62"/>
      <c r="L326" s="62"/>
      <c r="M326" s="62"/>
      <c r="O326" s="41"/>
      <c r="R326" s="62"/>
    </row>
    <row r="327" spans="6:18" ht="12.75" customHeight="1">
      <c r="F327" s="62"/>
      <c r="G327" s="62"/>
      <c r="H327" s="62"/>
      <c r="I327" s="62"/>
      <c r="J327" s="41"/>
      <c r="K327" s="62"/>
      <c r="L327" s="62"/>
      <c r="M327" s="62"/>
      <c r="O327" s="41"/>
      <c r="R327" s="62"/>
    </row>
    <row r="328" spans="6:18" ht="12.75" customHeight="1">
      <c r="F328" s="62"/>
      <c r="G328" s="62"/>
      <c r="H328" s="62"/>
      <c r="I328" s="62"/>
      <c r="J328" s="41"/>
      <c r="K328" s="62"/>
      <c r="L328" s="62"/>
      <c r="M328" s="62"/>
      <c r="O328" s="41"/>
      <c r="R328" s="62"/>
    </row>
    <row r="329" spans="6:18" ht="12.75" customHeight="1">
      <c r="F329" s="62"/>
      <c r="G329" s="62"/>
      <c r="H329" s="62"/>
      <c r="I329" s="62"/>
      <c r="J329" s="41"/>
      <c r="K329" s="62"/>
      <c r="L329" s="62"/>
      <c r="M329" s="62"/>
      <c r="O329" s="41"/>
      <c r="R329" s="62"/>
    </row>
    <row r="330" spans="6:18" ht="12.75" customHeight="1">
      <c r="F330" s="62"/>
      <c r="G330" s="62"/>
      <c r="H330" s="62"/>
      <c r="I330" s="62"/>
      <c r="J330" s="41"/>
      <c r="K330" s="62"/>
      <c r="L330" s="62"/>
      <c r="M330" s="62"/>
      <c r="O330" s="41"/>
      <c r="R330" s="62"/>
    </row>
    <row r="331" spans="6:18" ht="12.75" customHeight="1">
      <c r="F331" s="62"/>
      <c r="G331" s="62"/>
      <c r="H331" s="62"/>
      <c r="I331" s="62"/>
      <c r="J331" s="41"/>
      <c r="K331" s="62"/>
      <c r="L331" s="62"/>
      <c r="M331" s="62"/>
      <c r="O331" s="41"/>
      <c r="R331" s="62"/>
    </row>
    <row r="332" spans="6:18" ht="12.75" customHeight="1">
      <c r="F332" s="62"/>
      <c r="G332" s="62"/>
      <c r="H332" s="62"/>
      <c r="I332" s="62"/>
      <c r="J332" s="41"/>
      <c r="K332" s="62"/>
      <c r="L332" s="62"/>
      <c r="M332" s="62"/>
      <c r="O332" s="41"/>
      <c r="R332" s="62"/>
    </row>
    <row r="333" spans="6:18" ht="12.75" customHeight="1">
      <c r="F333" s="62"/>
      <c r="G333" s="62"/>
      <c r="H333" s="62"/>
      <c r="I333" s="62"/>
      <c r="J333" s="41"/>
      <c r="K333" s="62"/>
      <c r="L333" s="62"/>
      <c r="M333" s="62"/>
      <c r="O333" s="41"/>
      <c r="R333" s="62"/>
    </row>
    <row r="334" spans="6:18" ht="12.75" customHeight="1">
      <c r="F334" s="62"/>
      <c r="G334" s="62"/>
      <c r="H334" s="62"/>
      <c r="I334" s="62"/>
      <c r="J334" s="41"/>
      <c r="K334" s="62"/>
      <c r="L334" s="62"/>
      <c r="M334" s="62"/>
      <c r="O334" s="41"/>
      <c r="R334" s="62"/>
    </row>
    <row r="335" spans="6:18" ht="12.75" customHeight="1">
      <c r="F335" s="62"/>
      <c r="G335" s="62"/>
      <c r="H335" s="62"/>
      <c r="I335" s="62"/>
      <c r="J335" s="41"/>
      <c r="K335" s="62"/>
      <c r="L335" s="62"/>
      <c r="M335" s="62"/>
      <c r="O335" s="41"/>
      <c r="R335" s="62"/>
    </row>
    <row r="336" spans="6:18" ht="12.75" customHeight="1">
      <c r="F336" s="62"/>
      <c r="G336" s="62"/>
      <c r="H336" s="62"/>
      <c r="I336" s="62"/>
      <c r="J336" s="41"/>
      <c r="K336" s="62"/>
      <c r="L336" s="62"/>
      <c r="M336" s="62"/>
      <c r="O336" s="41"/>
      <c r="R336" s="62"/>
    </row>
    <row r="337" spans="6:18" ht="12.75" customHeight="1">
      <c r="F337" s="62"/>
      <c r="G337" s="62"/>
      <c r="H337" s="62"/>
      <c r="I337" s="62"/>
      <c r="J337" s="41"/>
      <c r="K337" s="62"/>
      <c r="L337" s="62"/>
      <c r="M337" s="62"/>
      <c r="O337" s="41"/>
      <c r="R337" s="62"/>
    </row>
    <row r="338" spans="6:18" ht="12.75" customHeight="1">
      <c r="F338" s="62"/>
      <c r="G338" s="62"/>
      <c r="H338" s="62"/>
      <c r="I338" s="62"/>
      <c r="J338" s="41"/>
      <c r="K338" s="62"/>
      <c r="L338" s="62"/>
      <c r="M338" s="62"/>
      <c r="O338" s="41"/>
      <c r="R338" s="62"/>
    </row>
    <row r="339" spans="6:18" ht="12.75" customHeight="1">
      <c r="F339" s="62"/>
      <c r="G339" s="62"/>
      <c r="H339" s="62"/>
      <c r="I339" s="62"/>
      <c r="J339" s="41"/>
      <c r="K339" s="62"/>
      <c r="L339" s="62"/>
      <c r="M339" s="62"/>
      <c r="O339" s="41"/>
      <c r="R339" s="62"/>
    </row>
    <row r="340" spans="6:18" ht="12.75" customHeight="1">
      <c r="F340" s="62"/>
      <c r="G340" s="62"/>
      <c r="H340" s="62"/>
      <c r="I340" s="62"/>
      <c r="J340" s="41"/>
      <c r="K340" s="62"/>
      <c r="L340" s="62"/>
      <c r="M340" s="62"/>
      <c r="O340" s="41"/>
      <c r="R340" s="62"/>
    </row>
    <row r="341" spans="6:18" ht="12.75" customHeight="1">
      <c r="F341" s="62"/>
      <c r="G341" s="62"/>
      <c r="H341" s="62"/>
      <c r="I341" s="62"/>
      <c r="J341" s="41"/>
      <c r="K341" s="62"/>
      <c r="L341" s="62"/>
      <c r="M341" s="62"/>
      <c r="O341" s="41"/>
      <c r="R341" s="62"/>
    </row>
    <row r="342" spans="6:18" ht="12.75" customHeight="1">
      <c r="F342" s="62"/>
      <c r="G342" s="62"/>
      <c r="H342" s="62"/>
      <c r="I342" s="62"/>
      <c r="J342" s="41"/>
      <c r="K342" s="62"/>
      <c r="L342" s="62"/>
      <c r="M342" s="62"/>
      <c r="O342" s="41"/>
      <c r="R342" s="62"/>
    </row>
    <row r="343" spans="6:18" ht="12.75" customHeight="1">
      <c r="F343" s="62"/>
      <c r="G343" s="62"/>
      <c r="H343" s="62"/>
      <c r="I343" s="62"/>
      <c r="J343" s="41"/>
      <c r="K343" s="62"/>
      <c r="L343" s="62"/>
      <c r="M343" s="62"/>
      <c r="O343" s="41"/>
      <c r="R343" s="62"/>
    </row>
    <row r="344" spans="6:18" ht="12.75" customHeight="1">
      <c r="F344" s="62"/>
      <c r="G344" s="62"/>
      <c r="H344" s="62"/>
      <c r="I344" s="62"/>
      <c r="J344" s="41"/>
      <c r="K344" s="62"/>
      <c r="L344" s="62"/>
      <c r="M344" s="62"/>
      <c r="O344" s="41"/>
      <c r="R344" s="62"/>
    </row>
    <row r="345" spans="6:18" ht="12.75" customHeight="1">
      <c r="F345" s="62"/>
      <c r="G345" s="62"/>
      <c r="H345" s="62"/>
      <c r="I345" s="62"/>
      <c r="J345" s="41"/>
      <c r="K345" s="62"/>
      <c r="L345" s="62"/>
      <c r="M345" s="62"/>
      <c r="O345" s="41"/>
      <c r="R345" s="62"/>
    </row>
    <row r="346" spans="6:18" ht="12.75" customHeight="1">
      <c r="F346" s="62"/>
      <c r="G346" s="62"/>
      <c r="H346" s="62"/>
      <c r="I346" s="62"/>
      <c r="J346" s="41"/>
      <c r="K346" s="62"/>
      <c r="L346" s="62"/>
      <c r="M346" s="62"/>
      <c r="O346" s="41"/>
      <c r="R346" s="62"/>
    </row>
    <row r="347" spans="6:18" ht="12.75" customHeight="1">
      <c r="F347" s="62"/>
      <c r="G347" s="62"/>
      <c r="H347" s="62"/>
      <c r="I347" s="62"/>
      <c r="J347" s="41"/>
      <c r="K347" s="62"/>
      <c r="L347" s="62"/>
      <c r="M347" s="62"/>
      <c r="O347" s="41"/>
      <c r="R347" s="62"/>
    </row>
    <row r="348" spans="6:18" ht="12.75" customHeight="1">
      <c r="F348" s="62"/>
      <c r="G348" s="62"/>
      <c r="H348" s="62"/>
      <c r="I348" s="62"/>
      <c r="J348" s="41"/>
      <c r="K348" s="62"/>
      <c r="L348" s="62"/>
      <c r="M348" s="62"/>
      <c r="O348" s="41"/>
      <c r="R348" s="62"/>
    </row>
    <row r="349" spans="6:18" ht="12.75" customHeight="1">
      <c r="F349" s="62"/>
      <c r="G349" s="62"/>
      <c r="H349" s="62"/>
      <c r="I349" s="62"/>
      <c r="J349" s="41"/>
      <c r="K349" s="62"/>
      <c r="L349" s="62"/>
      <c r="M349" s="62"/>
      <c r="O349" s="41"/>
      <c r="R349" s="62"/>
    </row>
    <row r="350" spans="6:18" ht="12.75" customHeight="1">
      <c r="F350" s="62"/>
      <c r="G350" s="62"/>
      <c r="H350" s="62"/>
      <c r="I350" s="62"/>
      <c r="J350" s="41"/>
      <c r="K350" s="62"/>
      <c r="L350" s="62"/>
      <c r="M350" s="62"/>
      <c r="O350" s="41"/>
      <c r="R350" s="62"/>
    </row>
    <row r="351" spans="6:18" ht="12.75" customHeight="1">
      <c r="F351" s="62"/>
      <c r="G351" s="62"/>
      <c r="H351" s="62"/>
      <c r="I351" s="62"/>
      <c r="J351" s="41"/>
      <c r="K351" s="62"/>
      <c r="L351" s="62"/>
      <c r="M351" s="62"/>
      <c r="O351" s="41"/>
      <c r="R351" s="62"/>
    </row>
    <row r="352" spans="6:18" ht="12.75" customHeight="1">
      <c r="F352" s="62"/>
      <c r="G352" s="62"/>
      <c r="H352" s="62"/>
      <c r="I352" s="62"/>
      <c r="J352" s="41"/>
      <c r="K352" s="62"/>
      <c r="L352" s="62"/>
      <c r="M352" s="62"/>
      <c r="O352" s="41"/>
      <c r="R352" s="62"/>
    </row>
    <row r="353" spans="6:18" ht="12.75" customHeight="1">
      <c r="F353" s="62"/>
      <c r="G353" s="62"/>
      <c r="H353" s="62"/>
      <c r="I353" s="62"/>
      <c r="J353" s="41"/>
      <c r="K353" s="62"/>
      <c r="L353" s="62"/>
      <c r="M353" s="62"/>
      <c r="O353" s="41"/>
      <c r="R353" s="62"/>
    </row>
    <row r="354" spans="6:18" ht="12.75" customHeight="1">
      <c r="F354" s="62"/>
      <c r="G354" s="62"/>
      <c r="H354" s="62"/>
      <c r="I354" s="62"/>
      <c r="J354" s="41"/>
      <c r="K354" s="62"/>
      <c r="L354" s="62"/>
      <c r="M354" s="62"/>
      <c r="O354" s="41"/>
      <c r="R354" s="62"/>
    </row>
    <row r="355" spans="6:18" ht="12.75" customHeight="1">
      <c r="F355" s="62"/>
      <c r="G355" s="62"/>
      <c r="H355" s="62"/>
      <c r="I355" s="62"/>
      <c r="J355" s="41"/>
      <c r="K355" s="62"/>
      <c r="L355" s="62"/>
      <c r="M355" s="62"/>
      <c r="O355" s="41"/>
      <c r="R355" s="62"/>
    </row>
    <row r="356" spans="6:18" ht="12.75" customHeight="1">
      <c r="F356" s="62"/>
      <c r="G356" s="62"/>
      <c r="H356" s="62"/>
      <c r="I356" s="62"/>
      <c r="J356" s="41"/>
      <c r="K356" s="62"/>
      <c r="L356" s="62"/>
      <c r="M356" s="62"/>
      <c r="O356" s="41"/>
      <c r="R356" s="62"/>
    </row>
    <row r="357" spans="6:18" ht="12.75" customHeight="1">
      <c r="F357" s="62"/>
      <c r="G357" s="62"/>
      <c r="H357" s="62"/>
      <c r="I357" s="62"/>
      <c r="J357" s="41"/>
      <c r="K357" s="62"/>
      <c r="L357" s="62"/>
      <c r="M357" s="62"/>
      <c r="O357" s="41"/>
      <c r="R357" s="62"/>
    </row>
    <row r="358" spans="6:18" ht="12.75" customHeight="1">
      <c r="F358" s="62"/>
      <c r="G358" s="62"/>
      <c r="H358" s="62"/>
      <c r="I358" s="62"/>
      <c r="J358" s="41"/>
      <c r="K358" s="62"/>
      <c r="L358" s="62"/>
      <c r="M358" s="62"/>
      <c r="O358" s="41"/>
      <c r="R358" s="62"/>
    </row>
    <row r="359" spans="6:18" ht="12.75" customHeight="1">
      <c r="F359" s="62"/>
      <c r="G359" s="62"/>
      <c r="H359" s="62"/>
      <c r="I359" s="62"/>
      <c r="J359" s="41"/>
      <c r="K359" s="62"/>
      <c r="L359" s="62"/>
      <c r="M359" s="62"/>
      <c r="O359" s="41"/>
      <c r="R359" s="62"/>
    </row>
    <row r="360" spans="6:18" ht="12.75" customHeight="1">
      <c r="F360" s="62"/>
      <c r="G360" s="62"/>
      <c r="H360" s="62"/>
      <c r="I360" s="62"/>
      <c r="J360" s="41"/>
      <c r="K360" s="62"/>
      <c r="L360" s="62"/>
      <c r="M360" s="62"/>
      <c r="O360" s="41"/>
      <c r="R360" s="62"/>
    </row>
    <row r="361" spans="6:18" ht="12.75" customHeight="1">
      <c r="F361" s="62"/>
      <c r="G361" s="62"/>
      <c r="H361" s="62"/>
      <c r="I361" s="62"/>
      <c r="J361" s="41"/>
      <c r="K361" s="62"/>
      <c r="L361" s="62"/>
      <c r="M361" s="62"/>
      <c r="O361" s="41"/>
      <c r="R361" s="62"/>
    </row>
    <row r="362" spans="6:18" ht="12.75" customHeight="1">
      <c r="F362" s="62"/>
      <c r="G362" s="62"/>
      <c r="H362" s="62"/>
      <c r="I362" s="62"/>
      <c r="J362" s="41"/>
      <c r="K362" s="62"/>
      <c r="L362" s="62"/>
      <c r="M362" s="62"/>
      <c r="O362" s="41"/>
      <c r="R362" s="62"/>
    </row>
    <row r="363" spans="6:18" ht="12.75" customHeight="1">
      <c r="F363" s="62"/>
      <c r="G363" s="62"/>
      <c r="H363" s="62"/>
      <c r="I363" s="62"/>
      <c r="J363" s="41"/>
      <c r="K363" s="62"/>
      <c r="L363" s="62"/>
      <c r="M363" s="62"/>
      <c r="O363" s="41"/>
      <c r="R363" s="62"/>
    </row>
    <row r="364" spans="6:18" ht="12.75" customHeight="1">
      <c r="F364" s="62"/>
      <c r="G364" s="62"/>
      <c r="H364" s="62"/>
      <c r="I364" s="62"/>
      <c r="J364" s="41"/>
      <c r="K364" s="62"/>
      <c r="L364" s="62"/>
      <c r="M364" s="62"/>
      <c r="O364" s="41"/>
      <c r="R364" s="62"/>
    </row>
    <row r="365" spans="6:18" ht="12.75" customHeight="1">
      <c r="F365" s="62"/>
      <c r="G365" s="62"/>
      <c r="H365" s="62"/>
      <c r="I365" s="62"/>
      <c r="J365" s="41"/>
      <c r="K365" s="62"/>
      <c r="L365" s="62"/>
      <c r="M365" s="62"/>
      <c r="O365" s="41"/>
      <c r="R365" s="62"/>
    </row>
    <row r="366" spans="6:18" ht="12.75" customHeight="1">
      <c r="F366" s="62"/>
      <c r="G366" s="62"/>
      <c r="H366" s="62"/>
      <c r="I366" s="62"/>
      <c r="J366" s="41"/>
      <c r="K366" s="62"/>
      <c r="L366" s="62"/>
      <c r="M366" s="62"/>
      <c r="O366" s="41"/>
      <c r="R366" s="62"/>
    </row>
    <row r="367" spans="6:18" ht="12.75" customHeight="1">
      <c r="F367" s="62"/>
      <c r="G367" s="62"/>
      <c r="H367" s="62"/>
      <c r="I367" s="62"/>
      <c r="J367" s="41"/>
      <c r="K367" s="62"/>
      <c r="L367" s="62"/>
      <c r="M367" s="62"/>
      <c r="O367" s="41"/>
      <c r="R367" s="62"/>
    </row>
    <row r="368" spans="6:18" ht="12.75" customHeight="1">
      <c r="F368" s="62"/>
      <c r="G368" s="62"/>
      <c r="H368" s="62"/>
      <c r="I368" s="62"/>
      <c r="J368" s="41"/>
      <c r="K368" s="62"/>
      <c r="L368" s="62"/>
      <c r="M368" s="62"/>
      <c r="O368" s="41"/>
      <c r="R368" s="62"/>
    </row>
    <row r="369" spans="6:18" ht="12.75" customHeight="1">
      <c r="F369" s="62"/>
      <c r="G369" s="62"/>
      <c r="H369" s="62"/>
      <c r="I369" s="62"/>
      <c r="J369" s="41"/>
      <c r="K369" s="62"/>
      <c r="L369" s="62"/>
      <c r="M369" s="62"/>
      <c r="O369" s="41"/>
      <c r="R369" s="62"/>
    </row>
    <row r="370" spans="6:18" ht="12.75" customHeight="1">
      <c r="F370" s="62"/>
      <c r="G370" s="62"/>
      <c r="H370" s="62"/>
      <c r="I370" s="62"/>
      <c r="J370" s="41"/>
      <c r="K370" s="62"/>
      <c r="L370" s="62"/>
      <c r="M370" s="62"/>
      <c r="O370" s="41"/>
      <c r="R370" s="62"/>
    </row>
    <row r="371" spans="6:18" ht="12.75" customHeight="1">
      <c r="F371" s="62"/>
      <c r="G371" s="62"/>
      <c r="H371" s="62"/>
      <c r="I371" s="62"/>
      <c r="J371" s="41"/>
      <c r="K371" s="62"/>
      <c r="L371" s="62"/>
      <c r="M371" s="62"/>
      <c r="O371" s="41"/>
      <c r="R371" s="62"/>
    </row>
    <row r="372" spans="6:18" ht="12.75" customHeight="1">
      <c r="F372" s="62"/>
      <c r="G372" s="62"/>
      <c r="H372" s="62"/>
      <c r="I372" s="62"/>
      <c r="J372" s="41"/>
      <c r="K372" s="62"/>
      <c r="L372" s="62"/>
      <c r="M372" s="62"/>
      <c r="O372" s="41"/>
      <c r="R372" s="62"/>
    </row>
    <row r="373" spans="6:18" ht="12.75" customHeight="1">
      <c r="F373" s="62"/>
      <c r="G373" s="62"/>
      <c r="H373" s="62"/>
      <c r="I373" s="62"/>
      <c r="J373" s="41"/>
      <c r="K373" s="62"/>
      <c r="L373" s="62"/>
      <c r="M373" s="62"/>
      <c r="O373" s="41"/>
      <c r="R373" s="62"/>
    </row>
    <row r="374" spans="6:18" ht="12.75" customHeight="1">
      <c r="F374" s="62"/>
      <c r="G374" s="62"/>
      <c r="H374" s="62"/>
      <c r="I374" s="62"/>
      <c r="J374" s="41"/>
      <c r="K374" s="62"/>
      <c r="L374" s="62"/>
      <c r="M374" s="62"/>
      <c r="O374" s="41"/>
      <c r="R374" s="62"/>
    </row>
    <row r="375" spans="6:18" ht="12.75" customHeight="1">
      <c r="F375" s="62"/>
      <c r="G375" s="62"/>
      <c r="H375" s="62"/>
      <c r="I375" s="62"/>
      <c r="J375" s="41"/>
      <c r="K375" s="62"/>
      <c r="L375" s="62"/>
      <c r="M375" s="62"/>
      <c r="O375" s="41"/>
      <c r="R375" s="62"/>
    </row>
    <row r="376" spans="6:18" ht="12.75" customHeight="1">
      <c r="F376" s="62"/>
      <c r="G376" s="62"/>
      <c r="H376" s="62"/>
      <c r="I376" s="62"/>
      <c r="J376" s="41"/>
      <c r="K376" s="62"/>
      <c r="L376" s="62"/>
      <c r="M376" s="62"/>
      <c r="O376" s="41"/>
      <c r="R376" s="62"/>
    </row>
    <row r="377" spans="6:18" ht="12.75" customHeight="1">
      <c r="F377" s="62"/>
      <c r="G377" s="62"/>
      <c r="H377" s="62"/>
      <c r="I377" s="62"/>
      <c r="J377" s="41"/>
      <c r="K377" s="62"/>
      <c r="L377" s="62"/>
      <c r="M377" s="62"/>
      <c r="O377" s="41"/>
      <c r="R377" s="62"/>
    </row>
    <row r="378" spans="6:18" ht="12.75" customHeight="1">
      <c r="F378" s="62"/>
      <c r="G378" s="62"/>
      <c r="H378" s="62"/>
      <c r="I378" s="62"/>
      <c r="J378" s="41"/>
      <c r="K378" s="62"/>
      <c r="L378" s="62"/>
      <c r="M378" s="62"/>
      <c r="O378" s="41"/>
      <c r="R378" s="62"/>
    </row>
    <row r="379" spans="6:18" ht="12.75" customHeight="1">
      <c r="F379" s="62"/>
      <c r="G379" s="62"/>
      <c r="H379" s="62"/>
      <c r="I379" s="62"/>
      <c r="J379" s="41"/>
      <c r="K379" s="62"/>
      <c r="L379" s="62"/>
      <c r="M379" s="62"/>
      <c r="O379" s="41"/>
      <c r="R379" s="62"/>
    </row>
    <row r="380" spans="6:18" ht="12.75" customHeight="1">
      <c r="F380" s="62"/>
      <c r="G380" s="62"/>
      <c r="H380" s="62"/>
      <c r="I380" s="62"/>
      <c r="J380" s="41"/>
      <c r="K380" s="62"/>
      <c r="L380" s="62"/>
      <c r="M380" s="62"/>
      <c r="O380" s="41"/>
      <c r="R380" s="62"/>
    </row>
    <row r="381" spans="6:18" ht="12.75" customHeight="1">
      <c r="F381" s="62"/>
      <c r="G381" s="62"/>
      <c r="H381" s="62"/>
      <c r="I381" s="62"/>
      <c r="J381" s="41"/>
      <c r="K381" s="62"/>
      <c r="L381" s="62"/>
      <c r="M381" s="62"/>
      <c r="O381" s="41"/>
      <c r="R381" s="62"/>
    </row>
    <row r="382" spans="6:18" ht="12.75" customHeight="1">
      <c r="F382" s="62"/>
      <c r="G382" s="62"/>
      <c r="H382" s="62"/>
      <c r="I382" s="62"/>
      <c r="J382" s="41"/>
      <c r="K382" s="62"/>
      <c r="L382" s="62"/>
      <c r="M382" s="62"/>
      <c r="O382" s="41"/>
      <c r="R382" s="62"/>
    </row>
    <row r="383" spans="6:18" ht="12.75" customHeight="1">
      <c r="F383" s="62"/>
      <c r="G383" s="62"/>
      <c r="H383" s="62"/>
      <c r="I383" s="62"/>
      <c r="J383" s="41"/>
      <c r="K383" s="62"/>
      <c r="L383" s="62"/>
      <c r="M383" s="62"/>
      <c r="O383" s="41"/>
      <c r="R383" s="62"/>
    </row>
    <row r="384" spans="6:18" ht="12.75" customHeight="1">
      <c r="F384" s="62"/>
      <c r="G384" s="62"/>
      <c r="H384" s="62"/>
      <c r="I384" s="62"/>
      <c r="J384" s="41"/>
      <c r="K384" s="62"/>
      <c r="L384" s="62"/>
      <c r="M384" s="62"/>
      <c r="O384" s="41"/>
      <c r="R384" s="62"/>
    </row>
    <row r="385" spans="6:18" ht="12.75" customHeight="1">
      <c r="F385" s="62"/>
      <c r="G385" s="62"/>
      <c r="H385" s="62"/>
      <c r="I385" s="62"/>
      <c r="J385" s="41"/>
      <c r="K385" s="62"/>
      <c r="L385" s="62"/>
      <c r="M385" s="62"/>
      <c r="O385" s="41"/>
      <c r="R385" s="62"/>
    </row>
    <row r="386" spans="6:18" ht="12.75" customHeight="1">
      <c r="F386" s="62"/>
      <c r="G386" s="62"/>
      <c r="H386" s="62"/>
      <c r="I386" s="62"/>
      <c r="J386" s="41"/>
      <c r="K386" s="62"/>
      <c r="L386" s="62"/>
      <c r="M386" s="62"/>
      <c r="O386" s="41"/>
      <c r="R386" s="62"/>
    </row>
    <row r="387" spans="6:18" ht="12.75" customHeight="1">
      <c r="F387" s="62"/>
      <c r="G387" s="62"/>
      <c r="H387" s="62"/>
      <c r="I387" s="62"/>
      <c r="J387" s="41"/>
      <c r="K387" s="62"/>
      <c r="L387" s="62"/>
      <c r="M387" s="62"/>
      <c r="O387" s="41"/>
      <c r="R387" s="62"/>
    </row>
    <row r="388" spans="6:18" ht="12.75" customHeight="1">
      <c r="F388" s="62"/>
      <c r="G388" s="62"/>
      <c r="H388" s="62"/>
      <c r="I388" s="62"/>
      <c r="J388" s="41"/>
      <c r="K388" s="62"/>
      <c r="L388" s="62"/>
      <c r="M388" s="62"/>
      <c r="O388" s="41"/>
      <c r="R388" s="62"/>
    </row>
    <row r="389" spans="6:18" ht="12.75" customHeight="1">
      <c r="F389" s="62"/>
      <c r="G389" s="62"/>
      <c r="H389" s="62"/>
      <c r="I389" s="62"/>
      <c r="J389" s="41"/>
      <c r="K389" s="62"/>
      <c r="L389" s="62"/>
      <c r="M389" s="62"/>
      <c r="O389" s="41"/>
      <c r="R389" s="62"/>
    </row>
    <row r="390" spans="6:18" ht="12.75" customHeight="1">
      <c r="F390" s="62"/>
      <c r="G390" s="62"/>
      <c r="H390" s="62"/>
      <c r="I390" s="62"/>
      <c r="J390" s="41"/>
      <c r="K390" s="62"/>
      <c r="L390" s="62"/>
      <c r="M390" s="62"/>
      <c r="O390" s="41"/>
      <c r="R390" s="62"/>
    </row>
    <row r="391" spans="6:18" ht="12.75" customHeight="1">
      <c r="F391" s="62"/>
      <c r="G391" s="62"/>
      <c r="H391" s="62"/>
      <c r="I391" s="62"/>
      <c r="J391" s="41"/>
      <c r="K391" s="62"/>
      <c r="L391" s="62"/>
      <c r="M391" s="62"/>
      <c r="O391" s="41"/>
      <c r="R391" s="62"/>
    </row>
    <row r="392" spans="6:18" ht="12.75" customHeight="1">
      <c r="F392" s="62"/>
      <c r="G392" s="62"/>
      <c r="H392" s="62"/>
      <c r="I392" s="62"/>
      <c r="J392" s="41"/>
      <c r="K392" s="62"/>
      <c r="L392" s="62"/>
      <c r="M392" s="62"/>
      <c r="O392" s="41"/>
      <c r="R392" s="62"/>
    </row>
    <row r="393" spans="6:18" ht="12.75" customHeight="1">
      <c r="F393" s="62"/>
      <c r="G393" s="62"/>
      <c r="H393" s="62"/>
      <c r="I393" s="62"/>
      <c r="J393" s="41"/>
      <c r="K393" s="62"/>
      <c r="L393" s="62"/>
      <c r="M393" s="62"/>
      <c r="O393" s="41"/>
      <c r="R393" s="62"/>
    </row>
    <row r="394" spans="6:18" ht="12.75" customHeight="1">
      <c r="F394" s="62"/>
      <c r="G394" s="62"/>
      <c r="H394" s="62"/>
      <c r="I394" s="62"/>
      <c r="J394" s="41"/>
      <c r="K394" s="62"/>
      <c r="L394" s="62"/>
      <c r="M394" s="62"/>
      <c r="O394" s="41"/>
      <c r="R394" s="62"/>
    </row>
    <row r="395" spans="6:18" ht="12.75" customHeight="1">
      <c r="F395" s="62"/>
      <c r="G395" s="62"/>
      <c r="H395" s="62"/>
      <c r="I395" s="62"/>
      <c r="J395" s="41"/>
      <c r="K395" s="62"/>
      <c r="L395" s="62"/>
      <c r="M395" s="62"/>
      <c r="O395" s="41"/>
      <c r="R395" s="62"/>
    </row>
    <row r="396" spans="6:18" ht="12.75" customHeight="1">
      <c r="F396" s="62"/>
      <c r="G396" s="62"/>
      <c r="H396" s="62"/>
      <c r="I396" s="62"/>
      <c r="J396" s="41"/>
      <c r="K396" s="62"/>
      <c r="L396" s="62"/>
      <c r="M396" s="62"/>
      <c r="O396" s="41"/>
      <c r="R396" s="62"/>
    </row>
    <row r="397" spans="6:18" ht="12.75" customHeight="1">
      <c r="F397" s="62"/>
      <c r="G397" s="62"/>
      <c r="H397" s="62"/>
      <c r="I397" s="62"/>
      <c r="J397" s="41"/>
      <c r="K397" s="62"/>
      <c r="L397" s="62"/>
      <c r="M397" s="62"/>
      <c r="O397" s="41"/>
      <c r="R397" s="62"/>
    </row>
    <row r="398" spans="6:18" ht="12.75" customHeight="1">
      <c r="F398" s="62"/>
      <c r="G398" s="62"/>
      <c r="H398" s="62"/>
      <c r="I398" s="62"/>
      <c r="J398" s="41"/>
      <c r="K398" s="62"/>
      <c r="L398" s="62"/>
      <c r="M398" s="62"/>
      <c r="O398" s="41"/>
      <c r="R398" s="62"/>
    </row>
    <row r="399" spans="6:18" ht="12.75" customHeight="1">
      <c r="F399" s="62"/>
      <c r="G399" s="62"/>
      <c r="H399" s="62"/>
      <c r="I399" s="62"/>
      <c r="J399" s="41"/>
      <c r="K399" s="62"/>
      <c r="L399" s="62"/>
      <c r="M399" s="62"/>
      <c r="O399" s="41"/>
      <c r="R399" s="62"/>
    </row>
    <row r="400" spans="6:18" ht="12.75" customHeight="1">
      <c r="F400" s="62"/>
      <c r="G400" s="62"/>
      <c r="H400" s="62"/>
      <c r="I400" s="62"/>
      <c r="J400" s="41"/>
      <c r="K400" s="62"/>
      <c r="L400" s="62"/>
      <c r="M400" s="62"/>
      <c r="O400" s="41"/>
      <c r="R400" s="62"/>
    </row>
    <row r="401" spans="6:18" ht="12.75" customHeight="1">
      <c r="F401" s="62"/>
      <c r="G401" s="62"/>
      <c r="H401" s="62"/>
      <c r="I401" s="62"/>
      <c r="J401" s="41"/>
      <c r="K401" s="62"/>
      <c r="L401" s="62"/>
      <c r="M401" s="62"/>
      <c r="O401" s="41"/>
      <c r="R401" s="62"/>
    </row>
    <row r="402" spans="6:18" ht="12.75" customHeight="1">
      <c r="F402" s="62"/>
      <c r="G402" s="62"/>
      <c r="H402" s="62"/>
      <c r="I402" s="62"/>
      <c r="J402" s="41"/>
      <c r="K402" s="62"/>
      <c r="L402" s="62"/>
      <c r="M402" s="62"/>
      <c r="O402" s="41"/>
      <c r="R402" s="62"/>
    </row>
    <row r="403" spans="6:18" ht="12.75" customHeight="1">
      <c r="F403" s="62"/>
      <c r="G403" s="62"/>
      <c r="H403" s="62"/>
      <c r="I403" s="62"/>
      <c r="J403" s="41"/>
      <c r="K403" s="62"/>
      <c r="L403" s="62"/>
      <c r="M403" s="62"/>
      <c r="O403" s="41"/>
      <c r="R403" s="62"/>
    </row>
    <row r="404" spans="6:18" ht="12.75" customHeight="1">
      <c r="F404" s="62"/>
      <c r="G404" s="62"/>
      <c r="H404" s="62"/>
      <c r="I404" s="62"/>
      <c r="J404" s="41"/>
      <c r="K404" s="62"/>
      <c r="L404" s="62"/>
      <c r="M404" s="62"/>
      <c r="O404" s="41"/>
      <c r="R404" s="62"/>
    </row>
    <row r="405" spans="6:18" ht="12.75" customHeight="1">
      <c r="F405" s="62"/>
      <c r="G405" s="62"/>
      <c r="H405" s="62"/>
      <c r="I405" s="62"/>
      <c r="J405" s="41"/>
      <c r="K405" s="62"/>
      <c r="L405" s="62"/>
      <c r="M405" s="62"/>
      <c r="O405" s="41"/>
      <c r="R405" s="62"/>
    </row>
    <row r="406" spans="6:18" ht="12.75" customHeight="1">
      <c r="F406" s="62"/>
      <c r="G406" s="62"/>
      <c r="H406" s="62"/>
      <c r="I406" s="62"/>
      <c r="J406" s="41"/>
      <c r="K406" s="62"/>
      <c r="L406" s="62"/>
      <c r="M406" s="62"/>
      <c r="O406" s="41"/>
      <c r="R406" s="62"/>
    </row>
    <row r="407" spans="6:18" ht="12.75" customHeight="1">
      <c r="F407" s="62"/>
      <c r="G407" s="62"/>
      <c r="H407" s="62"/>
      <c r="I407" s="62"/>
      <c r="J407" s="41"/>
      <c r="K407" s="62"/>
      <c r="L407" s="62"/>
      <c r="M407" s="62"/>
      <c r="O407" s="41"/>
      <c r="R407" s="62"/>
    </row>
    <row r="408" spans="6:18" ht="12.75" customHeight="1">
      <c r="F408" s="62"/>
      <c r="G408" s="62"/>
      <c r="H408" s="62"/>
      <c r="I408" s="62"/>
      <c r="J408" s="41"/>
      <c r="K408" s="62"/>
      <c r="L408" s="62"/>
      <c r="M408" s="62"/>
      <c r="O408" s="41"/>
      <c r="R408" s="62"/>
    </row>
    <row r="409" spans="6:18" ht="12.75" customHeight="1">
      <c r="F409" s="62"/>
      <c r="G409" s="62"/>
      <c r="H409" s="62"/>
      <c r="I409" s="62"/>
      <c r="J409" s="41"/>
      <c r="K409" s="62"/>
      <c r="L409" s="62"/>
      <c r="M409" s="62"/>
      <c r="O409" s="41"/>
      <c r="R409" s="62"/>
    </row>
    <row r="410" spans="6:18" ht="12.75" customHeight="1">
      <c r="F410" s="62"/>
      <c r="G410" s="62"/>
      <c r="H410" s="62"/>
      <c r="I410" s="62"/>
      <c r="J410" s="41"/>
      <c r="K410" s="62"/>
      <c r="L410" s="62"/>
      <c r="M410" s="62"/>
      <c r="O410" s="41"/>
      <c r="R410" s="62"/>
    </row>
    <row r="411" spans="6:18" ht="12.75" customHeight="1">
      <c r="F411" s="62"/>
      <c r="G411" s="62"/>
      <c r="H411" s="62"/>
      <c r="I411" s="62"/>
      <c r="J411" s="41"/>
      <c r="K411" s="62"/>
      <c r="L411" s="62"/>
      <c r="M411" s="62"/>
      <c r="O411" s="41"/>
      <c r="R411" s="62"/>
    </row>
    <row r="412" spans="6:18" ht="12.75" customHeight="1">
      <c r="F412" s="62"/>
      <c r="G412" s="62"/>
      <c r="H412" s="62"/>
      <c r="I412" s="62"/>
      <c r="J412" s="41"/>
      <c r="K412" s="62"/>
      <c r="L412" s="62"/>
      <c r="M412" s="62"/>
      <c r="O412" s="41"/>
      <c r="R412" s="62"/>
    </row>
    <row r="413" spans="6:18" ht="12.75" customHeight="1">
      <c r="F413" s="62"/>
      <c r="G413" s="62"/>
      <c r="H413" s="62"/>
      <c r="I413" s="62"/>
      <c r="J413" s="41"/>
      <c r="K413" s="62"/>
      <c r="L413" s="62"/>
      <c r="M413" s="62"/>
      <c r="O413" s="41"/>
      <c r="R413" s="62"/>
    </row>
    <row r="414" spans="6:18" ht="12.75" customHeight="1">
      <c r="F414" s="62"/>
      <c r="G414" s="62"/>
      <c r="H414" s="62"/>
      <c r="I414" s="62"/>
      <c r="J414" s="41"/>
      <c r="K414" s="62"/>
      <c r="L414" s="62"/>
      <c r="M414" s="62"/>
      <c r="O414" s="41"/>
      <c r="R414" s="62"/>
    </row>
    <row r="415" spans="6:18" ht="12.75" customHeight="1">
      <c r="F415" s="62"/>
      <c r="G415" s="62"/>
      <c r="H415" s="62"/>
      <c r="I415" s="62"/>
      <c r="J415" s="41"/>
      <c r="K415" s="62"/>
      <c r="L415" s="62"/>
      <c r="M415" s="62"/>
      <c r="O415" s="41"/>
      <c r="R415" s="62"/>
    </row>
    <row r="416" spans="6:18" ht="12.75" customHeight="1">
      <c r="F416" s="62"/>
      <c r="G416" s="62"/>
      <c r="H416" s="62"/>
      <c r="I416" s="62"/>
      <c r="J416" s="41"/>
      <c r="K416" s="62"/>
      <c r="L416" s="62"/>
      <c r="M416" s="62"/>
      <c r="O416" s="41"/>
      <c r="R416" s="62"/>
    </row>
    <row r="417" spans="6:18" ht="12.75" customHeight="1">
      <c r="F417" s="62"/>
      <c r="G417" s="62"/>
      <c r="H417" s="62"/>
      <c r="I417" s="62"/>
      <c r="J417" s="41"/>
      <c r="K417" s="62"/>
      <c r="L417" s="62"/>
      <c r="M417" s="62"/>
      <c r="O417" s="41"/>
      <c r="R417" s="62"/>
    </row>
    <row r="418" spans="6:18" ht="12.75" customHeight="1">
      <c r="F418" s="62"/>
      <c r="G418" s="62"/>
      <c r="H418" s="62"/>
      <c r="I418" s="62"/>
      <c r="J418" s="41"/>
      <c r="K418" s="62"/>
      <c r="L418" s="62"/>
      <c r="M418" s="62"/>
      <c r="O418" s="41"/>
      <c r="R418" s="62"/>
    </row>
    <row r="419" spans="6:18" ht="12.75" customHeight="1">
      <c r="F419" s="62"/>
      <c r="G419" s="62"/>
      <c r="H419" s="62"/>
      <c r="I419" s="62"/>
      <c r="J419" s="41"/>
      <c r="K419" s="62"/>
      <c r="L419" s="62"/>
      <c r="M419" s="62"/>
      <c r="O419" s="41"/>
      <c r="R419" s="62"/>
    </row>
    <row r="420" spans="6:18" ht="12.75" customHeight="1">
      <c r="F420" s="62"/>
      <c r="G420" s="62"/>
      <c r="H420" s="62"/>
      <c r="I420" s="62"/>
      <c r="J420" s="41"/>
      <c r="K420" s="62"/>
      <c r="L420" s="62"/>
      <c r="M420" s="62"/>
      <c r="O420" s="41"/>
      <c r="R420" s="62"/>
    </row>
    <row r="421" spans="6:18" ht="12.75" customHeight="1">
      <c r="F421" s="62"/>
      <c r="G421" s="62"/>
      <c r="H421" s="62"/>
      <c r="I421" s="62"/>
      <c r="J421" s="41"/>
      <c r="K421" s="62"/>
      <c r="L421" s="62"/>
      <c r="M421" s="62"/>
      <c r="O421" s="41"/>
      <c r="R421" s="62"/>
    </row>
    <row r="422" spans="6:18" ht="12.75" customHeight="1">
      <c r="F422" s="62"/>
      <c r="G422" s="62"/>
      <c r="H422" s="62"/>
      <c r="I422" s="62"/>
      <c r="J422" s="41"/>
      <c r="K422" s="62"/>
      <c r="L422" s="62"/>
      <c r="M422" s="62"/>
      <c r="O422" s="41"/>
      <c r="R422" s="62"/>
    </row>
    <row r="423" spans="6:18" ht="12.75" customHeight="1">
      <c r="F423" s="62"/>
      <c r="G423" s="62"/>
      <c r="H423" s="62"/>
      <c r="I423" s="62"/>
      <c r="J423" s="41"/>
      <c r="K423" s="62"/>
      <c r="L423" s="62"/>
      <c r="M423" s="62"/>
      <c r="O423" s="41"/>
      <c r="R423" s="62"/>
    </row>
    <row r="424" spans="6:18" ht="12.75" customHeight="1">
      <c r="F424" s="62"/>
      <c r="G424" s="62"/>
      <c r="H424" s="62"/>
      <c r="I424" s="62"/>
      <c r="J424" s="41"/>
      <c r="K424" s="62"/>
      <c r="L424" s="62"/>
      <c r="M424" s="62"/>
      <c r="O424" s="41"/>
      <c r="R424" s="62"/>
    </row>
    <row r="425" spans="6:18" ht="12.75" customHeight="1">
      <c r="F425" s="62"/>
      <c r="G425" s="62"/>
      <c r="H425" s="62"/>
      <c r="I425" s="62"/>
      <c r="J425" s="41"/>
      <c r="K425" s="62"/>
      <c r="L425" s="62"/>
      <c r="M425" s="62"/>
      <c r="O425" s="41"/>
      <c r="R425" s="62"/>
    </row>
    <row r="426" spans="6:18" ht="12.75" customHeight="1">
      <c r="F426" s="62"/>
      <c r="G426" s="62"/>
      <c r="H426" s="62"/>
      <c r="I426" s="62"/>
      <c r="J426" s="41"/>
      <c r="K426" s="62"/>
      <c r="L426" s="62"/>
      <c r="M426" s="62"/>
      <c r="O426" s="41"/>
      <c r="R426" s="62"/>
    </row>
    <row r="427" spans="6:18" ht="12.75" customHeight="1">
      <c r="F427" s="62"/>
      <c r="G427" s="62"/>
      <c r="H427" s="62"/>
      <c r="I427" s="62"/>
      <c r="J427" s="41"/>
      <c r="K427" s="62"/>
      <c r="L427" s="62"/>
      <c r="M427" s="62"/>
      <c r="O427" s="41"/>
      <c r="R427" s="62"/>
    </row>
    <row r="428" spans="6:18" ht="12.75" customHeight="1">
      <c r="F428" s="62"/>
      <c r="G428" s="62"/>
      <c r="H428" s="62"/>
      <c r="I428" s="62"/>
      <c r="J428" s="41"/>
      <c r="K428" s="62"/>
      <c r="L428" s="62"/>
      <c r="M428" s="62"/>
      <c r="O428" s="41"/>
      <c r="R428" s="62"/>
    </row>
    <row r="429" spans="6:18" ht="12.75" customHeight="1">
      <c r="F429" s="62"/>
      <c r="G429" s="62"/>
      <c r="H429" s="62"/>
      <c r="I429" s="62"/>
      <c r="J429" s="41"/>
      <c r="K429" s="62"/>
      <c r="L429" s="62"/>
      <c r="M429" s="62"/>
      <c r="O429" s="41"/>
      <c r="R429" s="62"/>
    </row>
    <row r="430" spans="6:18" ht="12.75" customHeight="1">
      <c r="F430" s="62"/>
      <c r="G430" s="62"/>
      <c r="H430" s="62"/>
      <c r="I430" s="62"/>
      <c r="J430" s="41"/>
      <c r="K430" s="62"/>
      <c r="L430" s="62"/>
      <c r="M430" s="62"/>
      <c r="O430" s="41"/>
      <c r="R430" s="62"/>
    </row>
    <row r="431" spans="6:18" ht="12.75" customHeight="1">
      <c r="F431" s="62"/>
      <c r="G431" s="62"/>
      <c r="H431" s="62"/>
      <c r="I431" s="62"/>
      <c r="J431" s="41"/>
      <c r="K431" s="62"/>
      <c r="L431" s="62"/>
      <c r="M431" s="62"/>
      <c r="O431" s="41"/>
      <c r="R431" s="62"/>
    </row>
    <row r="432" spans="6:18" ht="12.75" customHeight="1">
      <c r="F432" s="62"/>
      <c r="G432" s="62"/>
      <c r="H432" s="62"/>
      <c r="I432" s="62"/>
      <c r="J432" s="41"/>
      <c r="K432" s="62"/>
      <c r="L432" s="62"/>
      <c r="M432" s="62"/>
      <c r="O432" s="41"/>
      <c r="R432" s="62"/>
    </row>
    <row r="433" spans="6:18" ht="12.75" customHeight="1">
      <c r="F433" s="62"/>
      <c r="G433" s="62"/>
      <c r="H433" s="62"/>
      <c r="I433" s="62"/>
      <c r="J433" s="41"/>
      <c r="K433" s="62"/>
      <c r="L433" s="62"/>
      <c r="M433" s="62"/>
      <c r="O433" s="41"/>
      <c r="R433" s="62"/>
    </row>
    <row r="434" spans="6:18" ht="12.75" customHeight="1">
      <c r="F434" s="62"/>
      <c r="G434" s="62"/>
      <c r="H434" s="62"/>
      <c r="I434" s="62"/>
      <c r="J434" s="41"/>
      <c r="K434" s="62"/>
      <c r="L434" s="62"/>
      <c r="M434" s="62"/>
      <c r="O434" s="41"/>
      <c r="R434" s="62"/>
    </row>
    <row r="435" spans="6:18" ht="12.75" customHeight="1">
      <c r="F435" s="62"/>
      <c r="G435" s="62"/>
      <c r="H435" s="62"/>
      <c r="I435" s="62"/>
      <c r="J435" s="41"/>
      <c r="K435" s="62"/>
      <c r="L435" s="62"/>
      <c r="M435" s="62"/>
      <c r="O435" s="41"/>
      <c r="R435" s="62"/>
    </row>
    <row r="436" spans="6:18" ht="12.75" customHeight="1">
      <c r="F436" s="62"/>
      <c r="G436" s="62"/>
      <c r="H436" s="62"/>
      <c r="I436" s="62"/>
      <c r="J436" s="41"/>
      <c r="K436" s="62"/>
      <c r="L436" s="62"/>
      <c r="M436" s="62"/>
      <c r="O436" s="41"/>
      <c r="R436" s="62"/>
    </row>
    <row r="437" spans="6:18" ht="12.75" customHeight="1">
      <c r="F437" s="62"/>
      <c r="G437" s="62"/>
      <c r="H437" s="62"/>
      <c r="I437" s="62"/>
      <c r="J437" s="41"/>
      <c r="K437" s="62"/>
      <c r="L437" s="62"/>
      <c r="M437" s="62"/>
      <c r="O437" s="41"/>
      <c r="R437" s="62"/>
    </row>
    <row r="438" spans="6:18" ht="12.75" customHeight="1">
      <c r="F438" s="62"/>
      <c r="G438" s="62"/>
      <c r="H438" s="62"/>
      <c r="I438" s="62"/>
      <c r="J438" s="41"/>
      <c r="K438" s="62"/>
      <c r="L438" s="62"/>
      <c r="M438" s="62"/>
      <c r="O438" s="41"/>
      <c r="R438" s="62"/>
    </row>
    <row r="439" spans="6:18" ht="12.75" customHeight="1">
      <c r="F439" s="62"/>
      <c r="G439" s="62"/>
      <c r="H439" s="62"/>
      <c r="I439" s="62"/>
      <c r="J439" s="41"/>
      <c r="K439" s="62"/>
      <c r="L439" s="62"/>
      <c r="M439" s="62"/>
      <c r="O439" s="41"/>
      <c r="R439" s="62"/>
    </row>
    <row r="440" spans="6:18" ht="12.75" customHeight="1">
      <c r="F440" s="62"/>
      <c r="G440" s="62"/>
      <c r="H440" s="62"/>
      <c r="I440" s="62"/>
      <c r="J440" s="41"/>
      <c r="K440" s="62"/>
      <c r="L440" s="62"/>
      <c r="M440" s="62"/>
      <c r="O440" s="41"/>
      <c r="R440" s="62"/>
    </row>
    <row r="441" spans="6:18" ht="12.75" customHeight="1">
      <c r="F441" s="62"/>
      <c r="G441" s="62"/>
      <c r="H441" s="62"/>
      <c r="I441" s="62"/>
      <c r="J441" s="41"/>
      <c r="K441" s="62"/>
      <c r="L441" s="62"/>
      <c r="M441" s="62"/>
      <c r="O441" s="41"/>
      <c r="R441" s="62"/>
    </row>
    <row r="442" spans="6:18" ht="12.75" customHeight="1">
      <c r="F442" s="62"/>
      <c r="G442" s="62"/>
      <c r="H442" s="62"/>
      <c r="I442" s="62"/>
      <c r="J442" s="41"/>
      <c r="K442" s="62"/>
      <c r="L442" s="62"/>
      <c r="M442" s="62"/>
      <c r="O442" s="41"/>
      <c r="R442" s="62"/>
    </row>
    <row r="443" spans="6:18" ht="12.75" customHeight="1">
      <c r="F443" s="62"/>
      <c r="G443" s="62"/>
      <c r="H443" s="62"/>
      <c r="I443" s="62"/>
      <c r="J443" s="41"/>
      <c r="K443" s="62"/>
      <c r="L443" s="62"/>
      <c r="M443" s="62"/>
      <c r="O443" s="41"/>
      <c r="R443" s="62"/>
    </row>
    <row r="444" spans="6:18" ht="12.75" customHeight="1">
      <c r="F444" s="62"/>
      <c r="G444" s="62"/>
      <c r="H444" s="62"/>
      <c r="I444" s="62"/>
      <c r="J444" s="41"/>
      <c r="K444" s="62"/>
      <c r="L444" s="62"/>
      <c r="M444" s="62"/>
      <c r="O444" s="41"/>
      <c r="R444" s="62"/>
    </row>
    <row r="445" spans="6:18" ht="12.75" customHeight="1">
      <c r="F445" s="62"/>
      <c r="G445" s="62"/>
      <c r="H445" s="62"/>
      <c r="I445" s="62"/>
      <c r="J445" s="41"/>
      <c r="K445" s="62"/>
      <c r="L445" s="62"/>
      <c r="M445" s="62"/>
      <c r="O445" s="41"/>
      <c r="R445" s="62"/>
    </row>
    <row r="446" spans="6:18" ht="12.75" customHeight="1">
      <c r="F446" s="62"/>
      <c r="G446" s="62"/>
      <c r="H446" s="62"/>
      <c r="I446" s="62"/>
      <c r="J446" s="41"/>
      <c r="K446" s="62"/>
      <c r="L446" s="62"/>
      <c r="M446" s="62"/>
      <c r="O446" s="41"/>
      <c r="R446" s="62"/>
    </row>
    <row r="447" spans="6:18" ht="12.75" customHeight="1">
      <c r="F447" s="62"/>
      <c r="G447" s="62"/>
      <c r="H447" s="62"/>
      <c r="I447" s="62"/>
      <c r="J447" s="41"/>
      <c r="K447" s="62"/>
      <c r="L447" s="62"/>
      <c r="M447" s="62"/>
      <c r="O447" s="41"/>
      <c r="R447" s="62"/>
    </row>
    <row r="448" spans="6:18" ht="12.75" customHeight="1">
      <c r="F448" s="62"/>
      <c r="G448" s="62"/>
      <c r="H448" s="62"/>
      <c r="I448" s="62"/>
      <c r="J448" s="41"/>
      <c r="K448" s="62"/>
      <c r="L448" s="62"/>
      <c r="M448" s="62"/>
      <c r="O448" s="41"/>
      <c r="R448" s="62"/>
    </row>
    <row r="449" spans="6:18" ht="12.75" customHeight="1">
      <c r="F449" s="62"/>
      <c r="G449" s="62"/>
      <c r="H449" s="62"/>
      <c r="I449" s="62"/>
      <c r="J449" s="41"/>
      <c r="K449" s="62"/>
      <c r="L449" s="62"/>
      <c r="M449" s="62"/>
      <c r="O449" s="41"/>
      <c r="R449" s="62"/>
    </row>
    <row r="450" spans="6:18" ht="12.75" customHeight="1">
      <c r="F450" s="62"/>
      <c r="G450" s="62"/>
      <c r="H450" s="62"/>
      <c r="I450" s="62"/>
      <c r="J450" s="41"/>
      <c r="K450" s="62"/>
      <c r="L450" s="62"/>
      <c r="M450" s="62"/>
      <c r="O450" s="41"/>
      <c r="R450" s="62"/>
    </row>
    <row r="451" spans="6:18" ht="12.75" customHeight="1">
      <c r="F451" s="62"/>
      <c r="G451" s="62"/>
      <c r="H451" s="62"/>
      <c r="I451" s="62"/>
      <c r="J451" s="41"/>
      <c r="K451" s="62"/>
      <c r="L451" s="62"/>
      <c r="M451" s="62"/>
      <c r="O451" s="41"/>
      <c r="R451" s="62"/>
    </row>
    <row r="452" spans="6:18" ht="12.75" customHeight="1">
      <c r="F452" s="62"/>
      <c r="G452" s="62"/>
      <c r="H452" s="62"/>
      <c r="I452" s="62"/>
      <c r="J452" s="41"/>
      <c r="K452" s="62"/>
      <c r="L452" s="62"/>
      <c r="M452" s="62"/>
      <c r="O452" s="41"/>
      <c r="R452" s="62"/>
    </row>
    <row r="453" spans="6:18" ht="12.75" customHeight="1">
      <c r="F453" s="62"/>
      <c r="G453" s="62"/>
      <c r="H453" s="62"/>
      <c r="I453" s="62"/>
      <c r="J453" s="41"/>
      <c r="K453" s="62"/>
      <c r="L453" s="62"/>
      <c r="M453" s="62"/>
      <c r="O453" s="41"/>
      <c r="R453" s="62"/>
    </row>
    <row r="454" spans="6:18" ht="12.75" customHeight="1">
      <c r="F454" s="62"/>
      <c r="G454" s="62"/>
      <c r="H454" s="62"/>
      <c r="I454" s="62"/>
      <c r="J454" s="41"/>
      <c r="K454" s="62"/>
      <c r="L454" s="62"/>
      <c r="M454" s="62"/>
      <c r="O454" s="41"/>
      <c r="R454" s="62"/>
    </row>
    <row r="455" spans="6:18" ht="12.75" customHeight="1">
      <c r="F455" s="62"/>
      <c r="G455" s="62"/>
      <c r="H455" s="62"/>
      <c r="I455" s="62"/>
      <c r="J455" s="41"/>
      <c r="K455" s="62"/>
      <c r="L455" s="62"/>
      <c r="M455" s="62"/>
      <c r="O455" s="41"/>
      <c r="R455" s="62"/>
    </row>
    <row r="456" spans="6:18" ht="12.75" customHeight="1">
      <c r="F456" s="62"/>
      <c r="G456" s="62"/>
      <c r="H456" s="62"/>
      <c r="I456" s="62"/>
      <c r="J456" s="41"/>
      <c r="K456" s="62"/>
      <c r="L456" s="62"/>
      <c r="M456" s="62"/>
      <c r="O456" s="41"/>
      <c r="R456" s="62"/>
    </row>
    <row r="457" spans="6:18" ht="12.75" customHeight="1">
      <c r="F457" s="62"/>
      <c r="G457" s="62"/>
      <c r="H457" s="62"/>
      <c r="I457" s="62"/>
      <c r="J457" s="41"/>
      <c r="K457" s="62"/>
      <c r="L457" s="62"/>
      <c r="M457" s="62"/>
      <c r="O457" s="41"/>
      <c r="R457" s="62"/>
    </row>
    <row r="458" spans="6:18" ht="12.75" customHeight="1">
      <c r="F458" s="62"/>
      <c r="G458" s="62"/>
      <c r="H458" s="62"/>
      <c r="I458" s="62"/>
      <c r="J458" s="41"/>
      <c r="K458" s="62"/>
      <c r="L458" s="62"/>
      <c r="M458" s="62"/>
      <c r="O458" s="41"/>
      <c r="R458" s="62"/>
    </row>
    <row r="459" spans="6:18" ht="12.75" customHeight="1">
      <c r="F459" s="62"/>
      <c r="G459" s="62"/>
      <c r="H459" s="62"/>
      <c r="I459" s="62"/>
      <c r="J459" s="41"/>
      <c r="K459" s="62"/>
      <c r="L459" s="62"/>
      <c r="M459" s="62"/>
      <c r="O459" s="41"/>
      <c r="R459" s="62"/>
    </row>
    <row r="460" spans="6:18" ht="12.75" customHeight="1">
      <c r="F460" s="62"/>
      <c r="G460" s="62"/>
      <c r="H460" s="62"/>
      <c r="I460" s="62"/>
      <c r="J460" s="41"/>
      <c r="K460" s="62"/>
      <c r="L460" s="62"/>
      <c r="M460" s="62"/>
      <c r="O460" s="41"/>
      <c r="R460" s="62"/>
    </row>
    <row r="461" spans="6:18" ht="12.75" customHeight="1">
      <c r="F461" s="62"/>
      <c r="G461" s="62"/>
      <c r="H461" s="62"/>
      <c r="I461" s="62"/>
      <c r="J461" s="41"/>
      <c r="K461" s="62"/>
      <c r="L461" s="62"/>
      <c r="M461" s="62"/>
      <c r="O461" s="41"/>
      <c r="R461" s="62"/>
    </row>
    <row r="462" spans="6:18" ht="12.75" customHeight="1">
      <c r="F462" s="62"/>
      <c r="G462" s="62"/>
      <c r="H462" s="62"/>
      <c r="I462" s="62"/>
      <c r="J462" s="41"/>
      <c r="K462" s="62"/>
      <c r="L462" s="62"/>
      <c r="M462" s="62"/>
      <c r="O462" s="41"/>
      <c r="R462" s="62"/>
    </row>
    <row r="463" spans="6:18" ht="12.75" customHeight="1">
      <c r="F463" s="62"/>
      <c r="G463" s="62"/>
      <c r="H463" s="62"/>
      <c r="I463" s="62"/>
      <c r="J463" s="41"/>
      <c r="K463" s="62"/>
      <c r="L463" s="62"/>
      <c r="M463" s="62"/>
      <c r="O463" s="41"/>
      <c r="R463" s="62"/>
    </row>
    <row r="464" spans="6:18" ht="12.75" customHeight="1">
      <c r="F464" s="62"/>
      <c r="G464" s="62"/>
      <c r="H464" s="62"/>
      <c r="I464" s="62"/>
      <c r="J464" s="41"/>
      <c r="K464" s="62"/>
      <c r="L464" s="62"/>
      <c r="M464" s="62"/>
      <c r="O464" s="41"/>
      <c r="R464" s="62"/>
    </row>
    <row r="465" spans="6:18" ht="12.75" customHeight="1">
      <c r="F465" s="62"/>
      <c r="G465" s="62"/>
      <c r="H465" s="62"/>
      <c r="I465" s="62"/>
      <c r="J465" s="41"/>
      <c r="K465" s="62"/>
      <c r="L465" s="62"/>
      <c r="M465" s="62"/>
      <c r="O465" s="41"/>
      <c r="R465" s="62"/>
    </row>
    <row r="466" spans="6:18" ht="12.75" customHeight="1">
      <c r="F466" s="62"/>
      <c r="G466" s="62"/>
      <c r="H466" s="62"/>
      <c r="I466" s="62"/>
      <c r="J466" s="41"/>
      <c r="K466" s="62"/>
      <c r="L466" s="62"/>
      <c r="M466" s="62"/>
      <c r="O466" s="41"/>
      <c r="R466" s="62"/>
    </row>
    <row r="467" spans="6:18" ht="12.75" customHeight="1">
      <c r="F467" s="62"/>
      <c r="G467" s="62"/>
      <c r="H467" s="62"/>
      <c r="I467" s="62"/>
      <c r="J467" s="41"/>
      <c r="K467" s="62"/>
      <c r="L467" s="62"/>
      <c r="M467" s="62"/>
      <c r="O467" s="41"/>
      <c r="R467" s="62"/>
    </row>
    <row r="468" spans="6:18" ht="12.75" customHeight="1">
      <c r="F468" s="62"/>
      <c r="G468" s="62"/>
      <c r="H468" s="62"/>
      <c r="I468" s="62"/>
      <c r="J468" s="41"/>
      <c r="K468" s="62"/>
      <c r="L468" s="62"/>
      <c r="M468" s="62"/>
      <c r="O468" s="41"/>
      <c r="R468" s="62"/>
    </row>
    <row r="469" spans="6:18" ht="12.75" customHeight="1">
      <c r="F469" s="62"/>
      <c r="G469" s="62"/>
      <c r="H469" s="62"/>
      <c r="I469" s="62"/>
      <c r="J469" s="41"/>
      <c r="K469" s="62"/>
      <c r="L469" s="62"/>
      <c r="M469" s="62"/>
      <c r="O469" s="41"/>
      <c r="R469" s="62"/>
    </row>
    <row r="470" spans="6:18" ht="12.75" customHeight="1">
      <c r="F470" s="62"/>
      <c r="G470" s="62"/>
      <c r="H470" s="62"/>
      <c r="I470" s="62"/>
      <c r="J470" s="41"/>
      <c r="K470" s="62"/>
      <c r="L470" s="62"/>
      <c r="M470" s="62"/>
      <c r="O470" s="41"/>
      <c r="R470" s="62"/>
    </row>
    <row r="471" spans="6:18" ht="12.75" customHeight="1">
      <c r="F471" s="62"/>
      <c r="G471" s="62"/>
      <c r="H471" s="62"/>
      <c r="I471" s="62"/>
      <c r="J471" s="41"/>
      <c r="K471" s="62"/>
      <c r="L471" s="62"/>
      <c r="M471" s="62"/>
      <c r="O471" s="41"/>
      <c r="R471" s="62"/>
    </row>
    <row r="472" spans="6:18" ht="12.75" customHeight="1">
      <c r="F472" s="62"/>
      <c r="G472" s="62"/>
      <c r="H472" s="62"/>
      <c r="I472" s="62"/>
      <c r="J472" s="41"/>
      <c r="K472" s="62"/>
      <c r="L472" s="62"/>
      <c r="M472" s="62"/>
      <c r="O472" s="41"/>
      <c r="R472" s="62"/>
    </row>
    <row r="473" spans="6:18" ht="12.75" customHeight="1">
      <c r="F473" s="62"/>
      <c r="G473" s="62"/>
      <c r="H473" s="62"/>
      <c r="I473" s="62"/>
      <c r="J473" s="41"/>
      <c r="K473" s="62"/>
      <c r="L473" s="62"/>
      <c r="M473" s="62"/>
      <c r="O473" s="41"/>
      <c r="R473" s="62"/>
    </row>
    <row r="474" spans="6:18" ht="12.75" customHeight="1">
      <c r="F474" s="62"/>
      <c r="G474" s="62"/>
      <c r="H474" s="62"/>
      <c r="I474" s="62"/>
      <c r="J474" s="41"/>
      <c r="K474" s="62"/>
      <c r="L474" s="62"/>
      <c r="M474" s="62"/>
      <c r="O474" s="41"/>
      <c r="R474" s="62"/>
    </row>
    <row r="475" spans="6:18" ht="12.75" customHeight="1">
      <c r="F475" s="62"/>
      <c r="G475" s="62"/>
      <c r="H475" s="62"/>
      <c r="I475" s="62"/>
      <c r="J475" s="41"/>
      <c r="K475" s="62"/>
      <c r="L475" s="62"/>
      <c r="M475" s="62"/>
      <c r="O475" s="41"/>
      <c r="R475" s="62"/>
    </row>
    <row r="476" spans="6:18" ht="12.75" customHeight="1">
      <c r="F476" s="62"/>
      <c r="G476" s="62"/>
      <c r="H476" s="62"/>
      <c r="I476" s="62"/>
      <c r="J476" s="41"/>
      <c r="K476" s="62"/>
      <c r="L476" s="62"/>
      <c r="M476" s="62"/>
      <c r="O476" s="41"/>
      <c r="R476" s="62"/>
    </row>
    <row r="477" spans="6:18" ht="12.75" customHeight="1">
      <c r="F477" s="62"/>
      <c r="G477" s="62"/>
      <c r="H477" s="62"/>
      <c r="I477" s="62"/>
      <c r="J477" s="41"/>
      <c r="K477" s="62"/>
      <c r="L477" s="62"/>
      <c r="M477" s="62"/>
      <c r="O477" s="41"/>
      <c r="R477" s="62"/>
    </row>
    <row r="478" spans="6:18" ht="12.75" customHeight="1">
      <c r="F478" s="62"/>
      <c r="G478" s="62"/>
      <c r="H478" s="62"/>
      <c r="I478" s="62"/>
      <c r="J478" s="41"/>
      <c r="K478" s="62"/>
      <c r="L478" s="62"/>
      <c r="M478" s="62"/>
      <c r="O478" s="41"/>
      <c r="R478" s="62"/>
    </row>
    <row r="479" spans="6:18" ht="12.75" customHeight="1">
      <c r="F479" s="62"/>
      <c r="G479" s="62"/>
      <c r="H479" s="62"/>
      <c r="I479" s="62"/>
      <c r="J479" s="41"/>
      <c r="K479" s="62"/>
      <c r="L479" s="62"/>
      <c r="M479" s="62"/>
      <c r="O479" s="41"/>
      <c r="R479" s="62"/>
    </row>
    <row r="480" spans="6:18" ht="12.75" customHeight="1">
      <c r="F480" s="62"/>
      <c r="G480" s="62"/>
      <c r="H480" s="62"/>
      <c r="I480" s="62"/>
      <c r="J480" s="41"/>
      <c r="K480" s="62"/>
      <c r="L480" s="62"/>
      <c r="M480" s="62"/>
      <c r="O480" s="41"/>
      <c r="R480" s="62"/>
    </row>
    <row r="481" spans="6:18" ht="12.75" customHeight="1">
      <c r="F481" s="62"/>
      <c r="G481" s="62"/>
      <c r="H481" s="62"/>
      <c r="I481" s="62"/>
      <c r="J481" s="41"/>
      <c r="K481" s="62"/>
      <c r="L481" s="62"/>
      <c r="M481" s="62"/>
      <c r="O481" s="41"/>
      <c r="R481" s="62"/>
    </row>
    <row r="482" spans="6:18" ht="12.75" customHeight="1">
      <c r="F482" s="62"/>
      <c r="G482" s="62"/>
      <c r="H482" s="62"/>
      <c r="I482" s="62"/>
      <c r="J482" s="41"/>
      <c r="K482" s="62"/>
      <c r="L482" s="62"/>
      <c r="M482" s="62"/>
      <c r="O482" s="41"/>
      <c r="R482" s="62"/>
    </row>
    <row r="483" spans="6:18" ht="15" customHeight="1">
      <c r="F483" s="62"/>
      <c r="G483" s="62"/>
      <c r="H483" s="62"/>
      <c r="I483" s="62"/>
      <c r="J483" s="41"/>
      <c r="K483" s="62"/>
      <c r="L483" s="62"/>
      <c r="M483" s="62"/>
      <c r="O483" s="41"/>
      <c r="R483" s="62"/>
    </row>
  </sheetData>
  <autoFilter ref="R1:R306"/>
  <hyperlinks>
    <hyperlink ref="M5" location="Main!A1" display="Back To Main Page"/>
  </hyperlink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2023-07-25T18:59:36Z</cp:lastPrinted>
  <dcterms:created xsi:type="dcterms:W3CDTF">2015-06-08T02:34:00Z</dcterms:created>
  <dcterms:modified xsi:type="dcterms:W3CDTF">2023-08-14T02:46:05Z</dcterms:modified>
</cp:coreProperties>
</file>