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F&amp;O)'!$R$1:$R$303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3" i="6"/>
  <c r="M103" s="1"/>
  <c r="L88"/>
  <c r="K88"/>
  <c r="L86"/>
  <c r="K86"/>
  <c r="L85"/>
  <c r="K85"/>
  <c r="L29"/>
  <c r="K29"/>
  <c r="L12"/>
  <c r="K12"/>
  <c r="M88" l="1"/>
  <c r="M29"/>
  <c r="M85"/>
  <c r="M12"/>
  <c r="M86"/>
  <c r="L78"/>
  <c r="K78"/>
  <c r="K102"/>
  <c r="M102" s="1"/>
  <c r="K101"/>
  <c r="M101" s="1"/>
  <c r="K100"/>
  <c r="M100" s="1"/>
  <c r="L10"/>
  <c r="K10"/>
  <c r="M10" s="1"/>
  <c r="K81"/>
  <c r="L83"/>
  <c r="K83"/>
  <c r="L84"/>
  <c r="K84"/>
  <c r="L82"/>
  <c r="K82"/>
  <c r="L81"/>
  <c r="L14"/>
  <c r="K14"/>
  <c r="L26"/>
  <c r="K26"/>
  <c r="L13"/>
  <c r="K13"/>
  <c r="K80"/>
  <c r="L80"/>
  <c r="L79"/>
  <c r="K79"/>
  <c r="L25"/>
  <c r="K25"/>
  <c r="L24"/>
  <c r="K24"/>
  <c r="M76"/>
  <c r="L75"/>
  <c r="K75"/>
  <c r="L76"/>
  <c r="K76"/>
  <c r="K77"/>
  <c r="K99"/>
  <c r="M99" s="1"/>
  <c r="M82" l="1"/>
  <c r="M13"/>
  <c r="M78"/>
  <c r="M81"/>
  <c r="M26"/>
  <c r="M84"/>
  <c r="M14"/>
  <c r="M83"/>
  <c r="M79"/>
  <c r="M24"/>
  <c r="M80"/>
  <c r="M75"/>
  <c r="M25"/>
  <c r="K74"/>
  <c r="L74"/>
  <c r="L73"/>
  <c r="K73"/>
  <c r="L72"/>
  <c r="K72"/>
  <c r="L71"/>
  <c r="K71"/>
  <c r="M73" l="1"/>
  <c r="M72"/>
  <c r="M74"/>
  <c r="M71"/>
  <c r="L69"/>
  <c r="K69"/>
  <c r="L70"/>
  <c r="K70"/>
  <c r="L68"/>
  <c r="K68"/>
  <c r="M69" l="1"/>
  <c r="M70"/>
  <c r="M68"/>
  <c r="L67"/>
  <c r="K67"/>
  <c r="L66"/>
  <c r="K66"/>
  <c r="L63"/>
  <c r="K63"/>
  <c r="L64"/>
  <c r="K64"/>
  <c r="L62"/>
  <c r="K62"/>
  <c r="L65"/>
  <c r="K65"/>
  <c r="L59"/>
  <c r="K59"/>
  <c r="L60"/>
  <c r="K60"/>
  <c r="L61"/>
  <c r="K61"/>
  <c r="L58"/>
  <c r="K58"/>
  <c r="L57"/>
  <c r="K57"/>
  <c r="M64" l="1"/>
  <c r="M62"/>
  <c r="M67"/>
  <c r="M66"/>
  <c r="M65"/>
  <c r="M63"/>
  <c r="M58"/>
  <c r="M61"/>
  <c r="M59"/>
  <c r="M60"/>
  <c r="M57"/>
  <c r="P12"/>
  <c r="L56"/>
  <c r="K56"/>
  <c r="L55"/>
  <c r="K55"/>
  <c r="L54"/>
  <c r="K54"/>
  <c r="M55" l="1"/>
  <c r="M56"/>
  <c r="M54"/>
  <c r="L48" l="1"/>
  <c r="K48"/>
  <c r="L51"/>
  <c r="K51"/>
  <c r="K53"/>
  <c r="L53"/>
  <c r="L52"/>
  <c r="K52"/>
  <c r="L50"/>
  <c r="K50"/>
  <c r="L47"/>
  <c r="K47"/>
  <c r="L49"/>
  <c r="K49"/>
  <c r="L11"/>
  <c r="K11"/>
  <c r="L46"/>
  <c r="K46"/>
  <c r="L45"/>
  <c r="K45"/>
  <c r="L44"/>
  <c r="K44"/>
  <c r="L43"/>
  <c r="K43"/>
  <c r="L42"/>
  <c r="K42"/>
  <c r="L40"/>
  <c r="K40"/>
  <c r="L41"/>
  <c r="K41"/>
  <c r="L39"/>
  <c r="K39"/>
  <c r="M47" l="1"/>
  <c r="M11"/>
  <c r="M52"/>
  <c r="M51"/>
  <c r="M50"/>
  <c r="M48"/>
  <c r="M53"/>
  <c r="M49"/>
  <c r="M43"/>
  <c r="M46"/>
  <c r="M44"/>
  <c r="M45"/>
  <c r="M40"/>
  <c r="M42"/>
  <c r="M41"/>
  <c r="M39"/>
  <c r="H291" l="1"/>
  <c r="K291" l="1"/>
  <c r="L291" s="1"/>
  <c r="K280"/>
  <c r="L280" s="1"/>
  <c r="K270"/>
  <c r="L270" s="1"/>
  <c r="K286" l="1"/>
  <c r="L286" s="1"/>
  <c r="K287" l="1"/>
  <c r="L287" s="1"/>
  <c r="K284" l="1"/>
  <c r="L284" s="1"/>
  <c r="K263"/>
  <c r="L263" s="1"/>
  <c r="K283"/>
  <c r="L283" s="1"/>
  <c r="K282"/>
  <c r="L282" s="1"/>
  <c r="K281"/>
  <c r="L281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F259"/>
  <c r="K259" s="1"/>
  <c r="L259" s="1"/>
  <c r="K258"/>
  <c r="L258" s="1"/>
  <c r="K257"/>
  <c r="L257" s="1"/>
  <c r="K256"/>
  <c r="L256" s="1"/>
  <c r="K255"/>
  <c r="L255" s="1"/>
  <c r="K254"/>
  <c r="L254" s="1"/>
  <c r="F253"/>
  <c r="K253" s="1"/>
  <c r="L253" s="1"/>
  <c r="F252"/>
  <c r="K252" s="1"/>
  <c r="L252" s="1"/>
  <c r="K25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F230"/>
  <c r="K230" s="1"/>
  <c r="L230" s="1"/>
  <c r="K229"/>
  <c r="L229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F182"/>
  <c r="K182" s="1"/>
  <c r="L182" s="1"/>
  <c r="H181"/>
  <c r="K181" s="1"/>
  <c r="L181" s="1"/>
  <c r="K178"/>
  <c r="L178" s="1"/>
  <c r="K177"/>
  <c r="L177" s="1"/>
  <c r="K176"/>
  <c r="L176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M7"/>
  <c r="D7" i="5"/>
  <c r="K6" i="4"/>
  <c r="K6" i="3"/>
  <c r="L6" i="2"/>
</calcChain>
</file>

<file path=xl/sharedStrings.xml><?xml version="1.0" encoding="utf-8"?>
<sst xmlns="http://schemas.openxmlformats.org/spreadsheetml/2006/main" count="2856" uniqueCount="1142">
  <si>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</si>
  <si>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</si>
  <si>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</si>
  <si>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</si>
  <si>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</si>
  <si>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</si>
  <si>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</si>
  <si>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</si>
  <si>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</si>
  <si>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</si>
  <si>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</si>
  <si>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</si>
  <si>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</si>
  <si>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</si>
  <si>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</si>
  <si>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</si>
  <si>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</si>
  <si>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</si>
  <si>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</si>
  <si>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</si>
  <si>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</si>
  <si>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</si>
  <si>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</si>
  <si>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</si>
  <si>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</si>
  <si>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</si>
  <si>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</si>
  <si>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</si>
  <si>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</si>
  <si>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</si>
  <si>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</si>
  <si>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</si>
  <si>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</si>
  <si>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</si>
  <si>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</si>
  <si>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</si>
  <si>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</si>
  <si>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</si>
  <si>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</si>
  <si>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</si>
  <si>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</si>
  <si>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</si>
  <si>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</si>
  <si>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</si>
  <si>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</si>
  <si>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</si>
  <si>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</si>
  <si>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</si>
  <si>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</si>
  <si>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</si>
  <si>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</si>
  <si>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</si>
  <si>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</si>
  <si>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</si>
  <si>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</si>
  <si>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</si>
  <si>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</si>
  <si>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</si>
  <si>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</si>
  <si>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</si>
  <si>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</si>
  <si>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</si>
  <si>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</si>
  <si>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</si>
  <si>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</si>
  <si>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</si>
  <si>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</si>
  <si>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</si>
  <si>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</si>
  <si>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</si>
  <si>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</si>
  <si>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</si>
  <si>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</si>
  <si>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</si>
  <si>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</si>
  <si>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</si>
  <si>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</si>
  <si>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</si>
  <si>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</si>
  <si>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</si>
  <si>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</si>
  <si>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</si>
  <si>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</si>
  <si>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</si>
  <si>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</si>
  <si>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</si>
  <si>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</si>
  <si>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</si>
  <si>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</si>
  <si>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</si>
  <si>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</si>
  <si>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</si>
  <si>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</si>
  <si>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</si>
  <si>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</si>
  <si>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</si>
  <si>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</si>
  <si>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</si>
  <si>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</si>
  <si>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</si>
  <si>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</si>
  <si>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</si>
  <si>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</si>
  <si>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</si>
  <si>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</si>
  <si>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</si>
  <si>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</si>
  <si>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</si>
  <si>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</si>
  <si>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</si>
  <si>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</si>
  <si>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</si>
  <si>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</si>
  <si>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</si>
  <si>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</si>
  <si>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</si>
  <si>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</si>
  <si>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</si>
  <si>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</si>
  <si>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</si>
  <si>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</si>
  <si>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</si>
  <si>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</si>
  <si>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</si>
  <si>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</si>
  <si>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</si>
  <si>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</si>
  <si>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</si>
  <si>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</si>
  <si>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</si>
  <si>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</si>
  <si>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</si>
  <si>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</si>
  <si>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</si>
  <si>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</si>
  <si>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</si>
  <si>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</si>
  <si>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</si>
  <si>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</si>
  <si>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</si>
  <si>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</si>
  <si>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</si>
  <si>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</si>
  <si>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</si>
  <si>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</si>
  <si>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</si>
  <si>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</si>
  <si>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</si>
  <si>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</si>
  <si>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</si>
  <si>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</si>
  <si>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</si>
  <si>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</si>
  <si>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</si>
  <si>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</si>
  <si>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</si>
  <si>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</si>
  <si>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</si>
  <si>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</si>
  <si>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</si>
  <si>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</si>
  <si>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</si>
  <si>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</si>
  <si>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</si>
  <si>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</si>
  <si>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</si>
  <si>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</si>
  <si>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</si>
  <si>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</si>
  <si>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</si>
  <si>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</si>
  <si>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</si>
  <si>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</si>
  <si>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</si>
  <si>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</si>
  <si>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</si>
  <si>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</si>
  <si>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</si>
  <si>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</si>
  <si>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</si>
  <si>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</si>
  <si>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</si>
  <si>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</si>
  <si>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</si>
  <si>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</si>
  <si>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</si>
  <si>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</si>
  <si>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</si>
  <si>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</si>
  <si>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</si>
  <si>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</si>
  <si>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</si>
  <si>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</si>
  <si>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</si>
  <si>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</si>
  <si>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</si>
  <si>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</si>
  <si>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</si>
  <si>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</si>
  <si>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</si>
  <si>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</si>
  <si>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</si>
  <si>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</si>
  <si>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</si>
  <si>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</si>
  <si>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</si>
  <si>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</si>
  <si>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</si>
  <si>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</si>
  <si>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</si>
  <si>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</si>
  <si>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</si>
  <si>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</si>
  <si>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</si>
  <si>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</si>
  <si>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</si>
  <si>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</si>
  <si>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</si>
  <si>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</si>
  <si>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</si>
  <si>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</si>
  <si>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</si>
  <si>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</si>
  <si>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</si>
  <si>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</si>
  <si>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</si>
  <si>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</si>
  <si>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</si>
  <si>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</si>
  <si>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</si>
  <si>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</si>
  <si>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</si>
  <si>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</si>
  <si>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</si>
  <si>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</si>
  <si>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</si>
  <si>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</si>
  <si>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</si>
  <si>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</si>
  <si>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</si>
  <si>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</si>
  <si>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</si>
  <si>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</si>
  <si>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</si>
  <si>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</si>
  <si>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</si>
  <si>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</si>
  <si>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</si>
  <si>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</si>
  <si>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</si>
  <si>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</si>
  <si>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</si>
  <si>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</si>
  <si>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</si>
  <si>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</si>
  <si>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</si>
  <si>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</si>
  <si>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</si>
  <si>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</si>
  <si>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</si>
  <si>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</si>
  <si>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</si>
  <si>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</si>
  <si>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</si>
  <si>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</si>
  <si>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</si>
  <si>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</si>
  <si>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</si>
  <si>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</si>
  <si>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</si>
  <si>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</si>
  <si>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</si>
  <si>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</si>
  <si>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</si>
  <si>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</si>
  <si>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</si>
  <si>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</si>
  <si>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</si>
  <si>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</si>
  <si>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</si>
  <si>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</si>
  <si>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</si>
  <si>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</si>
  <si>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</si>
  <si>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</si>
  <si>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</si>
  <si>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</si>
  <si>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</si>
  <si>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</si>
  <si>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</si>
  <si>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</si>
  <si>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</si>
  <si>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</si>
  <si>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</si>
  <si>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</si>
  <si>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</si>
  <si>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</si>
  <si>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</si>
  <si>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</si>
  <si>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</si>
  <si>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</si>
  <si>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</si>
  <si>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</si>
  <si>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</si>
  <si>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</si>
  <si>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</si>
  <si>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</si>
  <si>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</si>
  <si>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</si>
  <si>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</si>
  <si>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</si>
  <si>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</si>
  <si>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</si>
  <si>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</si>
  <si>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</si>
  <si>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</si>
  <si>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</si>
  <si>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</si>
  <si>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</si>
  <si>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</si>
  <si>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</si>
  <si>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</si>
  <si>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</si>
  <si>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</si>
  <si>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</si>
  <si>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</si>
  <si>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</si>
  <si>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</si>
  <si>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</si>
  <si>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</si>
  <si>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</si>
  <si>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</si>
  <si>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</si>
  <si>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</si>
  <si>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</si>
  <si>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</si>
  <si>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</si>
  <si>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</si>
  <si>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</si>
  <si>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</si>
  <si>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</si>
  <si>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</si>
  <si>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</si>
  <si>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</si>
  <si>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</si>
  <si>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</si>
  <si>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</si>
  <si>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</si>
  <si>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</si>
  <si>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</si>
  <si>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</si>
  <si>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</si>
  <si>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</si>
  <si>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</si>
  <si>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</si>
  <si>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</si>
  <si>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</si>
  <si>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</si>
  <si>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</si>
  <si>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</si>
  <si>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</si>
  <si>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</si>
  <si>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</si>
  <si>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</si>
  <si>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</si>
  <si>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</si>
  <si>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</si>
  <si>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</si>
  <si>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</si>
  <si>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</si>
  <si>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</si>
  <si>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</si>
  <si>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</si>
  <si>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</si>
  <si>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</si>
  <si>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</si>
  <si>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</si>
  <si>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</si>
  <si>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</si>
  <si>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</si>
  <si>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</si>
  <si>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</si>
  <si>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</si>
  <si>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</si>
  <si>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</si>
  <si>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</si>
  <si>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</si>
  <si>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</si>
  <si>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</si>
  <si>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</si>
  <si>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</si>
  <si>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</si>
  <si>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</si>
  <si>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</si>
  <si>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</si>
  <si>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</si>
  <si>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</si>
  <si>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</si>
  <si>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</si>
  <si>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</si>
  <si>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</si>
  <si>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</si>
  <si>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</si>
  <si>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</si>
  <si>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</si>
  <si>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</si>
  <si>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</si>
  <si>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</si>
  <si>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</si>
  <si>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</si>
  <si>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</si>
  <si>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</si>
  <si>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</si>
  <si>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</si>
  <si>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</si>
  <si>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</si>
  <si>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</si>
  <si>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</si>
  <si>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</si>
  <si>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</si>
  <si>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</si>
  <si>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</si>
  <si>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</si>
  <si>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</si>
  <si>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</si>
  <si>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</si>
  <si>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</si>
  <si>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</si>
  <si>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</si>
  <si>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</si>
  <si>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</si>
  <si>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</si>
  <si>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</si>
  <si>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</si>
  <si>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</si>
  <si>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</si>
  <si>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</si>
  <si>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</si>
  <si>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</si>
  <si>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</si>
  <si>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</si>
  <si>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</si>
  <si>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</si>
  <si>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</si>
  <si>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</si>
  <si>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</si>
  <si>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</si>
  <si>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</si>
  <si>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</si>
  <si>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</si>
  <si>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</si>
  <si>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</si>
  <si>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</si>
  <si>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</si>
  <si>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</si>
  <si>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</si>
  <si>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</si>
  <si>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</si>
  <si>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</si>
  <si>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</si>
  <si>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</si>
  <si>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</si>
  <si>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</si>
  <si>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</si>
  <si>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</si>
  <si>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</si>
  <si>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</si>
  <si>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</si>
  <si>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</si>
  <si>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</si>
  <si>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</si>
  <si>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</si>
  <si>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</si>
  <si>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</si>
  <si>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</si>
  <si>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</si>
  <si>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</si>
  <si>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</si>
  <si>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</si>
  <si>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</si>
  <si>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</si>
  <si>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</si>
  <si>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</si>
  <si>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</si>
  <si>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</si>
  <si>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</si>
  <si>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</si>
  <si>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</si>
  <si>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</si>
  <si>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</si>
  <si>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</si>
  <si>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</si>
  <si>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</si>
  <si>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</si>
  <si>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</si>
  <si>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</si>
  <si>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</si>
  <si>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</si>
  <si>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</si>
  <si>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</si>
  <si>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</si>
  <si>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</si>
  <si>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</si>
  <si>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</si>
  <si>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</si>
  <si>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</si>
  <si>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</si>
  <si>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</si>
  <si>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</si>
  <si>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</si>
  <si>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</si>
  <si>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</si>
  <si>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</si>
  <si>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</si>
  <si>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</si>
  <si>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</si>
  <si>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</si>
  <si>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</si>
  <si>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</si>
  <si>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</si>
  <si>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</si>
  <si>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</si>
  <si>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</si>
  <si>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</si>
  <si>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</si>
  <si>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</si>
  <si>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</si>
  <si>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</si>
  <si>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</si>
  <si>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</si>
  <si>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</si>
  <si>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</si>
  <si>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</si>
  <si>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</si>
  <si>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</si>
  <si>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</si>
  <si>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</si>
  <si>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</si>
  <si>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</si>
  <si>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</si>
  <si>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</si>
  <si>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</si>
  <si>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</si>
  <si>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</si>
  <si>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</si>
  <si>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</si>
  <si>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</si>
  <si>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</si>
  <si>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</si>
  <si>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</si>
  <si>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</si>
  <si>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</si>
  <si>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</si>
  <si>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</si>
  <si>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</si>
  <si>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</si>
  <si>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</si>
  <si>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</si>
  <si>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</si>
  <si>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</si>
  <si>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</si>
  <si>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</si>
  <si>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</si>
  <si>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</si>
  <si>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</si>
  <si>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</si>
  <si>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</si>
  <si>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</si>
  <si>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</si>
  <si>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</si>
  <si>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</si>
  <si>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</si>
  <si>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</si>
  <si>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</si>
  <si>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</si>
  <si>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</si>
  <si>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</si>
  <si>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</si>
  <si>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</si>
  <si>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</si>
  <si>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</si>
  <si>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</si>
  <si>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</si>
  <si>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</si>
  <si>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</si>
  <si>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</si>
  <si>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</si>
  <si>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</si>
  <si>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</si>
  <si>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</si>
  <si>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</si>
  <si>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</si>
  <si>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</si>
  <si>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</si>
  <si>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</si>
  <si>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</si>
  <si>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</si>
  <si>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</si>
  <si>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</si>
  <si>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</si>
  <si>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</si>
  <si>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</si>
  <si>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</si>
  <si>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</si>
  <si>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</si>
  <si>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</si>
  <si>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</si>
  <si>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</si>
  <si>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</si>
  <si>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</si>
  <si>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</si>
  <si>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</si>
  <si>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</si>
  <si>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</si>
  <si>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</si>
  <si>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</si>
  <si>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</si>
  <si>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</si>
  <si>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</si>
  <si>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</si>
  <si>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</si>
  <si>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</si>
  <si>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</si>
  <si>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</si>
  <si>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</si>
  <si>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</si>
  <si>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</si>
  <si>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</si>
  <si>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</si>
  <si>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</si>
  <si>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</si>
  <si>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</si>
  <si>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</si>
  <si>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</si>
  <si>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</si>
  <si>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</si>
  <si>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</si>
  <si>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</si>
  <si>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</si>
  <si>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</si>
  <si>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</si>
  <si>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</si>
  <si>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</si>
  <si>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</si>
  <si>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</si>
  <si>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</si>
  <si>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</si>
  <si>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</si>
  <si>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</si>
  <si>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</si>
  <si>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</si>
  <si>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</si>
  <si>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</si>
  <si>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</si>
  <si>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</si>
  <si>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</si>
  <si>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</si>
  <si>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</si>
  <si>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</si>
  <si>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</si>
  <si>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</si>
  <si>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</si>
  <si>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</si>
  <si>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</si>
  <si>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</si>
  <si>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</si>
  <si>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</si>
  <si>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</si>
  <si>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</si>
  <si>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</si>
  <si>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</si>
  <si>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</si>
  <si>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</si>
  <si>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</si>
  <si>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</si>
  <si>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</si>
  <si>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</si>
  <si>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</si>
  <si>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</si>
  <si>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</si>
  <si>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</si>
  <si>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</si>
  <si>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</si>
  <si>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</si>
  <si>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</si>
  <si>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</si>
  <si>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</si>
  <si>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</si>
  <si>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</si>
  <si>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</si>
  <si>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</si>
  <si>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</si>
  <si>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</si>
  <si>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</si>
  <si>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</si>
  <si>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</si>
  <si>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</si>
  <si>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</si>
  <si>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</si>
  <si>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</si>
  <si>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</si>
  <si>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</si>
  <si>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</si>
  <si>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</si>
  <si>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</si>
  <si>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</si>
  <si>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</si>
  <si>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</si>
  <si>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</si>
  <si>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</si>
  <si>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</si>
  <si>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</si>
  <si>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</si>
  <si>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</si>
  <si>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</si>
  <si>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</si>
  <si>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</si>
  <si>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</si>
  <si>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</si>
  <si>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</si>
  <si>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</si>
  <si>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</si>
  <si>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</si>
  <si>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</si>
  <si>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</si>
  <si>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</si>
  <si>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</si>
  <si>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</si>
  <si>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</si>
  <si>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</si>
  <si>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</si>
  <si>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</si>
  <si>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</si>
  <si>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</si>
  <si>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</si>
  <si>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</si>
  <si>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</si>
  <si>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</si>
  <si>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</si>
  <si>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</si>
  <si>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</si>
  <si>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</si>
  <si>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</si>
  <si>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</si>
  <si>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</si>
  <si>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</si>
  <si>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</si>
  <si>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</si>
  <si>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</si>
  <si>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</si>
  <si>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</si>
  <si>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</si>
  <si>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</si>
  <si>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</si>
  <si>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</si>
  <si>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</si>
  <si>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</si>
  <si>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</si>
  <si>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</si>
  <si>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</si>
  <si>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</si>
  <si>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</si>
  <si>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</si>
  <si>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</si>
  <si>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</si>
  <si>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</si>
  <si>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</si>
  <si>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</si>
  <si>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</si>
  <si>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</si>
  <si>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</si>
  <si>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</si>
  <si>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</si>
  <si>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</si>
  <si>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</si>
  <si>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</si>
  <si>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</si>
  <si>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</si>
  <si>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</si>
  <si>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</si>
  <si>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</si>
  <si>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</si>
  <si>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</si>
  <si>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</si>
  <si>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</si>
  <si>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</si>
  <si>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</si>
  <si>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</si>
  <si>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</si>
  <si>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</si>
  <si>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</si>
  <si>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</si>
  <si>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</si>
  <si>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</si>
  <si>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</si>
  <si>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</si>
  <si>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</si>
  <si>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</si>
  <si>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</si>
  <si>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</si>
  <si>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</si>
  <si>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</si>
  <si>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</si>
  <si>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</si>
  <si>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</si>
  <si>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</si>
  <si>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</si>
  <si>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</si>
  <si>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</si>
  <si>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</si>
  <si>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</si>
  <si>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</si>
  <si>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</si>
  <si>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</si>
  <si>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</si>
  <si>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</si>
  <si>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</si>
  <si>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</si>
  <si>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</si>
  <si>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</si>
  <si>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</si>
  <si>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</si>
  <si>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</si>
  <si>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</si>
  <si>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</si>
  <si>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</si>
  <si>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</si>
  <si>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</si>
  <si>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</si>
  <si>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</si>
  <si>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</si>
  <si>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</si>
  <si>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</si>
  <si>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</si>
  <si>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</si>
  <si>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</si>
  <si>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</si>
  <si>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</si>
  <si>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</si>
  <si>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</si>
  <si>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</si>
  <si>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</si>
  <si>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</si>
  <si>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</si>
  <si>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</si>
  <si>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</si>
  <si>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</si>
  <si>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</si>
  <si>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</si>
  <si>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</si>
  <si>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</si>
  <si>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</si>
  <si>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</si>
  <si>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</si>
  <si>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</si>
  <si>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</si>
  <si>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</si>
  <si>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</si>
  <si>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</si>
  <si>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</si>
  <si>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</si>
  <si>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</si>
  <si>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</si>
  <si>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</si>
  <si>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</si>
  <si>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</si>
  <si>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</si>
  <si>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</si>
  <si>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</si>
  <si>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</si>
  <si>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</si>
  <si>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</si>
  <si>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</si>
  <si>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</si>
  <si>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</si>
  <si>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</si>
  <si>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</si>
  <si>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</si>
  <si>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</si>
  <si>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</si>
  <si>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</si>
  <si>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</si>
  <si>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</si>
  <si>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</si>
  <si>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</si>
  <si>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</si>
  <si>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</si>
  <si>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</si>
  <si>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</si>
  <si>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</si>
  <si>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</si>
  <si>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</si>
  <si>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</si>
  <si>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</si>
  <si>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</si>
  <si>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</si>
  <si>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</si>
  <si>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</si>
  <si>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</si>
  <si>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</si>
  <si>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</si>
  <si>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</si>
  <si>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</si>
  <si>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</si>
  <si>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</si>
  <si>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</si>
  <si>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</si>
  <si>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</si>
  <si>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</si>
  <si>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</si>
  <si>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</si>
  <si>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</si>
  <si>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</si>
  <si>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</si>
  <si>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75-77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</si>
  <si>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</si>
  <si>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</si>
  <si>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</si>
  <si>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</si>
  <si>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</si>
  <si>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</si>
  <si>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</si>
  <si>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</si>
  <si>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</si>
  <si>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</si>
  <si>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</si>
  <si>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</si>
  <si>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</si>
  <si>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</si>
  <si>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</si>
  <si>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</si>
  <si>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</si>
  <si>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</si>
  <si>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</si>
  <si>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</si>
  <si>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</si>
  <si>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</si>
  <si>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</si>
  <si>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</si>
  <si>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</si>
  <si>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</si>
  <si>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</si>
  <si>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</si>
  <si>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</si>
  <si>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</si>
  <si>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</si>
  <si>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</si>
  <si>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</si>
  <si>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</si>
  <si>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PIDILITIND AUG FUT</t>
  </si>
  <si>
    <t>2380-2400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</si>
  <si>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</si>
  <si>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</si>
  <si>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</si>
  <si>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</si>
  <si>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</si>
  <si>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</si>
  <si>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</si>
  <si>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</si>
  <si>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</si>
  <si>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</si>
  <si>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</si>
  <si>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</si>
  <si>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</si>
  <si>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</si>
  <si>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</si>
  <si>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</si>
  <si>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</si>
  <si>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</si>
  <si>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</si>
  <si>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</si>
  <si>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</si>
  <si>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</si>
  <si>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</si>
  <si>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</si>
  <si>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</si>
  <si>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</si>
  <si>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</si>
  <si>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</si>
  <si>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</si>
  <si>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</si>
  <si>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</si>
  <si>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</si>
  <si>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535-538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</si>
  <si>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</si>
  <si>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</si>
  <si>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</si>
  <si>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</si>
  <si>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</si>
  <si>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</si>
  <si>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</si>
  <si>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</si>
  <si>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</si>
  <si>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</si>
  <si>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</si>
  <si>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</si>
  <si>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</si>
  <si>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</si>
  <si>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</si>
  <si>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</si>
  <si>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</si>
  <si>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KBCGLOBAL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</si>
  <si>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</si>
  <si>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</si>
  <si>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</si>
  <si>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</si>
  <si>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</si>
  <si>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</si>
  <si>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</si>
  <si>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2140-2150</t>
  </si>
  <si>
    <t>2230-2270</t>
  </si>
  <si>
    <t>TOPGAIN FINANCE PRIVATE LIMITED</t>
  </si>
  <si>
    <t>SHUBHAM</t>
  </si>
  <si>
    <t>Profit of Rs.64/-</t>
  </si>
  <si>
    <t>Part profit of Rs.2.85/-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</si>
  <si>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</si>
  <si>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</si>
  <si>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</si>
  <si>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</si>
  <si>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</si>
  <si>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</si>
  <si>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</si>
  <si>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</si>
  <si>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954-956</t>
  </si>
  <si>
    <t>930-920</t>
  </si>
  <si>
    <t>1640-1670</t>
  </si>
  <si>
    <t>COLORCHIPS</t>
  </si>
  <si>
    <t>VINIATO ADVISORS PRIVATE LIMITED</t>
  </si>
  <si>
    <t>GKP</t>
  </si>
  <si>
    <t>MOHAMED HASHIM YACOOBALI</t>
  </si>
  <si>
    <t>SOUTH GUJARAT SHARES AND SHAREBROKERS LIMITED</t>
  </si>
  <si>
    <t>LESHAIND</t>
  </si>
  <si>
    <t>SADHNA</t>
  </si>
  <si>
    <t>SADHNA BIO OILS PRIVATE LIMITED</t>
  </si>
  <si>
    <t>GOENKA BUSINESS AND FINANCE LIMITED</t>
  </si>
  <si>
    <t>KBC Global Limited</t>
  </si>
  <si>
    <t>1593-1596</t>
  </si>
  <si>
    <t>CROMPTON AUG FUT</t>
  </si>
  <si>
    <t>373.5-374.5</t>
  </si>
  <si>
    <t>383-390</t>
  </si>
  <si>
    <t>AXISBANK 750 CE AUG</t>
  </si>
  <si>
    <t>19-23</t>
  </si>
  <si>
    <t>MANSI SHARE &amp; STOCK ADVISORS PRIVATE LIMITED</t>
  </si>
  <si>
    <t>EARUM</t>
  </si>
  <si>
    <t>BHUMISHTH NARENDRABHAI PATEL</t>
  </si>
  <si>
    <t>IFL</t>
  </si>
  <si>
    <t>JETFREIGHT</t>
  </si>
  <si>
    <t>KLBRENG-B</t>
  </si>
  <si>
    <t>RBL BANK LTD</t>
  </si>
  <si>
    <t>MEHAI</t>
  </si>
  <si>
    <t>DYNAMIC SERVICES &amp; SECURITY LIMITED</t>
  </si>
  <si>
    <t>VEERKRUPA</t>
  </si>
  <si>
    <t>BHAVYA DHIMAN</t>
  </si>
  <si>
    <t>GOLDSTAR</t>
  </si>
  <si>
    <t>Goldstar Power Limited</t>
  </si>
  <si>
    <t>SANJAYKUMAR JIVANBHAI BHATIYA</t>
  </si>
  <si>
    <t>Jet Freight Logistics Ltd</t>
  </si>
  <si>
    <t>SKSE SECURITIES LTD</t>
  </si>
  <si>
    <t>LOKESHMACH</t>
  </si>
  <si>
    <t>Lokesh Machines Limited</t>
  </si>
  <si>
    <t>JAIN VINOD</t>
  </si>
  <si>
    <t>HILTON</t>
  </si>
  <si>
    <t>Hilton Metal Forging Limi</t>
  </si>
  <si>
    <t>Profit of Rs.41/-</t>
  </si>
  <si>
    <t>BHARTIARTL AUG FUT</t>
  </si>
  <si>
    <t>713-715</t>
  </si>
  <si>
    <t>700-690</t>
  </si>
  <si>
    <t>Profit of Rs.2/-</t>
  </si>
  <si>
    <t>464-466</t>
  </si>
  <si>
    <t>485-495</t>
  </si>
  <si>
    <t>ADVAIT</t>
  </si>
  <si>
    <t>SHAMBDAJI TRADING PVT LTD</t>
  </si>
  <si>
    <t>BHARATAGRI</t>
  </si>
  <si>
    <t>VIJAYBHAI GORDHANBHAI PATEL</t>
  </si>
  <si>
    <t>CHEMBOND</t>
  </si>
  <si>
    <t>AWRIGA CAPITAL ADVISORS LLP</t>
  </si>
  <si>
    <t>FILATFASH</t>
  </si>
  <si>
    <t>M C G INVESTMENTS PRIVATE LIMITED</t>
  </si>
  <si>
    <t>FOCUS</t>
  </si>
  <si>
    <t>SAJIDAHMED BASHIRAHMED SHAIKH</t>
  </si>
  <si>
    <t>GUJCOTEX</t>
  </si>
  <si>
    <t>WAQUARAHMAD</t>
  </si>
  <si>
    <t>HARIAAPL</t>
  </si>
  <si>
    <t>MULTIPLIER SHARE &amp; STOCK ADVISORS PRIVATE LIMITED</t>
  </si>
  <si>
    <t>AKASH PRAJAPATI</t>
  </si>
  <si>
    <t>SUMANBEN HARESHBHAI KABEERA</t>
  </si>
  <si>
    <t>INDINFO</t>
  </si>
  <si>
    <t>SHERWOOD SECURITIES PVT LTD</t>
  </si>
  <si>
    <t>JETMALL</t>
  </si>
  <si>
    <t>RAM KISHAN BAHETI</t>
  </si>
  <si>
    <t>KUSHBU LODHA</t>
  </si>
  <si>
    <t>RBL BANK LIMITED</t>
  </si>
  <si>
    <t>ZENAB AIYUB YACOOBALI</t>
  </si>
  <si>
    <t>MANGIND</t>
  </si>
  <si>
    <t>INDIAN CO-OPERATIVE CREDIT SOCIETY LIMITED</t>
  </si>
  <si>
    <t>SUTLAJ SALES PRIVATE LIMITED</t>
  </si>
  <si>
    <t>NTCIND</t>
  </si>
  <si>
    <t>NEXPACT LIMITED</t>
  </si>
  <si>
    <t>AMBIKA VINCOM PRIVATE LIMITED</t>
  </si>
  <si>
    <t>PANTH</t>
  </si>
  <si>
    <t>PVVINFRA</t>
  </si>
  <si>
    <t>AKSHAY LALIT CHADHA</t>
  </si>
  <si>
    <t>SEACOAST</t>
  </si>
  <si>
    <t>BP COMTRADE PRIVATE LIMITED</t>
  </si>
  <si>
    <t>SHAH NISHITH</t>
  </si>
  <si>
    <t>SRESTHA</t>
  </si>
  <si>
    <t>AJAY KUMAR SINGH</t>
  </si>
  <si>
    <t>SYLPH</t>
  </si>
  <si>
    <t>ABHINAV COMMOSALES</t>
  </si>
  <si>
    <t>GHANSHYAM SONI</t>
  </si>
  <si>
    <t>MEGHKUMAR MAHENDRAKUMAR SHAH</t>
  </si>
  <si>
    <t>DILIP SATYANARAYAN GUPTA</t>
  </si>
  <si>
    <t>VIRINCHI</t>
  </si>
  <si>
    <t>KOMPELLA MADHAVI LATHA</t>
  </si>
  <si>
    <t>PAULOMI KETAN DOSHI</t>
  </si>
  <si>
    <t>WELCURE</t>
  </si>
  <si>
    <t>PAWAN KUMAR KHURANA</t>
  </si>
  <si>
    <t>KRISHNADEF</t>
  </si>
  <si>
    <t>Krishna Def and Ald Ind L</t>
  </si>
  <si>
    <t>SHAH SHARAD KANAYALAL</t>
  </si>
  <si>
    <t>KSHITIJPOL</t>
  </si>
  <si>
    <t>Kshitij Polyline Limited</t>
  </si>
  <si>
    <t>SHALABH  JALAN HUF</t>
  </si>
  <si>
    <t>KADAYAM RAMANATHAN  BHARAT</t>
  </si>
  <si>
    <t>NEWGEN</t>
  </si>
  <si>
    <t>Newgen Software Tech Ltd</t>
  </si>
  <si>
    <t>MASSACHUSETTS INSTITUTE OF TECHNOLOGY</t>
  </si>
  <si>
    <t>USASEEDS</t>
  </si>
  <si>
    <t>Upsurge Seeds of Agri Ltd</t>
  </si>
  <si>
    <t>SAMYAAN SERVICES PRIVATE LIMITED</t>
  </si>
  <si>
    <t>VIVIDHA</t>
  </si>
  <si>
    <t>Visagar Polytex Ltd</t>
  </si>
  <si>
    <t>MILLENNIUM STOCK BROKING PVT LTD</t>
  </si>
  <si>
    <t>RAJESHKUMAR B VEKARIA</t>
  </si>
  <si>
    <t>PARESHKUMAR B VEKARIA</t>
  </si>
  <si>
    <t>BHAGWANJIBHAI UKABHAI VEKARIA</t>
  </si>
  <si>
    <t>NAKSHATRA GARMENTS PRIVATE LIMITED</t>
  </si>
  <si>
    <t>PGIM INDIA MUTUAL FUND - PGIM INDIA SMALL CAP FUND</t>
  </si>
  <si>
    <t>ABU DHABI INVESTMENT AUTHORITY</t>
  </si>
  <si>
    <t>SUVIDHAA</t>
  </si>
  <si>
    <t>Suvidhaa Infoserve Ltd</t>
  </si>
  <si>
    <t>RAVI OMPRAKASH AGRAWAL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</si>
</sst>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4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3" xfId="0" applyNumberFormat="1" applyFont="1" applyFill="1" applyBorder="1" applyAlignment="1">
      <alignment horizontal="center" vertical="center" wrapText="1"/>
    </xf>
    <xf numFmtId="0" fontId="32" fillId="25" borderId="20" xfId="0" applyFont="1" applyFill="1" applyBorder="1" applyAlignment="1">
      <alignment horizontal="center" vertical="center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0" fillId="17" borderId="0" xfId="0" applyFont="1" applyFill="1" applyAlignment="1"/>
    <xf numFmtId="165" fontId="31" fillId="20" borderId="23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18" borderId="20" xfId="0" applyFont="1" applyFill="1" applyBorder="1" applyAlignment="1">
      <alignment horizontal="center" vertical="center"/>
    </xf>
    <xf numFmtId="165" fontId="40" fillId="18" borderId="20" xfId="0" applyNumberFormat="1" applyFont="1" applyFill="1" applyBorder="1" applyAlignment="1">
      <alignment horizontal="center" vertical="center"/>
    </xf>
    <xf numFmtId="0" fontId="40" fillId="18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0" xfId="0" applyFont="1" applyFill="1" applyBorder="1"/>
    <xf numFmtId="0" fontId="31" fillId="18" borderId="0" xfId="0" applyFont="1" applyFill="1" applyBorder="1" applyAlignment="1">
      <alignment horizont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44785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44785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3" t="s">
        <v>16</v>
      </c>
      <c r="B9" s="425" t="s">
        <v>17</v>
      </c>
      <c r="C9" s="425" t="s">
        <v>18</v>
      </c>
      <c r="D9" s="425" t="s">
        <v>19</v>
      </c>
      <c r="E9" s="23" t="s">
        <v>20</v>
      </c>
      <c r="F9" s="23" t="s">
        <v>21</v>
      </c>
      <c r="G9" s="420" t="s">
        <v>22</v>
      </c>
      <c r="H9" s="421"/>
      <c r="I9" s="422"/>
      <c r="J9" s="420" t="s">
        <v>23</v>
      </c>
      <c r="K9" s="421"/>
      <c r="L9" s="422"/>
      <c r="M9" s="23"/>
      <c r="N9" s="24"/>
      <c r="O9" s="24"/>
      <c r="P9" s="24"/>
    </row>
    <row r="10" spans="1:16" ht="59.25" customHeight="1">
      <c r="A10" s="424"/>
      <c r="B10" s="426"/>
      <c r="C10" s="426"/>
      <c r="D10" s="42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17684.95</v>
      </c>
      <c r="F11" s="32">
        <v>17692.866666666669</v>
      </c>
      <c r="G11" s="33">
        <v>17649.583333333336</v>
      </c>
      <c r="H11" s="33">
        <v>17614.216666666667</v>
      </c>
      <c r="I11" s="33">
        <v>17570.933333333334</v>
      </c>
      <c r="J11" s="33">
        <v>17728.233333333337</v>
      </c>
      <c r="K11" s="33">
        <v>17771.51666666667</v>
      </c>
      <c r="L11" s="33">
        <v>17806.883333333339</v>
      </c>
      <c r="M11" s="34">
        <v>17736.150000000001</v>
      </c>
      <c r="N11" s="34">
        <v>17657.5</v>
      </c>
      <c r="O11" s="35">
        <v>13171750</v>
      </c>
      <c r="P11" s="36">
        <v>1.2226564151037645E-2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38943.65</v>
      </c>
      <c r="F12" s="37">
        <v>38873.25</v>
      </c>
      <c r="G12" s="38">
        <v>38764.400000000001</v>
      </c>
      <c r="H12" s="38">
        <v>38585.15</v>
      </c>
      <c r="I12" s="38">
        <v>38476.300000000003</v>
      </c>
      <c r="J12" s="38">
        <v>39052.5</v>
      </c>
      <c r="K12" s="38">
        <v>39161.350000000006</v>
      </c>
      <c r="L12" s="38">
        <v>39340.6</v>
      </c>
      <c r="M12" s="28">
        <v>38982.1</v>
      </c>
      <c r="N12" s="28">
        <v>38694</v>
      </c>
      <c r="O12" s="39">
        <v>3467425</v>
      </c>
      <c r="P12" s="40">
        <v>0.11090019303009187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17999.650000000001</v>
      </c>
      <c r="F13" s="37">
        <v>17978.083333333332</v>
      </c>
      <c r="G13" s="38">
        <v>17921.516666666663</v>
      </c>
      <c r="H13" s="38">
        <v>17843.383333333331</v>
      </c>
      <c r="I13" s="38">
        <v>17786.816666666662</v>
      </c>
      <c r="J13" s="38">
        <v>18056.216666666664</v>
      </c>
      <c r="K13" s="38">
        <v>18112.783333333336</v>
      </c>
      <c r="L13" s="38">
        <v>18190.916666666664</v>
      </c>
      <c r="M13" s="28">
        <v>18034.650000000001</v>
      </c>
      <c r="N13" s="28">
        <v>17899.95</v>
      </c>
      <c r="O13" s="39">
        <v>6280</v>
      </c>
      <c r="P13" s="40">
        <v>9.0277777777777776E-2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7294.9</v>
      </c>
      <c r="F14" s="37">
        <v>2431.6333333333332</v>
      </c>
      <c r="G14" s="38">
        <v>4863.2666666666664</v>
      </c>
      <c r="H14" s="38">
        <v>2431.6333333333332</v>
      </c>
      <c r="I14" s="38">
        <v>4863.2666666666664</v>
      </c>
      <c r="J14" s="38">
        <v>4863.2666666666664</v>
      </c>
      <c r="K14" s="38">
        <v>2431.6333333333332</v>
      </c>
      <c r="L14" s="38">
        <v>4863.2666666666664</v>
      </c>
      <c r="M14" s="28">
        <v>0</v>
      </c>
      <c r="N14" s="28">
        <v>0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816.6</v>
      </c>
      <c r="F15" s="37">
        <v>815.94999999999993</v>
      </c>
      <c r="G15" s="38">
        <v>806.64999999999986</v>
      </c>
      <c r="H15" s="38">
        <v>796.69999999999993</v>
      </c>
      <c r="I15" s="38">
        <v>787.39999999999986</v>
      </c>
      <c r="J15" s="38">
        <v>825.89999999999986</v>
      </c>
      <c r="K15" s="38">
        <v>835.19999999999982</v>
      </c>
      <c r="L15" s="38">
        <v>845.14999999999986</v>
      </c>
      <c r="M15" s="28">
        <v>825.25</v>
      </c>
      <c r="N15" s="28">
        <v>806</v>
      </c>
      <c r="O15" s="39">
        <v>3637150</v>
      </c>
      <c r="P15" s="40">
        <v>-8.9768134439480965E-2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2811.8</v>
      </c>
      <c r="F16" s="37">
        <v>2815.9666666666667</v>
      </c>
      <c r="G16" s="38">
        <v>2786.9333333333334</v>
      </c>
      <c r="H16" s="38">
        <v>2762.0666666666666</v>
      </c>
      <c r="I16" s="38">
        <v>2733.0333333333333</v>
      </c>
      <c r="J16" s="38">
        <v>2840.8333333333335</v>
      </c>
      <c r="K16" s="38">
        <v>2869.8666666666672</v>
      </c>
      <c r="L16" s="38">
        <v>2894.7333333333336</v>
      </c>
      <c r="M16" s="28">
        <v>2845</v>
      </c>
      <c r="N16" s="28">
        <v>2791.1</v>
      </c>
      <c r="O16" s="39">
        <v>952250</v>
      </c>
      <c r="P16" s="40">
        <v>1.6546570589805177E-2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18998.8</v>
      </c>
      <c r="F17" s="37">
        <v>19336.266666666666</v>
      </c>
      <c r="G17" s="38">
        <v>18552.533333333333</v>
      </c>
      <c r="H17" s="38">
        <v>18106.266666666666</v>
      </c>
      <c r="I17" s="38">
        <v>17322.533333333333</v>
      </c>
      <c r="J17" s="38">
        <v>19782.533333333333</v>
      </c>
      <c r="K17" s="38">
        <v>20566.266666666663</v>
      </c>
      <c r="L17" s="38">
        <v>21012.533333333333</v>
      </c>
      <c r="M17" s="28">
        <v>20120</v>
      </c>
      <c r="N17" s="28">
        <v>18890</v>
      </c>
      <c r="O17" s="39">
        <v>41040</v>
      </c>
      <c r="P17" s="40">
        <v>0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109</v>
      </c>
      <c r="F18" s="37">
        <v>108.3</v>
      </c>
      <c r="G18" s="38">
        <v>107.3</v>
      </c>
      <c r="H18" s="38">
        <v>105.6</v>
      </c>
      <c r="I18" s="38">
        <v>104.6</v>
      </c>
      <c r="J18" s="38">
        <v>110</v>
      </c>
      <c r="K18" s="38">
        <v>111</v>
      </c>
      <c r="L18" s="38">
        <v>112.7</v>
      </c>
      <c r="M18" s="28">
        <v>109.3</v>
      </c>
      <c r="N18" s="28">
        <v>106.6</v>
      </c>
      <c r="O18" s="39">
        <v>20439000</v>
      </c>
      <c r="P18" s="40">
        <v>-4.2257085020242918E-2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292.85000000000002</v>
      </c>
      <c r="F19" s="37">
        <v>289.2166666666667</v>
      </c>
      <c r="G19" s="38">
        <v>284.43333333333339</v>
      </c>
      <c r="H19" s="38">
        <v>276.01666666666671</v>
      </c>
      <c r="I19" s="38">
        <v>271.23333333333341</v>
      </c>
      <c r="J19" s="38">
        <v>297.63333333333338</v>
      </c>
      <c r="K19" s="38">
        <v>302.41666666666669</v>
      </c>
      <c r="L19" s="38">
        <v>310.83333333333337</v>
      </c>
      <c r="M19" s="28">
        <v>294</v>
      </c>
      <c r="N19" s="28">
        <v>280.8</v>
      </c>
      <c r="O19" s="39">
        <v>12529400</v>
      </c>
      <c r="P19" s="40">
        <v>8.158995815899581E-3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2240.65</v>
      </c>
      <c r="F20" s="37">
        <v>2242.1166666666668</v>
      </c>
      <c r="G20" s="38">
        <v>2232.4333333333334</v>
      </c>
      <c r="H20" s="38">
        <v>2224.2166666666667</v>
      </c>
      <c r="I20" s="38">
        <v>2214.5333333333333</v>
      </c>
      <c r="J20" s="38">
        <v>2250.3333333333335</v>
      </c>
      <c r="K20" s="38">
        <v>2260.0166666666669</v>
      </c>
      <c r="L20" s="38">
        <v>2268.2333333333336</v>
      </c>
      <c r="M20" s="28">
        <v>2251.8000000000002</v>
      </c>
      <c r="N20" s="28">
        <v>2233.9</v>
      </c>
      <c r="O20" s="39">
        <v>2438000</v>
      </c>
      <c r="P20" s="40">
        <v>1.3826801122777836E-2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2840.6</v>
      </c>
      <c r="F21" s="37">
        <v>2838.6</v>
      </c>
      <c r="G21" s="38">
        <v>2823.25</v>
      </c>
      <c r="H21" s="38">
        <v>2805.9</v>
      </c>
      <c r="I21" s="38">
        <v>2790.55</v>
      </c>
      <c r="J21" s="38">
        <v>2855.95</v>
      </c>
      <c r="K21" s="38">
        <v>2871.2999999999993</v>
      </c>
      <c r="L21" s="38">
        <v>2888.6499999999996</v>
      </c>
      <c r="M21" s="28">
        <v>2853.95</v>
      </c>
      <c r="N21" s="28">
        <v>2821.25</v>
      </c>
      <c r="O21" s="39">
        <v>19638500</v>
      </c>
      <c r="P21" s="40">
        <v>3.2695598865871414E-3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795.5</v>
      </c>
      <c r="F22" s="37">
        <v>796.31666666666661</v>
      </c>
      <c r="G22" s="38">
        <v>789.78333333333319</v>
      </c>
      <c r="H22" s="38">
        <v>784.06666666666661</v>
      </c>
      <c r="I22" s="38">
        <v>777.53333333333319</v>
      </c>
      <c r="J22" s="38">
        <v>802.03333333333319</v>
      </c>
      <c r="K22" s="38">
        <v>808.56666666666649</v>
      </c>
      <c r="L22" s="38">
        <v>814.28333333333319</v>
      </c>
      <c r="M22" s="28">
        <v>802.85</v>
      </c>
      <c r="N22" s="28">
        <v>790.6</v>
      </c>
      <c r="O22" s="39">
        <v>74543750</v>
      </c>
      <c r="P22" s="40">
        <v>-3.6589033314398368E-3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2970.35</v>
      </c>
      <c r="F23" s="37">
        <v>2964.3166666666671</v>
      </c>
      <c r="G23" s="38">
        <v>2934.233333333334</v>
      </c>
      <c r="H23" s="38">
        <v>2898.1166666666668</v>
      </c>
      <c r="I23" s="38">
        <v>2868.0333333333338</v>
      </c>
      <c r="J23" s="38">
        <v>3000.4333333333343</v>
      </c>
      <c r="K23" s="38">
        <v>3030.5166666666673</v>
      </c>
      <c r="L23" s="38">
        <v>3066.6333333333346</v>
      </c>
      <c r="M23" s="28">
        <v>2994.4</v>
      </c>
      <c r="N23" s="28">
        <v>2928.2</v>
      </c>
      <c r="O23" s="39">
        <v>455000</v>
      </c>
      <c r="P23" s="40">
        <v>-4.4519109617807646E-2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516.4</v>
      </c>
      <c r="F24" s="37">
        <v>514.9666666666667</v>
      </c>
      <c r="G24" s="38">
        <v>512.43333333333339</v>
      </c>
      <c r="H24" s="38">
        <v>508.4666666666667</v>
      </c>
      <c r="I24" s="38">
        <v>505.93333333333339</v>
      </c>
      <c r="J24" s="38">
        <v>518.93333333333339</v>
      </c>
      <c r="K24" s="38">
        <v>521.4666666666667</v>
      </c>
      <c r="L24" s="38">
        <v>525.43333333333339</v>
      </c>
      <c r="M24" s="28">
        <v>517.5</v>
      </c>
      <c r="N24" s="28">
        <v>511</v>
      </c>
      <c r="O24" s="39">
        <v>6300000</v>
      </c>
      <c r="P24" s="40">
        <v>-5.2061390309960875E-2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381.8</v>
      </c>
      <c r="F25" s="37">
        <v>381.83333333333331</v>
      </c>
      <c r="G25" s="38">
        <v>380.31666666666661</v>
      </c>
      <c r="H25" s="38">
        <v>378.83333333333331</v>
      </c>
      <c r="I25" s="38">
        <v>377.31666666666661</v>
      </c>
      <c r="J25" s="38">
        <v>383.31666666666661</v>
      </c>
      <c r="K25" s="38">
        <v>384.83333333333337</v>
      </c>
      <c r="L25" s="38">
        <v>386.31666666666661</v>
      </c>
      <c r="M25" s="28">
        <v>383.35</v>
      </c>
      <c r="N25" s="28">
        <v>380.35</v>
      </c>
      <c r="O25" s="39">
        <v>51550200</v>
      </c>
      <c r="P25" s="40">
        <v>4.5247281655559453E-3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4437.3999999999996</v>
      </c>
      <c r="F26" s="37">
        <v>4469.7333333333336</v>
      </c>
      <c r="G26" s="38">
        <v>4394.416666666667</v>
      </c>
      <c r="H26" s="38">
        <v>4351.4333333333334</v>
      </c>
      <c r="I26" s="38">
        <v>4276.1166666666668</v>
      </c>
      <c r="J26" s="38">
        <v>4512.7166666666672</v>
      </c>
      <c r="K26" s="38">
        <v>4588.0333333333328</v>
      </c>
      <c r="L26" s="38">
        <v>4631.0166666666673</v>
      </c>
      <c r="M26" s="28">
        <v>4545.05</v>
      </c>
      <c r="N26" s="28">
        <v>4426.75</v>
      </c>
      <c r="O26" s="39">
        <v>1919875</v>
      </c>
      <c r="P26" s="40">
        <v>3.1566928605010411E-2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234.7</v>
      </c>
      <c r="F27" s="37">
        <v>233.45000000000002</v>
      </c>
      <c r="G27" s="38">
        <v>231.15000000000003</v>
      </c>
      <c r="H27" s="38">
        <v>227.60000000000002</v>
      </c>
      <c r="I27" s="38">
        <v>225.30000000000004</v>
      </c>
      <c r="J27" s="38">
        <v>237.00000000000003</v>
      </c>
      <c r="K27" s="38">
        <v>239.30000000000004</v>
      </c>
      <c r="L27" s="38">
        <v>242.85000000000002</v>
      </c>
      <c r="M27" s="28">
        <v>235.75</v>
      </c>
      <c r="N27" s="28">
        <v>229.9</v>
      </c>
      <c r="O27" s="39">
        <v>12467000</v>
      </c>
      <c r="P27" s="40">
        <v>3.007518796992481E-2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146.69999999999999</v>
      </c>
      <c r="F28" s="37">
        <v>147.25</v>
      </c>
      <c r="G28" s="38">
        <v>145.05000000000001</v>
      </c>
      <c r="H28" s="38">
        <v>143.4</v>
      </c>
      <c r="I28" s="38">
        <v>141.20000000000002</v>
      </c>
      <c r="J28" s="38">
        <v>148.9</v>
      </c>
      <c r="K28" s="38">
        <v>151.1</v>
      </c>
      <c r="L28" s="38">
        <v>152.75</v>
      </c>
      <c r="M28" s="28">
        <v>149.44999999999999</v>
      </c>
      <c r="N28" s="28">
        <v>145.6</v>
      </c>
      <c r="O28" s="39">
        <v>42985000</v>
      </c>
      <c r="P28" s="40">
        <v>4.3578538480213647E-2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3420.45</v>
      </c>
      <c r="F29" s="37">
        <v>3438.4166666666665</v>
      </c>
      <c r="G29" s="38">
        <v>3388.0333333333328</v>
      </c>
      <c r="H29" s="38">
        <v>3355.6166666666663</v>
      </c>
      <c r="I29" s="38">
        <v>3305.2333333333327</v>
      </c>
      <c r="J29" s="38">
        <v>3470.833333333333</v>
      </c>
      <c r="K29" s="38">
        <v>3521.2166666666672</v>
      </c>
      <c r="L29" s="38">
        <v>3553.6333333333332</v>
      </c>
      <c r="M29" s="28">
        <v>3488.8</v>
      </c>
      <c r="N29" s="28">
        <v>3406</v>
      </c>
      <c r="O29" s="39">
        <v>5954600</v>
      </c>
      <c r="P29" s="40">
        <v>3.1492516629711753E-2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1987.5</v>
      </c>
      <c r="F30" s="37">
        <v>1996.5166666666667</v>
      </c>
      <c r="G30" s="38">
        <v>1958.0333333333333</v>
      </c>
      <c r="H30" s="38">
        <v>1928.5666666666666</v>
      </c>
      <c r="I30" s="38">
        <v>1890.0833333333333</v>
      </c>
      <c r="J30" s="38">
        <v>2025.9833333333333</v>
      </c>
      <c r="K30" s="38">
        <v>2064.4666666666662</v>
      </c>
      <c r="L30" s="38">
        <v>2093.9333333333334</v>
      </c>
      <c r="M30" s="28">
        <v>2035</v>
      </c>
      <c r="N30" s="28">
        <v>1967.05</v>
      </c>
      <c r="O30" s="39">
        <v>670450</v>
      </c>
      <c r="P30" s="40">
        <v>8.4037349933303696E-2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9419.75</v>
      </c>
      <c r="F31" s="37">
        <v>9428.75</v>
      </c>
      <c r="G31" s="38">
        <v>9322.6</v>
      </c>
      <c r="H31" s="38">
        <v>9225.4500000000007</v>
      </c>
      <c r="I31" s="38">
        <v>9119.3000000000011</v>
      </c>
      <c r="J31" s="38">
        <v>9525.9</v>
      </c>
      <c r="K31" s="38">
        <v>9632.0500000000011</v>
      </c>
      <c r="L31" s="38">
        <v>9729.1999999999989</v>
      </c>
      <c r="M31" s="28">
        <v>9534.9</v>
      </c>
      <c r="N31" s="28">
        <v>9331.6</v>
      </c>
      <c r="O31" s="39">
        <v>113400</v>
      </c>
      <c r="P31" s="40">
        <v>-3.6942675159235668E-2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643.15</v>
      </c>
      <c r="F32" s="37">
        <v>647.35</v>
      </c>
      <c r="G32" s="38">
        <v>637</v>
      </c>
      <c r="H32" s="38">
        <v>630.85</v>
      </c>
      <c r="I32" s="38">
        <v>620.5</v>
      </c>
      <c r="J32" s="38">
        <v>653.5</v>
      </c>
      <c r="K32" s="38">
        <v>663.85000000000014</v>
      </c>
      <c r="L32" s="38">
        <v>670</v>
      </c>
      <c r="M32" s="28">
        <v>657.7</v>
      </c>
      <c r="N32" s="28">
        <v>641.20000000000005</v>
      </c>
      <c r="O32" s="39">
        <v>6826000</v>
      </c>
      <c r="P32" s="40">
        <v>3.2834014223029201E-2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577.20000000000005</v>
      </c>
      <c r="F33" s="37">
        <v>575</v>
      </c>
      <c r="G33" s="38">
        <v>570.5</v>
      </c>
      <c r="H33" s="38">
        <v>563.79999999999995</v>
      </c>
      <c r="I33" s="38">
        <v>559.29999999999995</v>
      </c>
      <c r="J33" s="38">
        <v>581.70000000000005</v>
      </c>
      <c r="K33" s="38">
        <v>586.20000000000005</v>
      </c>
      <c r="L33" s="38">
        <v>592.90000000000009</v>
      </c>
      <c r="M33" s="28">
        <v>579.5</v>
      </c>
      <c r="N33" s="28">
        <v>568.29999999999995</v>
      </c>
      <c r="O33" s="39">
        <v>12925000</v>
      </c>
      <c r="P33" s="40">
        <v>-9.5026438807571459E-3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759.95</v>
      </c>
      <c r="F34" s="37">
        <v>756.06666666666661</v>
      </c>
      <c r="G34" s="38">
        <v>750.48333333333323</v>
      </c>
      <c r="H34" s="38">
        <v>741.01666666666665</v>
      </c>
      <c r="I34" s="38">
        <v>735.43333333333328</v>
      </c>
      <c r="J34" s="38">
        <v>765.53333333333319</v>
      </c>
      <c r="K34" s="38">
        <v>771.11666666666667</v>
      </c>
      <c r="L34" s="38">
        <v>780.58333333333314</v>
      </c>
      <c r="M34" s="28">
        <v>761.65</v>
      </c>
      <c r="N34" s="28">
        <v>746.6</v>
      </c>
      <c r="O34" s="39">
        <v>49170000</v>
      </c>
      <c r="P34" s="40">
        <v>-1.9854084439660327E-2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4034.9</v>
      </c>
      <c r="F35" s="37">
        <v>4038.9833333333336</v>
      </c>
      <c r="G35" s="38">
        <v>4019.3166666666671</v>
      </c>
      <c r="H35" s="38">
        <v>4003.7333333333336</v>
      </c>
      <c r="I35" s="38">
        <v>3984.0666666666671</v>
      </c>
      <c r="J35" s="38">
        <v>4054.5666666666671</v>
      </c>
      <c r="K35" s="38">
        <v>4074.2333333333331</v>
      </c>
      <c r="L35" s="38">
        <v>4089.8166666666671</v>
      </c>
      <c r="M35" s="28">
        <v>4058.65</v>
      </c>
      <c r="N35" s="28">
        <v>4023.4</v>
      </c>
      <c r="O35" s="39">
        <v>1885000</v>
      </c>
      <c r="P35" s="40">
        <v>7.3480293921175683E-3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15775.85</v>
      </c>
      <c r="F36" s="37">
        <v>15823.9</v>
      </c>
      <c r="G36" s="38">
        <v>15678</v>
      </c>
      <c r="H36" s="38">
        <v>15580.15</v>
      </c>
      <c r="I36" s="38">
        <v>15434.25</v>
      </c>
      <c r="J36" s="38">
        <v>15921.75</v>
      </c>
      <c r="K36" s="38">
        <v>16067.649999999998</v>
      </c>
      <c r="L36" s="38">
        <v>16165.5</v>
      </c>
      <c r="M36" s="28">
        <v>15969.8</v>
      </c>
      <c r="N36" s="28">
        <v>15726.05</v>
      </c>
      <c r="O36" s="39">
        <v>745550</v>
      </c>
      <c r="P36" s="40">
        <v>2.8921172988969597E-3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7348.75</v>
      </c>
      <c r="F37" s="37">
        <v>7327.1333333333341</v>
      </c>
      <c r="G37" s="38">
        <v>7261.6166666666686</v>
      </c>
      <c r="H37" s="38">
        <v>7174.4833333333345</v>
      </c>
      <c r="I37" s="38">
        <v>7108.966666666669</v>
      </c>
      <c r="J37" s="38">
        <v>7414.2666666666682</v>
      </c>
      <c r="K37" s="38">
        <v>7479.7833333333328</v>
      </c>
      <c r="L37" s="38">
        <v>7566.9166666666679</v>
      </c>
      <c r="M37" s="28">
        <v>7392.65</v>
      </c>
      <c r="N37" s="28">
        <v>7240</v>
      </c>
      <c r="O37" s="39">
        <v>4489625</v>
      </c>
      <c r="P37" s="40">
        <v>-3.1547442500067406E-2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2170.6</v>
      </c>
      <c r="F38" s="37">
        <v>2173.4833333333331</v>
      </c>
      <c r="G38" s="38">
        <v>2152.1666666666661</v>
      </c>
      <c r="H38" s="38">
        <v>2133.7333333333331</v>
      </c>
      <c r="I38" s="38">
        <v>2112.4166666666661</v>
      </c>
      <c r="J38" s="38">
        <v>2191.9166666666661</v>
      </c>
      <c r="K38" s="38">
        <v>2213.2333333333327</v>
      </c>
      <c r="L38" s="38">
        <v>2231.6666666666661</v>
      </c>
      <c r="M38" s="28">
        <v>2194.8000000000002</v>
      </c>
      <c r="N38" s="28">
        <v>2155.0500000000002</v>
      </c>
      <c r="O38" s="39">
        <v>2061000</v>
      </c>
      <c r="P38" s="40">
        <v>1.7777777777777778E-2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339.85</v>
      </c>
      <c r="F39" s="37">
        <v>337.08333333333337</v>
      </c>
      <c r="G39" s="38">
        <v>330.11666666666673</v>
      </c>
      <c r="H39" s="38">
        <v>320.38333333333338</v>
      </c>
      <c r="I39" s="38">
        <v>313.41666666666674</v>
      </c>
      <c r="J39" s="38">
        <v>346.81666666666672</v>
      </c>
      <c r="K39" s="38">
        <v>353.78333333333342</v>
      </c>
      <c r="L39" s="38">
        <v>363.51666666666671</v>
      </c>
      <c r="M39" s="28">
        <v>344.05</v>
      </c>
      <c r="N39" s="28">
        <v>327.35000000000002</v>
      </c>
      <c r="O39" s="39">
        <v>8563200</v>
      </c>
      <c r="P39" s="40">
        <v>-5.2743362831858411E-2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274.45</v>
      </c>
      <c r="F40" s="37">
        <v>275.11666666666662</v>
      </c>
      <c r="G40" s="38">
        <v>272.53333333333325</v>
      </c>
      <c r="H40" s="38">
        <v>270.61666666666662</v>
      </c>
      <c r="I40" s="38">
        <v>268.03333333333325</v>
      </c>
      <c r="J40" s="38">
        <v>277.03333333333325</v>
      </c>
      <c r="K40" s="38">
        <v>279.61666666666662</v>
      </c>
      <c r="L40" s="38">
        <v>281.53333333333325</v>
      </c>
      <c r="M40" s="28">
        <v>277.7</v>
      </c>
      <c r="N40" s="28">
        <v>273.2</v>
      </c>
      <c r="O40" s="39">
        <v>32373000</v>
      </c>
      <c r="P40" s="40">
        <v>2.3678069326654904E-2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123.3</v>
      </c>
      <c r="F41" s="37">
        <v>122.58333333333333</v>
      </c>
      <c r="G41" s="38">
        <v>120.41666666666666</v>
      </c>
      <c r="H41" s="38">
        <v>117.53333333333333</v>
      </c>
      <c r="I41" s="38">
        <v>115.36666666666666</v>
      </c>
      <c r="J41" s="38">
        <v>125.46666666666665</v>
      </c>
      <c r="K41" s="38">
        <v>127.63333333333331</v>
      </c>
      <c r="L41" s="38">
        <v>130.51666666666665</v>
      </c>
      <c r="M41" s="28">
        <v>124.75</v>
      </c>
      <c r="N41" s="28">
        <v>119.7</v>
      </c>
      <c r="O41" s="39">
        <v>103720500</v>
      </c>
      <c r="P41" s="40">
        <v>2.4737024621431049E-2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1920.65</v>
      </c>
      <c r="F42" s="37">
        <v>1918.8166666666666</v>
      </c>
      <c r="G42" s="38">
        <v>1899.6333333333332</v>
      </c>
      <c r="H42" s="38">
        <v>1878.6166666666666</v>
      </c>
      <c r="I42" s="38">
        <v>1859.4333333333332</v>
      </c>
      <c r="J42" s="38">
        <v>1939.8333333333333</v>
      </c>
      <c r="K42" s="38">
        <v>1959.0166666666667</v>
      </c>
      <c r="L42" s="38">
        <v>1980.0333333333333</v>
      </c>
      <c r="M42" s="28">
        <v>1938</v>
      </c>
      <c r="N42" s="28">
        <v>1897.8</v>
      </c>
      <c r="O42" s="39">
        <v>2367750</v>
      </c>
      <c r="P42" s="40">
        <v>0.10925019324916259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288.85000000000002</v>
      </c>
      <c r="F43" s="37">
        <v>289.68333333333334</v>
      </c>
      <c r="G43" s="38">
        <v>286.2166666666667</v>
      </c>
      <c r="H43" s="38">
        <v>283.58333333333337</v>
      </c>
      <c r="I43" s="38">
        <v>280.11666666666673</v>
      </c>
      <c r="J43" s="38">
        <v>292.31666666666666</v>
      </c>
      <c r="K43" s="38">
        <v>295.78333333333325</v>
      </c>
      <c r="L43" s="38">
        <v>298.41666666666663</v>
      </c>
      <c r="M43" s="28">
        <v>293.14999999999998</v>
      </c>
      <c r="N43" s="28">
        <v>287.05</v>
      </c>
      <c r="O43" s="39">
        <v>27086400</v>
      </c>
      <c r="P43" s="40">
        <v>-5.3028188668713368E-3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676.65</v>
      </c>
      <c r="F44" s="37">
        <v>675.76666666666665</v>
      </c>
      <c r="G44" s="38">
        <v>671.58333333333326</v>
      </c>
      <c r="H44" s="38">
        <v>666.51666666666665</v>
      </c>
      <c r="I44" s="38">
        <v>662.33333333333326</v>
      </c>
      <c r="J44" s="38">
        <v>680.83333333333326</v>
      </c>
      <c r="K44" s="38">
        <v>685.01666666666665</v>
      </c>
      <c r="L44" s="38">
        <v>690.08333333333326</v>
      </c>
      <c r="M44" s="28">
        <v>679.95</v>
      </c>
      <c r="N44" s="28">
        <v>670.7</v>
      </c>
      <c r="O44" s="39">
        <v>6971800</v>
      </c>
      <c r="P44" s="40">
        <v>4.4374009508716325E-3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738.25</v>
      </c>
      <c r="F45" s="37">
        <v>732.25</v>
      </c>
      <c r="G45" s="38">
        <v>721.5</v>
      </c>
      <c r="H45" s="38">
        <v>704.75</v>
      </c>
      <c r="I45" s="38">
        <v>694</v>
      </c>
      <c r="J45" s="38">
        <v>749</v>
      </c>
      <c r="K45" s="38">
        <v>759.75</v>
      </c>
      <c r="L45" s="38">
        <v>776.5</v>
      </c>
      <c r="M45" s="28">
        <v>743</v>
      </c>
      <c r="N45" s="28">
        <v>715.5</v>
      </c>
      <c r="O45" s="39">
        <v>7254000</v>
      </c>
      <c r="P45" s="40">
        <v>-1.09080992637033E-2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710.15</v>
      </c>
      <c r="F46" s="37">
        <v>712.58333333333337</v>
      </c>
      <c r="G46" s="38">
        <v>704.06666666666672</v>
      </c>
      <c r="H46" s="38">
        <v>697.98333333333335</v>
      </c>
      <c r="I46" s="38">
        <v>689.4666666666667</v>
      </c>
      <c r="J46" s="38">
        <v>718.66666666666674</v>
      </c>
      <c r="K46" s="38">
        <v>727.18333333333339</v>
      </c>
      <c r="L46" s="38">
        <v>733.26666666666677</v>
      </c>
      <c r="M46" s="28">
        <v>721.1</v>
      </c>
      <c r="N46" s="28">
        <v>706.5</v>
      </c>
      <c r="O46" s="39">
        <v>46626950</v>
      </c>
      <c r="P46" s="40">
        <v>-3.6304731985077554E-2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53.15</v>
      </c>
      <c r="F47" s="37">
        <v>53.133333333333333</v>
      </c>
      <c r="G47" s="38">
        <v>52.666666666666664</v>
      </c>
      <c r="H47" s="38">
        <v>52.18333333333333</v>
      </c>
      <c r="I47" s="38">
        <v>51.716666666666661</v>
      </c>
      <c r="J47" s="38">
        <v>53.616666666666667</v>
      </c>
      <c r="K47" s="38">
        <v>54.083333333333336</v>
      </c>
      <c r="L47" s="38">
        <v>54.56666666666667</v>
      </c>
      <c r="M47" s="28">
        <v>53.6</v>
      </c>
      <c r="N47" s="28">
        <v>52.65</v>
      </c>
      <c r="O47" s="39">
        <v>93985500</v>
      </c>
      <c r="P47" s="40">
        <v>-7.3195075967616725E-3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317.2</v>
      </c>
      <c r="F48" s="37">
        <v>316.83333333333331</v>
      </c>
      <c r="G48" s="38">
        <v>315.96666666666664</v>
      </c>
      <c r="H48" s="38">
        <v>314.73333333333335</v>
      </c>
      <c r="I48" s="38">
        <v>313.86666666666667</v>
      </c>
      <c r="J48" s="38">
        <v>318.06666666666661</v>
      </c>
      <c r="K48" s="38">
        <v>318.93333333333328</v>
      </c>
      <c r="L48" s="38">
        <v>320.16666666666657</v>
      </c>
      <c r="M48" s="28">
        <v>317.7</v>
      </c>
      <c r="N48" s="28">
        <v>315.60000000000002</v>
      </c>
      <c r="O48" s="39">
        <v>16790000</v>
      </c>
      <c r="P48" s="40">
        <v>-1.8817204301075269E-2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17508.900000000001</v>
      </c>
      <c r="F49" s="37">
        <v>17498.616666666669</v>
      </c>
      <c r="G49" s="38">
        <v>17379.483333333337</v>
      </c>
      <c r="H49" s="38">
        <v>17250.066666666669</v>
      </c>
      <c r="I49" s="38">
        <v>17130.933333333338</v>
      </c>
      <c r="J49" s="38">
        <v>17628.033333333336</v>
      </c>
      <c r="K49" s="38">
        <v>17747.166666666668</v>
      </c>
      <c r="L49" s="38">
        <v>17876.583333333336</v>
      </c>
      <c r="M49" s="28">
        <v>17617.75</v>
      </c>
      <c r="N49" s="28">
        <v>17369.2</v>
      </c>
      <c r="O49" s="39">
        <v>172350</v>
      </c>
      <c r="P49" s="40">
        <v>1.5017667844522967E-2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323.55</v>
      </c>
      <c r="F50" s="37">
        <v>324.53333333333336</v>
      </c>
      <c r="G50" s="38">
        <v>321.7166666666667</v>
      </c>
      <c r="H50" s="38">
        <v>319.88333333333333</v>
      </c>
      <c r="I50" s="38">
        <v>317.06666666666666</v>
      </c>
      <c r="J50" s="38">
        <v>326.36666666666673</v>
      </c>
      <c r="K50" s="38">
        <v>329.18333333333345</v>
      </c>
      <c r="L50" s="38">
        <v>331.01666666666677</v>
      </c>
      <c r="M50" s="28">
        <v>327.35000000000002</v>
      </c>
      <c r="N50" s="28">
        <v>322.7</v>
      </c>
      <c r="O50" s="39">
        <v>14950800</v>
      </c>
      <c r="P50" s="40">
        <v>-1.119047619047619E-2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3652.25</v>
      </c>
      <c r="F51" s="37">
        <v>3662.5333333333333</v>
      </c>
      <c r="G51" s="38">
        <v>3635.1166666666668</v>
      </c>
      <c r="H51" s="38">
        <v>3617.9833333333336</v>
      </c>
      <c r="I51" s="38">
        <v>3590.5666666666671</v>
      </c>
      <c r="J51" s="38">
        <v>3679.6666666666665</v>
      </c>
      <c r="K51" s="38">
        <v>3707.0833333333335</v>
      </c>
      <c r="L51" s="38">
        <v>3724.2166666666662</v>
      </c>
      <c r="M51" s="28">
        <v>3689.95</v>
      </c>
      <c r="N51" s="28">
        <v>3645.4</v>
      </c>
      <c r="O51" s="39">
        <v>1896600</v>
      </c>
      <c r="P51" s="40">
        <v>6.0471037555697004E-3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344.85</v>
      </c>
      <c r="F52" s="37">
        <v>347.45</v>
      </c>
      <c r="G52" s="38">
        <v>340.29999999999995</v>
      </c>
      <c r="H52" s="38">
        <v>335.74999999999994</v>
      </c>
      <c r="I52" s="38">
        <v>328.59999999999991</v>
      </c>
      <c r="J52" s="38">
        <v>352</v>
      </c>
      <c r="K52" s="38">
        <v>359.15</v>
      </c>
      <c r="L52" s="38">
        <v>363.70000000000005</v>
      </c>
      <c r="M52" s="28">
        <v>354.6</v>
      </c>
      <c r="N52" s="28">
        <v>342.9</v>
      </c>
      <c r="O52" s="39">
        <v>5887700</v>
      </c>
      <c r="P52" s="40">
        <v>9.7407317664162829E-2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232.05</v>
      </c>
      <c r="F53" s="37">
        <v>231.9</v>
      </c>
      <c r="G53" s="38">
        <v>227.8</v>
      </c>
      <c r="H53" s="38">
        <v>223.55</v>
      </c>
      <c r="I53" s="38">
        <v>219.45000000000002</v>
      </c>
      <c r="J53" s="38">
        <v>236.15</v>
      </c>
      <c r="K53" s="38">
        <v>240.24999999999997</v>
      </c>
      <c r="L53" s="38">
        <v>244.5</v>
      </c>
      <c r="M53" s="28">
        <v>236</v>
      </c>
      <c r="N53" s="28">
        <v>227.65</v>
      </c>
      <c r="O53" s="39">
        <v>41553000</v>
      </c>
      <c r="P53" s="40">
        <v>7.3967401976827909E-3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594.15</v>
      </c>
      <c r="F54" s="37">
        <v>594.7833333333333</v>
      </c>
      <c r="G54" s="38">
        <v>588.36666666666656</v>
      </c>
      <c r="H54" s="38">
        <v>582.58333333333326</v>
      </c>
      <c r="I54" s="38">
        <v>576.16666666666652</v>
      </c>
      <c r="J54" s="38">
        <v>600.56666666666661</v>
      </c>
      <c r="K54" s="38">
        <v>606.98333333333335</v>
      </c>
      <c r="L54" s="38">
        <v>612.76666666666665</v>
      </c>
      <c r="M54" s="28">
        <v>601.20000000000005</v>
      </c>
      <c r="N54" s="28">
        <v>589</v>
      </c>
      <c r="O54" s="39">
        <v>2774850</v>
      </c>
      <c r="P54" s="40">
        <v>-9.3978419770274976E-3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337.35</v>
      </c>
      <c r="F55" s="37">
        <v>334.75</v>
      </c>
      <c r="G55" s="38">
        <v>328.65</v>
      </c>
      <c r="H55" s="38">
        <v>319.95</v>
      </c>
      <c r="I55" s="38">
        <v>313.84999999999997</v>
      </c>
      <c r="J55" s="38">
        <v>343.45</v>
      </c>
      <c r="K55" s="38">
        <v>349.55</v>
      </c>
      <c r="L55" s="38">
        <v>358.25</v>
      </c>
      <c r="M55" s="28">
        <v>340.85</v>
      </c>
      <c r="N55" s="28">
        <v>326.05</v>
      </c>
      <c r="O55" s="39">
        <v>8938500</v>
      </c>
      <c r="P55" s="40">
        <v>0.10046168051708218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780.75</v>
      </c>
      <c r="F56" s="37">
        <v>780.65</v>
      </c>
      <c r="G56" s="38">
        <v>774.19999999999993</v>
      </c>
      <c r="H56" s="38">
        <v>767.65</v>
      </c>
      <c r="I56" s="38">
        <v>761.19999999999993</v>
      </c>
      <c r="J56" s="38">
        <v>787.19999999999993</v>
      </c>
      <c r="K56" s="38">
        <v>793.65</v>
      </c>
      <c r="L56" s="38">
        <v>800.19999999999993</v>
      </c>
      <c r="M56" s="28">
        <v>787.1</v>
      </c>
      <c r="N56" s="28">
        <v>774.1</v>
      </c>
      <c r="O56" s="39">
        <v>7396250</v>
      </c>
      <c r="P56" s="40">
        <v>-1.1031255223132207E-2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1043.0999999999999</v>
      </c>
      <c r="F57" s="37">
        <v>1044.3999999999999</v>
      </c>
      <c r="G57" s="38">
        <v>1037.7999999999997</v>
      </c>
      <c r="H57" s="38">
        <v>1032.4999999999998</v>
      </c>
      <c r="I57" s="38">
        <v>1025.8999999999996</v>
      </c>
      <c r="J57" s="38">
        <v>1049.6999999999998</v>
      </c>
      <c r="K57" s="38">
        <v>1056.2999999999997</v>
      </c>
      <c r="L57" s="38">
        <v>1061.5999999999999</v>
      </c>
      <c r="M57" s="28">
        <v>1051</v>
      </c>
      <c r="N57" s="28">
        <v>1039.0999999999999</v>
      </c>
      <c r="O57" s="39">
        <v>8853000</v>
      </c>
      <c r="P57" s="40">
        <v>3.6106403360106109E-3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219.25</v>
      </c>
      <c r="F58" s="37">
        <v>221.4</v>
      </c>
      <c r="G58" s="38">
        <v>216.35000000000002</v>
      </c>
      <c r="H58" s="38">
        <v>213.45000000000002</v>
      </c>
      <c r="I58" s="38">
        <v>208.40000000000003</v>
      </c>
      <c r="J58" s="38">
        <v>224.3</v>
      </c>
      <c r="K58" s="38">
        <v>229.35000000000002</v>
      </c>
      <c r="L58" s="38">
        <v>232.25</v>
      </c>
      <c r="M58" s="28">
        <v>226.45</v>
      </c>
      <c r="N58" s="28">
        <v>218.5</v>
      </c>
      <c r="O58" s="39">
        <v>36078000</v>
      </c>
      <c r="P58" s="40">
        <v>-6.3760217983651224E-2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3857.4</v>
      </c>
      <c r="F59" s="37">
        <v>3893.4</v>
      </c>
      <c r="G59" s="38">
        <v>3807</v>
      </c>
      <c r="H59" s="38">
        <v>3756.6</v>
      </c>
      <c r="I59" s="38">
        <v>3670.2</v>
      </c>
      <c r="J59" s="38">
        <v>3943.8</v>
      </c>
      <c r="K59" s="38">
        <v>4030.2000000000007</v>
      </c>
      <c r="L59" s="38">
        <v>4080.6000000000004</v>
      </c>
      <c r="M59" s="28">
        <v>3979.8</v>
      </c>
      <c r="N59" s="28">
        <v>3843</v>
      </c>
      <c r="O59" s="39">
        <v>829500</v>
      </c>
      <c r="P59" s="40">
        <v>3.8119440914866584E-3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1571.5</v>
      </c>
      <c r="F60" s="37">
        <v>1578.8</v>
      </c>
      <c r="G60" s="38">
        <v>1559.9499999999998</v>
      </c>
      <c r="H60" s="38">
        <v>1548.3999999999999</v>
      </c>
      <c r="I60" s="38">
        <v>1529.5499999999997</v>
      </c>
      <c r="J60" s="38">
        <v>1590.35</v>
      </c>
      <c r="K60" s="38">
        <v>1609.1999999999998</v>
      </c>
      <c r="L60" s="38">
        <v>1620.75</v>
      </c>
      <c r="M60" s="28">
        <v>1597.65</v>
      </c>
      <c r="N60" s="28">
        <v>1567.25</v>
      </c>
      <c r="O60" s="39">
        <v>3000200</v>
      </c>
      <c r="P60" s="40">
        <v>1.3358553020451591E-2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700.4</v>
      </c>
      <c r="F61" s="37">
        <v>700.66666666666663</v>
      </c>
      <c r="G61" s="38">
        <v>694.73333333333323</v>
      </c>
      <c r="H61" s="38">
        <v>689.06666666666661</v>
      </c>
      <c r="I61" s="38">
        <v>683.13333333333321</v>
      </c>
      <c r="J61" s="38">
        <v>706.33333333333326</v>
      </c>
      <c r="K61" s="38">
        <v>712.26666666666665</v>
      </c>
      <c r="L61" s="38">
        <v>717.93333333333328</v>
      </c>
      <c r="M61" s="28">
        <v>706.6</v>
      </c>
      <c r="N61" s="28">
        <v>695</v>
      </c>
      <c r="O61" s="39">
        <v>5096000</v>
      </c>
      <c r="P61" s="40">
        <v>8.0118694362017809E-2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1072.45</v>
      </c>
      <c r="F62" s="37">
        <v>1075.9166666666667</v>
      </c>
      <c r="G62" s="38">
        <v>1063.5333333333335</v>
      </c>
      <c r="H62" s="38">
        <v>1054.6166666666668</v>
      </c>
      <c r="I62" s="38">
        <v>1042.2333333333336</v>
      </c>
      <c r="J62" s="38">
        <v>1084.8333333333335</v>
      </c>
      <c r="K62" s="38">
        <v>1097.2166666666667</v>
      </c>
      <c r="L62" s="38">
        <v>1106.1333333333334</v>
      </c>
      <c r="M62" s="28">
        <v>1088.3</v>
      </c>
      <c r="N62" s="28">
        <v>1067</v>
      </c>
      <c r="O62" s="39">
        <v>1327200</v>
      </c>
      <c r="P62" s="40">
        <v>-4.3390514631685168E-2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374.25</v>
      </c>
      <c r="F63" s="37">
        <v>373.31666666666666</v>
      </c>
      <c r="G63" s="38">
        <v>371.13333333333333</v>
      </c>
      <c r="H63" s="38">
        <v>368.01666666666665</v>
      </c>
      <c r="I63" s="38">
        <v>365.83333333333331</v>
      </c>
      <c r="J63" s="38">
        <v>376.43333333333334</v>
      </c>
      <c r="K63" s="38">
        <v>378.61666666666662</v>
      </c>
      <c r="L63" s="38">
        <v>381.73333333333335</v>
      </c>
      <c r="M63" s="28">
        <v>375.5</v>
      </c>
      <c r="N63" s="28">
        <v>370.2</v>
      </c>
      <c r="O63" s="39">
        <v>3948000</v>
      </c>
      <c r="P63" s="40">
        <v>3.5405192761605038E-2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175.5</v>
      </c>
      <c r="F64" s="37">
        <v>176.26666666666665</v>
      </c>
      <c r="G64" s="38">
        <v>173.68333333333331</v>
      </c>
      <c r="H64" s="38">
        <v>171.86666666666665</v>
      </c>
      <c r="I64" s="38">
        <v>169.2833333333333</v>
      </c>
      <c r="J64" s="38">
        <v>178.08333333333331</v>
      </c>
      <c r="K64" s="38">
        <v>180.66666666666669</v>
      </c>
      <c r="L64" s="38">
        <v>182.48333333333332</v>
      </c>
      <c r="M64" s="28">
        <v>178.85</v>
      </c>
      <c r="N64" s="28">
        <v>174.45</v>
      </c>
      <c r="O64" s="39">
        <v>6470000</v>
      </c>
      <c r="P64" s="40">
        <v>-2.4868123587038434E-2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1243.1500000000001</v>
      </c>
      <c r="F65" s="37">
        <v>1219.5666666666666</v>
      </c>
      <c r="G65" s="38">
        <v>1188.1333333333332</v>
      </c>
      <c r="H65" s="38">
        <v>1133.1166666666666</v>
      </c>
      <c r="I65" s="38">
        <v>1101.6833333333332</v>
      </c>
      <c r="J65" s="38">
        <v>1274.5833333333333</v>
      </c>
      <c r="K65" s="38">
        <v>1306.0166666666667</v>
      </c>
      <c r="L65" s="38">
        <v>1361.0333333333333</v>
      </c>
      <c r="M65" s="28">
        <v>1251</v>
      </c>
      <c r="N65" s="28">
        <v>1164.55</v>
      </c>
      <c r="O65" s="39">
        <v>3325800</v>
      </c>
      <c r="P65" s="40">
        <v>-5.8433837268557838E-2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584.15</v>
      </c>
      <c r="F66" s="37">
        <v>586.04999999999995</v>
      </c>
      <c r="G66" s="38">
        <v>581.29999999999995</v>
      </c>
      <c r="H66" s="38">
        <v>578.45000000000005</v>
      </c>
      <c r="I66" s="38">
        <v>573.70000000000005</v>
      </c>
      <c r="J66" s="38">
        <v>588.89999999999986</v>
      </c>
      <c r="K66" s="38">
        <v>593.64999999999986</v>
      </c>
      <c r="L66" s="38">
        <v>596.49999999999977</v>
      </c>
      <c r="M66" s="28">
        <v>590.79999999999995</v>
      </c>
      <c r="N66" s="28">
        <v>583.20000000000005</v>
      </c>
      <c r="O66" s="39">
        <v>11156250</v>
      </c>
      <c r="P66" s="40">
        <v>-2.2560508159018729E-2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1570.3</v>
      </c>
      <c r="F67" s="37">
        <v>1574.1499999999999</v>
      </c>
      <c r="G67" s="38">
        <v>1554.9499999999998</v>
      </c>
      <c r="H67" s="38">
        <v>1539.6</v>
      </c>
      <c r="I67" s="38">
        <v>1520.3999999999999</v>
      </c>
      <c r="J67" s="38">
        <v>1589.4999999999998</v>
      </c>
      <c r="K67" s="38">
        <v>1608.7</v>
      </c>
      <c r="L67" s="38">
        <v>1624.0499999999997</v>
      </c>
      <c r="M67" s="28">
        <v>1593.35</v>
      </c>
      <c r="N67" s="28">
        <v>1558.8</v>
      </c>
      <c r="O67" s="39">
        <v>1369500</v>
      </c>
      <c r="P67" s="40">
        <v>-1.651705565529623E-2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2031.15</v>
      </c>
      <c r="F68" s="37">
        <v>2033.05</v>
      </c>
      <c r="G68" s="38">
        <v>2019.35</v>
      </c>
      <c r="H68" s="38">
        <v>2007.55</v>
      </c>
      <c r="I68" s="38">
        <v>1993.85</v>
      </c>
      <c r="J68" s="38">
        <v>2044.85</v>
      </c>
      <c r="K68" s="38">
        <v>2058.5500000000002</v>
      </c>
      <c r="L68" s="38">
        <v>2070.35</v>
      </c>
      <c r="M68" s="28">
        <v>2046.75</v>
      </c>
      <c r="N68" s="28">
        <v>2021.25</v>
      </c>
      <c r="O68" s="39">
        <v>2519750</v>
      </c>
      <c r="P68" s="40">
        <v>-8.6554539195436223E-3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196</v>
      </c>
      <c r="F69" s="37">
        <v>196.01666666666665</v>
      </c>
      <c r="G69" s="38">
        <v>194.0333333333333</v>
      </c>
      <c r="H69" s="38">
        <v>192.06666666666666</v>
      </c>
      <c r="I69" s="38">
        <v>190.08333333333331</v>
      </c>
      <c r="J69" s="38">
        <v>197.98333333333329</v>
      </c>
      <c r="K69" s="38">
        <v>199.96666666666664</v>
      </c>
      <c r="L69" s="38">
        <v>201.93333333333328</v>
      </c>
      <c r="M69" s="28">
        <v>198</v>
      </c>
      <c r="N69" s="28">
        <v>194.05</v>
      </c>
      <c r="O69" s="39">
        <v>19055500</v>
      </c>
      <c r="P69" s="40">
        <v>-1.9642645840728907E-2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3954.25</v>
      </c>
      <c r="F70" s="37">
        <v>3945.4</v>
      </c>
      <c r="G70" s="38">
        <v>3926.8500000000004</v>
      </c>
      <c r="H70" s="38">
        <v>3899.4500000000003</v>
      </c>
      <c r="I70" s="38">
        <v>3880.9000000000005</v>
      </c>
      <c r="J70" s="38">
        <v>3972.8</v>
      </c>
      <c r="K70" s="38">
        <v>3991.3500000000004</v>
      </c>
      <c r="L70" s="38">
        <v>4018.75</v>
      </c>
      <c r="M70" s="28">
        <v>3963.95</v>
      </c>
      <c r="N70" s="28">
        <v>3918</v>
      </c>
      <c r="O70" s="39">
        <v>2519400</v>
      </c>
      <c r="P70" s="40">
        <v>-5.1531125984718359E-3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3893.75</v>
      </c>
      <c r="F71" s="37">
        <v>3928.6833333333329</v>
      </c>
      <c r="G71" s="38">
        <v>3839.0666666666657</v>
      </c>
      <c r="H71" s="38">
        <v>3784.3833333333328</v>
      </c>
      <c r="I71" s="38">
        <v>3694.7666666666655</v>
      </c>
      <c r="J71" s="38">
        <v>3983.3666666666659</v>
      </c>
      <c r="K71" s="38">
        <v>4072.9833333333336</v>
      </c>
      <c r="L71" s="38">
        <v>4127.6666666666661</v>
      </c>
      <c r="M71" s="28">
        <v>4018.3</v>
      </c>
      <c r="N71" s="28">
        <v>3874</v>
      </c>
      <c r="O71" s="39">
        <v>696625</v>
      </c>
      <c r="P71" s="40">
        <v>6.6807044410413477E-2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374.1</v>
      </c>
      <c r="F72" s="37">
        <v>374.41666666666669</v>
      </c>
      <c r="G72" s="38">
        <v>371.53333333333336</v>
      </c>
      <c r="H72" s="38">
        <v>368.9666666666667</v>
      </c>
      <c r="I72" s="38">
        <v>366.08333333333337</v>
      </c>
      <c r="J72" s="38">
        <v>376.98333333333335</v>
      </c>
      <c r="K72" s="38">
        <v>379.86666666666667</v>
      </c>
      <c r="L72" s="38">
        <v>382.43333333333334</v>
      </c>
      <c r="M72" s="28">
        <v>377.3</v>
      </c>
      <c r="N72" s="28">
        <v>371.85</v>
      </c>
      <c r="O72" s="39">
        <v>42307650</v>
      </c>
      <c r="P72" s="40">
        <v>3.2454197704852021E-2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4265.1499999999996</v>
      </c>
      <c r="F73" s="37">
        <v>4264.3166666666666</v>
      </c>
      <c r="G73" s="38">
        <v>4244.2833333333328</v>
      </c>
      <c r="H73" s="38">
        <v>4223.4166666666661</v>
      </c>
      <c r="I73" s="38">
        <v>4203.3833333333323</v>
      </c>
      <c r="J73" s="38">
        <v>4285.1833333333334</v>
      </c>
      <c r="K73" s="38">
        <v>4305.2166666666681</v>
      </c>
      <c r="L73" s="38">
        <v>4326.0833333333339</v>
      </c>
      <c r="M73" s="28">
        <v>4284.3500000000004</v>
      </c>
      <c r="N73" s="28">
        <v>4243.45</v>
      </c>
      <c r="O73" s="39">
        <v>2173875</v>
      </c>
      <c r="P73" s="40">
        <v>-3.895888594164456E-2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3165.3</v>
      </c>
      <c r="F74" s="37">
        <v>3183.2833333333328</v>
      </c>
      <c r="G74" s="38">
        <v>3110.4666666666658</v>
      </c>
      <c r="H74" s="38">
        <v>3055.6333333333328</v>
      </c>
      <c r="I74" s="38">
        <v>2982.8166666666657</v>
      </c>
      <c r="J74" s="38">
        <v>3238.1166666666659</v>
      </c>
      <c r="K74" s="38">
        <v>3310.9333333333334</v>
      </c>
      <c r="L74" s="38">
        <v>3365.766666666666</v>
      </c>
      <c r="M74" s="28">
        <v>3256.1</v>
      </c>
      <c r="N74" s="28">
        <v>3128.45</v>
      </c>
      <c r="O74" s="39">
        <v>3888500</v>
      </c>
      <c r="P74" s="40">
        <v>-6.7640147700570655E-2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1659.95</v>
      </c>
      <c r="F75" s="37">
        <v>1655.7666666666667</v>
      </c>
      <c r="G75" s="38">
        <v>1644.1833333333334</v>
      </c>
      <c r="H75" s="38">
        <v>1628.4166666666667</v>
      </c>
      <c r="I75" s="38">
        <v>1616.8333333333335</v>
      </c>
      <c r="J75" s="38">
        <v>1671.5333333333333</v>
      </c>
      <c r="K75" s="38">
        <v>1683.1166666666668</v>
      </c>
      <c r="L75" s="38">
        <v>1698.8833333333332</v>
      </c>
      <c r="M75" s="28">
        <v>1667.35</v>
      </c>
      <c r="N75" s="28">
        <v>1640</v>
      </c>
      <c r="O75" s="39">
        <v>2591600</v>
      </c>
      <c r="P75" s="40">
        <v>1.2749681257968552E-3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159.44999999999999</v>
      </c>
      <c r="F76" s="37">
        <v>159.46666666666667</v>
      </c>
      <c r="G76" s="38">
        <v>157.73333333333335</v>
      </c>
      <c r="H76" s="38">
        <v>156.01666666666668</v>
      </c>
      <c r="I76" s="38">
        <v>154.28333333333336</v>
      </c>
      <c r="J76" s="38">
        <v>161.18333333333334</v>
      </c>
      <c r="K76" s="38">
        <v>162.91666666666663</v>
      </c>
      <c r="L76" s="38">
        <v>164.63333333333333</v>
      </c>
      <c r="M76" s="28">
        <v>161.19999999999999</v>
      </c>
      <c r="N76" s="28">
        <v>157.75</v>
      </c>
      <c r="O76" s="39">
        <v>24357600</v>
      </c>
      <c r="P76" s="40">
        <v>-4.121283485428319E-3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111.45</v>
      </c>
      <c r="F77" s="37">
        <v>111.51666666666667</v>
      </c>
      <c r="G77" s="38">
        <v>110.13333333333333</v>
      </c>
      <c r="H77" s="38">
        <v>108.81666666666666</v>
      </c>
      <c r="I77" s="38">
        <v>107.43333333333332</v>
      </c>
      <c r="J77" s="38">
        <v>112.83333333333333</v>
      </c>
      <c r="K77" s="38">
        <v>114.21666666666668</v>
      </c>
      <c r="L77" s="38">
        <v>115.53333333333333</v>
      </c>
      <c r="M77" s="28">
        <v>112.9</v>
      </c>
      <c r="N77" s="28">
        <v>110.2</v>
      </c>
      <c r="O77" s="39">
        <v>99780000</v>
      </c>
      <c r="P77" s="40">
        <v>2.2440823854903168E-2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104.75</v>
      </c>
      <c r="F78" s="37">
        <v>104.76666666666667</v>
      </c>
      <c r="G78" s="38">
        <v>103.28333333333333</v>
      </c>
      <c r="H78" s="38">
        <v>101.81666666666666</v>
      </c>
      <c r="I78" s="38">
        <v>100.33333333333333</v>
      </c>
      <c r="J78" s="38">
        <v>106.23333333333333</v>
      </c>
      <c r="K78" s="38">
        <v>107.71666666666665</v>
      </c>
      <c r="L78" s="38">
        <v>109.18333333333334</v>
      </c>
      <c r="M78" s="28">
        <v>106.25</v>
      </c>
      <c r="N78" s="28">
        <v>103.3</v>
      </c>
      <c r="O78" s="39">
        <v>19858800</v>
      </c>
      <c r="P78" s="40">
        <v>-3.9003522898842478E-2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129.35</v>
      </c>
      <c r="F79" s="37">
        <v>130.35</v>
      </c>
      <c r="G79" s="38">
        <v>128.04999999999998</v>
      </c>
      <c r="H79" s="38">
        <v>126.75</v>
      </c>
      <c r="I79" s="38">
        <v>124.44999999999999</v>
      </c>
      <c r="J79" s="38">
        <v>131.64999999999998</v>
      </c>
      <c r="K79" s="38">
        <v>133.94999999999999</v>
      </c>
      <c r="L79" s="38">
        <v>135.24999999999997</v>
      </c>
      <c r="M79" s="28">
        <v>132.65</v>
      </c>
      <c r="N79" s="28">
        <v>129.05000000000001</v>
      </c>
      <c r="O79" s="39">
        <v>55943100</v>
      </c>
      <c r="P79" s="40">
        <v>0.1036101083032491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390.85</v>
      </c>
      <c r="F80" s="37">
        <v>385.41666666666669</v>
      </c>
      <c r="G80" s="38">
        <v>377.08333333333337</v>
      </c>
      <c r="H80" s="38">
        <v>363.31666666666666</v>
      </c>
      <c r="I80" s="38">
        <v>354.98333333333335</v>
      </c>
      <c r="J80" s="38">
        <v>399.18333333333339</v>
      </c>
      <c r="K80" s="38">
        <v>407.51666666666677</v>
      </c>
      <c r="L80" s="38">
        <v>421.28333333333342</v>
      </c>
      <c r="M80" s="28">
        <v>393.75</v>
      </c>
      <c r="N80" s="28">
        <v>371.65</v>
      </c>
      <c r="O80" s="39">
        <v>8319100</v>
      </c>
      <c r="P80" s="40">
        <v>9.8223774100500982E-2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34.9</v>
      </c>
      <c r="F81" s="37">
        <v>34.949999999999996</v>
      </c>
      <c r="G81" s="38">
        <v>34.699999999999989</v>
      </c>
      <c r="H81" s="38">
        <v>34.499999999999993</v>
      </c>
      <c r="I81" s="38">
        <v>34.249999999999986</v>
      </c>
      <c r="J81" s="38">
        <v>35.149999999999991</v>
      </c>
      <c r="K81" s="38">
        <v>35.400000000000006</v>
      </c>
      <c r="L81" s="38">
        <v>35.599999999999994</v>
      </c>
      <c r="M81" s="28">
        <v>35.200000000000003</v>
      </c>
      <c r="N81" s="28">
        <v>34.75</v>
      </c>
      <c r="O81" s="39">
        <v>115200000</v>
      </c>
      <c r="P81" s="40">
        <v>3.134796238244514E-3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748.7</v>
      </c>
      <c r="F82" s="37">
        <v>754.36666666666679</v>
      </c>
      <c r="G82" s="38">
        <v>737.13333333333355</v>
      </c>
      <c r="H82" s="38">
        <v>725.56666666666672</v>
      </c>
      <c r="I82" s="38">
        <v>708.33333333333348</v>
      </c>
      <c r="J82" s="38">
        <v>765.93333333333362</v>
      </c>
      <c r="K82" s="38">
        <v>783.16666666666674</v>
      </c>
      <c r="L82" s="38">
        <v>794.73333333333369</v>
      </c>
      <c r="M82" s="28">
        <v>771.6</v>
      </c>
      <c r="N82" s="28">
        <v>742.8</v>
      </c>
      <c r="O82" s="39">
        <v>5281900</v>
      </c>
      <c r="P82" s="40">
        <v>4.5279135580138928E-2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876.7</v>
      </c>
      <c r="F83" s="37">
        <v>873.38333333333321</v>
      </c>
      <c r="G83" s="38">
        <v>866.36666666666645</v>
      </c>
      <c r="H83" s="38">
        <v>856.03333333333319</v>
      </c>
      <c r="I83" s="38">
        <v>849.01666666666642</v>
      </c>
      <c r="J83" s="38">
        <v>883.71666666666647</v>
      </c>
      <c r="K83" s="38">
        <v>890.73333333333335</v>
      </c>
      <c r="L83" s="38">
        <v>901.06666666666649</v>
      </c>
      <c r="M83" s="28">
        <v>880.4</v>
      </c>
      <c r="N83" s="28">
        <v>863.05</v>
      </c>
      <c r="O83" s="39">
        <v>6550000</v>
      </c>
      <c r="P83" s="40">
        <v>-2.2533950156693031E-2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1366.6</v>
      </c>
      <c r="F84" s="37">
        <v>1375.7333333333336</v>
      </c>
      <c r="G84" s="38">
        <v>1354.7666666666671</v>
      </c>
      <c r="H84" s="38">
        <v>1342.9333333333336</v>
      </c>
      <c r="I84" s="38">
        <v>1321.9666666666672</v>
      </c>
      <c r="J84" s="38">
        <v>1387.5666666666671</v>
      </c>
      <c r="K84" s="38">
        <v>1408.5333333333333</v>
      </c>
      <c r="L84" s="38">
        <v>1420.366666666667</v>
      </c>
      <c r="M84" s="28">
        <v>1396.7</v>
      </c>
      <c r="N84" s="28">
        <v>1363.9</v>
      </c>
      <c r="O84" s="39">
        <v>4304300</v>
      </c>
      <c r="P84" s="40">
        <v>3.5577449370552822E-2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306.7</v>
      </c>
      <c r="F85" s="37">
        <v>303.73333333333335</v>
      </c>
      <c r="G85" s="38">
        <v>298.4666666666667</v>
      </c>
      <c r="H85" s="38">
        <v>290.23333333333335</v>
      </c>
      <c r="I85" s="38">
        <v>284.9666666666667</v>
      </c>
      <c r="J85" s="38">
        <v>311.9666666666667</v>
      </c>
      <c r="K85" s="38">
        <v>317.23333333333335</v>
      </c>
      <c r="L85" s="38">
        <v>325.4666666666667</v>
      </c>
      <c r="M85" s="28">
        <v>309</v>
      </c>
      <c r="N85" s="28">
        <v>295.5</v>
      </c>
      <c r="O85" s="39">
        <v>13238000</v>
      </c>
      <c r="P85" s="40">
        <v>-5.0903355319759105E-2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1603.25</v>
      </c>
      <c r="F86" s="37">
        <v>1607.2833333333335</v>
      </c>
      <c r="G86" s="38">
        <v>1594.5666666666671</v>
      </c>
      <c r="H86" s="38">
        <v>1585.8833333333334</v>
      </c>
      <c r="I86" s="38">
        <v>1573.166666666667</v>
      </c>
      <c r="J86" s="38">
        <v>1615.9666666666672</v>
      </c>
      <c r="K86" s="38">
        <v>1628.6833333333338</v>
      </c>
      <c r="L86" s="38">
        <v>1637.3666666666672</v>
      </c>
      <c r="M86" s="28">
        <v>1620</v>
      </c>
      <c r="N86" s="28">
        <v>1598.6</v>
      </c>
      <c r="O86" s="39">
        <v>10791525</v>
      </c>
      <c r="P86" s="40">
        <v>-9.9359393384756169E-3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236.6</v>
      </c>
      <c r="F87" s="37">
        <v>236.29999999999998</v>
      </c>
      <c r="G87" s="38">
        <v>231.74999999999997</v>
      </c>
      <c r="H87" s="38">
        <v>226.89999999999998</v>
      </c>
      <c r="I87" s="38">
        <v>222.34999999999997</v>
      </c>
      <c r="J87" s="38">
        <v>241.14999999999998</v>
      </c>
      <c r="K87" s="38">
        <v>245.7</v>
      </c>
      <c r="L87" s="38">
        <v>250.54999999999998</v>
      </c>
      <c r="M87" s="28">
        <v>240.85</v>
      </c>
      <c r="N87" s="28">
        <v>231.45</v>
      </c>
      <c r="O87" s="39">
        <v>3542500</v>
      </c>
      <c r="P87" s="40">
        <v>2.3843930635838149E-2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463.1</v>
      </c>
      <c r="F88" s="37">
        <v>466.33333333333331</v>
      </c>
      <c r="G88" s="38">
        <v>453.76666666666665</v>
      </c>
      <c r="H88" s="38">
        <v>444.43333333333334</v>
      </c>
      <c r="I88" s="38">
        <v>431.86666666666667</v>
      </c>
      <c r="J88" s="38">
        <v>475.66666666666663</v>
      </c>
      <c r="K88" s="38">
        <v>488.23333333333335</v>
      </c>
      <c r="L88" s="38">
        <v>497.56666666666661</v>
      </c>
      <c r="M88" s="28">
        <v>478.9</v>
      </c>
      <c r="N88" s="28">
        <v>457</v>
      </c>
      <c r="O88" s="39">
        <v>5911250</v>
      </c>
      <c r="P88" s="40">
        <v>0.18432256448785375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2259.85</v>
      </c>
      <c r="F89" s="37">
        <v>2241.3333333333335</v>
      </c>
      <c r="G89" s="38">
        <v>2190.5666666666671</v>
      </c>
      <c r="H89" s="38">
        <v>2121.2833333333338</v>
      </c>
      <c r="I89" s="38">
        <v>2070.5166666666673</v>
      </c>
      <c r="J89" s="38">
        <v>2310.6166666666668</v>
      </c>
      <c r="K89" s="38">
        <v>2361.3833333333332</v>
      </c>
      <c r="L89" s="38">
        <v>2430.6666666666665</v>
      </c>
      <c r="M89" s="28">
        <v>2292.1</v>
      </c>
      <c r="N89" s="28">
        <v>2172.0500000000002</v>
      </c>
      <c r="O89" s="39">
        <v>2602050</v>
      </c>
      <c r="P89" s="40">
        <v>4.6218487394957986E-2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1310.85</v>
      </c>
      <c r="F90" s="37">
        <v>1314.7</v>
      </c>
      <c r="G90" s="38">
        <v>1298.9000000000001</v>
      </c>
      <c r="H90" s="38">
        <v>1286.95</v>
      </c>
      <c r="I90" s="38">
        <v>1271.1500000000001</v>
      </c>
      <c r="J90" s="38">
        <v>1326.65</v>
      </c>
      <c r="K90" s="38">
        <v>1342.4499999999998</v>
      </c>
      <c r="L90" s="38">
        <v>1354.4</v>
      </c>
      <c r="M90" s="28">
        <v>1330.5</v>
      </c>
      <c r="N90" s="28">
        <v>1302.75</v>
      </c>
      <c r="O90" s="39">
        <v>5154000</v>
      </c>
      <c r="P90" s="40">
        <v>1.6868896123113347E-2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966.65</v>
      </c>
      <c r="F91" s="37">
        <v>967</v>
      </c>
      <c r="G91" s="38">
        <v>961.6</v>
      </c>
      <c r="H91" s="38">
        <v>956.55000000000007</v>
      </c>
      <c r="I91" s="38">
        <v>951.15000000000009</v>
      </c>
      <c r="J91" s="38">
        <v>972.05</v>
      </c>
      <c r="K91" s="38">
        <v>977.45</v>
      </c>
      <c r="L91" s="38">
        <v>982.49999999999989</v>
      </c>
      <c r="M91" s="28">
        <v>972.4</v>
      </c>
      <c r="N91" s="28">
        <v>961.95</v>
      </c>
      <c r="O91" s="39">
        <v>21657300</v>
      </c>
      <c r="P91" s="40">
        <v>4.2521423007011163E-3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2458.5</v>
      </c>
      <c r="F92" s="37">
        <v>2448.8333333333335</v>
      </c>
      <c r="G92" s="38">
        <v>2430.666666666667</v>
      </c>
      <c r="H92" s="38">
        <v>2402.8333333333335</v>
      </c>
      <c r="I92" s="38">
        <v>2384.666666666667</v>
      </c>
      <c r="J92" s="38">
        <v>2476.666666666667</v>
      </c>
      <c r="K92" s="38">
        <v>2494.8333333333339</v>
      </c>
      <c r="L92" s="38">
        <v>2522.666666666667</v>
      </c>
      <c r="M92" s="28">
        <v>2467</v>
      </c>
      <c r="N92" s="28">
        <v>2421</v>
      </c>
      <c r="O92" s="39">
        <v>20505900</v>
      </c>
      <c r="P92" s="40">
        <v>-3.4780275643922276E-2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2036.35</v>
      </c>
      <c r="F93" s="37">
        <v>2027.1166666666666</v>
      </c>
      <c r="G93" s="38">
        <v>1997.5333333333333</v>
      </c>
      <c r="H93" s="38">
        <v>1958.7166666666667</v>
      </c>
      <c r="I93" s="38">
        <v>1929.1333333333334</v>
      </c>
      <c r="J93" s="38">
        <v>2065.9333333333334</v>
      </c>
      <c r="K93" s="38">
        <v>2095.5166666666664</v>
      </c>
      <c r="L93" s="38">
        <v>2134.333333333333</v>
      </c>
      <c r="M93" s="28">
        <v>2056.6999999999998</v>
      </c>
      <c r="N93" s="28">
        <v>1988.3</v>
      </c>
      <c r="O93" s="39">
        <v>2668800</v>
      </c>
      <c r="P93" s="40">
        <v>1.1242270938729624E-4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1488.05</v>
      </c>
      <c r="F94" s="37">
        <v>1486.4666666666665</v>
      </c>
      <c r="G94" s="38">
        <v>1478.4833333333329</v>
      </c>
      <c r="H94" s="38">
        <v>1468.9166666666665</v>
      </c>
      <c r="I94" s="38">
        <v>1460.9333333333329</v>
      </c>
      <c r="J94" s="38">
        <v>1496.0333333333328</v>
      </c>
      <c r="K94" s="38">
        <v>1504.0166666666664</v>
      </c>
      <c r="L94" s="38">
        <v>1513.5833333333328</v>
      </c>
      <c r="M94" s="28">
        <v>1494.45</v>
      </c>
      <c r="N94" s="28">
        <v>1476.9</v>
      </c>
      <c r="O94" s="39">
        <v>63502450</v>
      </c>
      <c r="P94" s="40">
        <v>-3.8737619491320701E-3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543.35</v>
      </c>
      <c r="F95" s="37">
        <v>544.21666666666658</v>
      </c>
      <c r="G95" s="38">
        <v>540.68333333333317</v>
      </c>
      <c r="H95" s="38">
        <v>538.01666666666654</v>
      </c>
      <c r="I95" s="38">
        <v>534.48333333333312</v>
      </c>
      <c r="J95" s="38">
        <v>546.88333333333321</v>
      </c>
      <c r="K95" s="38">
        <v>550.41666666666674</v>
      </c>
      <c r="L95" s="38">
        <v>553.08333333333326</v>
      </c>
      <c r="M95" s="28">
        <v>547.75</v>
      </c>
      <c r="N95" s="28">
        <v>541.54999999999995</v>
      </c>
      <c r="O95" s="39">
        <v>31992400</v>
      </c>
      <c r="P95" s="40">
        <v>4.0390789519107947E-3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2790.95</v>
      </c>
      <c r="F96" s="37">
        <v>2798.8666666666668</v>
      </c>
      <c r="G96" s="38">
        <v>2767.6833333333334</v>
      </c>
      <c r="H96" s="38">
        <v>2744.4166666666665</v>
      </c>
      <c r="I96" s="38">
        <v>2713.2333333333331</v>
      </c>
      <c r="J96" s="38">
        <v>2822.1333333333337</v>
      </c>
      <c r="K96" s="38">
        <v>2853.3166666666671</v>
      </c>
      <c r="L96" s="38">
        <v>2876.5833333333339</v>
      </c>
      <c r="M96" s="28">
        <v>2830.05</v>
      </c>
      <c r="N96" s="28">
        <v>2775.6</v>
      </c>
      <c r="O96" s="39">
        <v>3816300</v>
      </c>
      <c r="P96" s="40">
        <v>8.6546026750590086E-4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434.15</v>
      </c>
      <c r="F97" s="37">
        <v>439.13333333333338</v>
      </c>
      <c r="G97" s="38">
        <v>427.96666666666675</v>
      </c>
      <c r="H97" s="38">
        <v>421.78333333333336</v>
      </c>
      <c r="I97" s="38">
        <v>410.61666666666673</v>
      </c>
      <c r="J97" s="38">
        <v>445.31666666666678</v>
      </c>
      <c r="K97" s="38">
        <v>456.48333333333341</v>
      </c>
      <c r="L97" s="38">
        <v>462.6666666666668</v>
      </c>
      <c r="M97" s="28">
        <v>450.3</v>
      </c>
      <c r="N97" s="28">
        <v>432.95</v>
      </c>
      <c r="O97" s="39">
        <v>28272500</v>
      </c>
      <c r="P97" s="40">
        <v>-4.3323269433632829E-2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112.3</v>
      </c>
      <c r="F98" s="37">
        <v>112.90000000000002</v>
      </c>
      <c r="G98" s="38">
        <v>111.30000000000004</v>
      </c>
      <c r="H98" s="38">
        <v>110.30000000000003</v>
      </c>
      <c r="I98" s="38">
        <v>108.70000000000005</v>
      </c>
      <c r="J98" s="38">
        <v>113.90000000000003</v>
      </c>
      <c r="K98" s="38">
        <v>115.50000000000003</v>
      </c>
      <c r="L98" s="38">
        <v>116.50000000000003</v>
      </c>
      <c r="M98" s="28">
        <v>114.5</v>
      </c>
      <c r="N98" s="28">
        <v>111.9</v>
      </c>
      <c r="O98" s="39">
        <v>13846000</v>
      </c>
      <c r="P98" s="40">
        <v>-3.7128712871287127E-3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241.25</v>
      </c>
      <c r="F99" s="37">
        <v>241.75</v>
      </c>
      <c r="G99" s="38">
        <v>240.05</v>
      </c>
      <c r="H99" s="38">
        <v>238.85000000000002</v>
      </c>
      <c r="I99" s="38">
        <v>237.15000000000003</v>
      </c>
      <c r="J99" s="38">
        <v>242.95</v>
      </c>
      <c r="K99" s="38">
        <v>244.64999999999998</v>
      </c>
      <c r="L99" s="38">
        <v>245.84999999999997</v>
      </c>
      <c r="M99" s="28">
        <v>243.45</v>
      </c>
      <c r="N99" s="28">
        <v>240.55</v>
      </c>
      <c r="O99" s="39">
        <v>19764000</v>
      </c>
      <c r="P99" s="40">
        <v>-1.3659336156262805E-4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2620.9499999999998</v>
      </c>
      <c r="F100" s="37">
        <v>2636</v>
      </c>
      <c r="G100" s="38">
        <v>2598.9499999999998</v>
      </c>
      <c r="H100" s="38">
        <v>2576.9499999999998</v>
      </c>
      <c r="I100" s="38">
        <v>2539.8999999999996</v>
      </c>
      <c r="J100" s="38">
        <v>2658</v>
      </c>
      <c r="K100" s="38">
        <v>2695.05</v>
      </c>
      <c r="L100" s="38">
        <v>2717.05</v>
      </c>
      <c r="M100" s="28">
        <v>2673.05</v>
      </c>
      <c r="N100" s="28">
        <v>2614</v>
      </c>
      <c r="O100" s="39">
        <v>10451700</v>
      </c>
      <c r="P100" s="40">
        <v>1.4372359079019229E-3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40663.65</v>
      </c>
      <c r="F101" s="37">
        <v>40907.4</v>
      </c>
      <c r="G101" s="38">
        <v>40214.800000000003</v>
      </c>
      <c r="H101" s="38">
        <v>39765.950000000004</v>
      </c>
      <c r="I101" s="38">
        <v>39073.350000000006</v>
      </c>
      <c r="J101" s="38">
        <v>41356.25</v>
      </c>
      <c r="K101" s="38">
        <v>42048.849999999991</v>
      </c>
      <c r="L101" s="38">
        <v>42497.7</v>
      </c>
      <c r="M101" s="28">
        <v>41600</v>
      </c>
      <c r="N101" s="28">
        <v>40458.550000000003</v>
      </c>
      <c r="O101" s="39">
        <v>15135</v>
      </c>
      <c r="P101" s="40">
        <v>-1.6569200779727095E-2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124.85</v>
      </c>
      <c r="F102" s="37">
        <v>124.5</v>
      </c>
      <c r="G102" s="38">
        <v>122.6</v>
      </c>
      <c r="H102" s="38">
        <v>120.35</v>
      </c>
      <c r="I102" s="38">
        <v>118.44999999999999</v>
      </c>
      <c r="J102" s="38">
        <v>126.75</v>
      </c>
      <c r="K102" s="38">
        <v>128.65</v>
      </c>
      <c r="L102" s="38">
        <v>130.9</v>
      </c>
      <c r="M102" s="28">
        <v>126.4</v>
      </c>
      <c r="N102" s="28">
        <v>122.25</v>
      </c>
      <c r="O102" s="39">
        <v>30716000</v>
      </c>
      <c r="P102" s="40">
        <v>-2.1284731073158297E-2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863.2</v>
      </c>
      <c r="F103" s="37">
        <v>864.36666666666667</v>
      </c>
      <c r="G103" s="38">
        <v>860.08333333333337</v>
      </c>
      <c r="H103" s="38">
        <v>856.9666666666667</v>
      </c>
      <c r="I103" s="38">
        <v>852.68333333333339</v>
      </c>
      <c r="J103" s="38">
        <v>867.48333333333335</v>
      </c>
      <c r="K103" s="38">
        <v>871.76666666666665</v>
      </c>
      <c r="L103" s="38">
        <v>874.88333333333333</v>
      </c>
      <c r="M103" s="28">
        <v>868.65</v>
      </c>
      <c r="N103" s="28">
        <v>861.25</v>
      </c>
      <c r="O103" s="39">
        <v>71978500</v>
      </c>
      <c r="P103" s="40">
        <v>3.7456894843235958E-2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1245.8499999999999</v>
      </c>
      <c r="F104" s="37">
        <v>1244.5833333333333</v>
      </c>
      <c r="G104" s="38">
        <v>1234.9166666666665</v>
      </c>
      <c r="H104" s="38">
        <v>1223.9833333333333</v>
      </c>
      <c r="I104" s="38">
        <v>1214.3166666666666</v>
      </c>
      <c r="J104" s="38">
        <v>1255.5166666666664</v>
      </c>
      <c r="K104" s="38">
        <v>1265.1833333333329</v>
      </c>
      <c r="L104" s="38">
        <v>1276.1166666666663</v>
      </c>
      <c r="M104" s="28">
        <v>1254.25</v>
      </c>
      <c r="N104" s="28">
        <v>1233.6500000000001</v>
      </c>
      <c r="O104" s="39">
        <v>3687300</v>
      </c>
      <c r="P104" s="40">
        <v>-4.608294930875576E-4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546.6</v>
      </c>
      <c r="F105" s="37">
        <v>550.08333333333337</v>
      </c>
      <c r="G105" s="38">
        <v>542.11666666666679</v>
      </c>
      <c r="H105" s="38">
        <v>537.63333333333344</v>
      </c>
      <c r="I105" s="38">
        <v>529.66666666666686</v>
      </c>
      <c r="J105" s="38">
        <v>554.56666666666672</v>
      </c>
      <c r="K105" s="38">
        <v>562.53333333333319</v>
      </c>
      <c r="L105" s="38">
        <v>567.01666666666665</v>
      </c>
      <c r="M105" s="28">
        <v>558.04999999999995</v>
      </c>
      <c r="N105" s="28">
        <v>545.6</v>
      </c>
      <c r="O105" s="39">
        <v>9466500</v>
      </c>
      <c r="P105" s="40">
        <v>9.7599999999999996E-3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8.6999999999999993</v>
      </c>
      <c r="F106" s="37">
        <v>8.7000000000000011</v>
      </c>
      <c r="G106" s="38">
        <v>8.6500000000000021</v>
      </c>
      <c r="H106" s="38">
        <v>8.6000000000000014</v>
      </c>
      <c r="I106" s="38">
        <v>8.5500000000000025</v>
      </c>
      <c r="J106" s="38">
        <v>8.7500000000000018</v>
      </c>
      <c r="K106" s="38">
        <v>8.8000000000000025</v>
      </c>
      <c r="L106" s="38">
        <v>8.8500000000000014</v>
      </c>
      <c r="M106" s="28">
        <v>8.75</v>
      </c>
      <c r="N106" s="28">
        <v>8.65</v>
      </c>
      <c r="O106" s="39">
        <v>607600000</v>
      </c>
      <c r="P106" s="40">
        <v>-5.0435580009170105E-3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62.6</v>
      </c>
      <c r="F107" s="37">
        <v>62.183333333333337</v>
      </c>
      <c r="G107" s="38">
        <v>61.616666666666674</v>
      </c>
      <c r="H107" s="38">
        <v>60.63333333333334</v>
      </c>
      <c r="I107" s="38">
        <v>60.066666666666677</v>
      </c>
      <c r="J107" s="38">
        <v>63.166666666666671</v>
      </c>
      <c r="K107" s="38">
        <v>63.733333333333334</v>
      </c>
      <c r="L107" s="38">
        <v>64.716666666666669</v>
      </c>
      <c r="M107" s="28">
        <v>62.75</v>
      </c>
      <c r="N107" s="28">
        <v>61.2</v>
      </c>
      <c r="O107" s="39">
        <v>117680000</v>
      </c>
      <c r="P107" s="40">
        <v>3.4822370735138941E-2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45.3</v>
      </c>
      <c r="F108" s="37">
        <v>45.1</v>
      </c>
      <c r="G108" s="38">
        <v>44.650000000000006</v>
      </c>
      <c r="H108" s="38">
        <v>44.000000000000007</v>
      </c>
      <c r="I108" s="38">
        <v>43.550000000000011</v>
      </c>
      <c r="J108" s="38">
        <v>45.75</v>
      </c>
      <c r="K108" s="38">
        <v>46.2</v>
      </c>
      <c r="L108" s="38">
        <v>46.849999999999994</v>
      </c>
      <c r="M108" s="28">
        <v>45.55</v>
      </c>
      <c r="N108" s="28">
        <v>44.45</v>
      </c>
      <c r="O108" s="39">
        <v>206580000</v>
      </c>
      <c r="P108" s="40">
        <v>-5.9674996586098594E-2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164.65</v>
      </c>
      <c r="F109" s="37">
        <v>165.25</v>
      </c>
      <c r="G109" s="38">
        <v>163.5</v>
      </c>
      <c r="H109" s="38">
        <v>162.35</v>
      </c>
      <c r="I109" s="38">
        <v>160.6</v>
      </c>
      <c r="J109" s="38">
        <v>166.4</v>
      </c>
      <c r="K109" s="38">
        <v>168.15</v>
      </c>
      <c r="L109" s="38">
        <v>169.3</v>
      </c>
      <c r="M109" s="28">
        <v>167</v>
      </c>
      <c r="N109" s="28">
        <v>164.1</v>
      </c>
      <c r="O109" s="39">
        <v>57195000</v>
      </c>
      <c r="P109" s="40">
        <v>3.3550424314189855E-3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409.7</v>
      </c>
      <c r="F110" s="37">
        <v>403.98333333333335</v>
      </c>
      <c r="G110" s="38">
        <v>392.51666666666671</v>
      </c>
      <c r="H110" s="38">
        <v>375.33333333333337</v>
      </c>
      <c r="I110" s="38">
        <v>363.86666666666673</v>
      </c>
      <c r="J110" s="38">
        <v>421.16666666666669</v>
      </c>
      <c r="K110" s="38">
        <v>432.63333333333338</v>
      </c>
      <c r="L110" s="38">
        <v>449.81666666666666</v>
      </c>
      <c r="M110" s="28">
        <v>415.45</v>
      </c>
      <c r="N110" s="28">
        <v>386.8</v>
      </c>
      <c r="O110" s="39">
        <v>14210625</v>
      </c>
      <c r="P110" s="40">
        <v>-6.0588574725908831E-3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278.55</v>
      </c>
      <c r="F111" s="37">
        <v>276.2833333333333</v>
      </c>
      <c r="G111" s="38">
        <v>272.81666666666661</v>
      </c>
      <c r="H111" s="38">
        <v>267.08333333333331</v>
      </c>
      <c r="I111" s="38">
        <v>263.61666666666662</v>
      </c>
      <c r="J111" s="38">
        <v>282.01666666666659</v>
      </c>
      <c r="K111" s="38">
        <v>285.48333333333329</v>
      </c>
      <c r="L111" s="38">
        <v>291.21666666666658</v>
      </c>
      <c r="M111" s="28">
        <v>279.75</v>
      </c>
      <c r="N111" s="28">
        <v>270.55</v>
      </c>
      <c r="O111" s="39">
        <v>25692536</v>
      </c>
      <c r="P111" s="40">
        <v>-1.5564801972568963E-2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192.7</v>
      </c>
      <c r="F112" s="37">
        <v>192.78333333333333</v>
      </c>
      <c r="G112" s="38">
        <v>191.06666666666666</v>
      </c>
      <c r="H112" s="38">
        <v>189.43333333333334</v>
      </c>
      <c r="I112" s="38">
        <v>187.71666666666667</v>
      </c>
      <c r="J112" s="38">
        <v>194.41666666666666</v>
      </c>
      <c r="K112" s="38">
        <v>196.1333333333333</v>
      </c>
      <c r="L112" s="38">
        <v>197.76666666666665</v>
      </c>
      <c r="M112" s="28">
        <v>194.5</v>
      </c>
      <c r="N112" s="28">
        <v>191.15</v>
      </c>
      <c r="O112" s="39">
        <v>11472400</v>
      </c>
      <c r="P112" s="40">
        <v>-2.0792079207920793E-2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4392.55</v>
      </c>
      <c r="F113" s="37">
        <v>4404.0999999999995</v>
      </c>
      <c r="G113" s="38">
        <v>4349.4499999999989</v>
      </c>
      <c r="H113" s="38">
        <v>4306.3499999999995</v>
      </c>
      <c r="I113" s="38">
        <v>4251.6999999999989</v>
      </c>
      <c r="J113" s="38">
        <v>4447.1999999999989</v>
      </c>
      <c r="K113" s="38">
        <v>4501.8499999999985</v>
      </c>
      <c r="L113" s="38">
        <v>4544.9499999999989</v>
      </c>
      <c r="M113" s="28">
        <v>4458.75</v>
      </c>
      <c r="N113" s="28">
        <v>4361</v>
      </c>
      <c r="O113" s="39">
        <v>262800</v>
      </c>
      <c r="P113" s="40">
        <v>1.5063731170336037E-2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2029.85</v>
      </c>
      <c r="F114" s="37">
        <v>2046.0833333333333</v>
      </c>
      <c r="G114" s="38">
        <v>2002.9166666666665</v>
      </c>
      <c r="H114" s="38">
        <v>1975.9833333333333</v>
      </c>
      <c r="I114" s="38">
        <v>1932.8166666666666</v>
      </c>
      <c r="J114" s="38">
        <v>2073.0166666666664</v>
      </c>
      <c r="K114" s="38">
        <v>2116.1833333333329</v>
      </c>
      <c r="L114" s="38">
        <v>2143.1166666666663</v>
      </c>
      <c r="M114" s="28">
        <v>2089.25</v>
      </c>
      <c r="N114" s="28">
        <v>2019.15</v>
      </c>
      <c r="O114" s="39">
        <v>2471700</v>
      </c>
      <c r="P114" s="40">
        <v>8.5034013605442174E-4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1080.8499999999999</v>
      </c>
      <c r="F115" s="37">
        <v>1079.6833333333334</v>
      </c>
      <c r="G115" s="38">
        <v>1071.7166666666667</v>
      </c>
      <c r="H115" s="38">
        <v>1062.5833333333333</v>
      </c>
      <c r="I115" s="38">
        <v>1054.6166666666666</v>
      </c>
      <c r="J115" s="38">
        <v>1088.8166666666668</v>
      </c>
      <c r="K115" s="38">
        <v>1096.7833333333335</v>
      </c>
      <c r="L115" s="38">
        <v>1105.916666666667</v>
      </c>
      <c r="M115" s="28">
        <v>1087.6500000000001</v>
      </c>
      <c r="N115" s="28">
        <v>1070.55</v>
      </c>
      <c r="O115" s="39">
        <v>27600300</v>
      </c>
      <c r="P115" s="40">
        <v>-2.6667533903541579E-3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196.4</v>
      </c>
      <c r="F116" s="37">
        <v>195.76666666666665</v>
      </c>
      <c r="G116" s="38">
        <v>193.5333333333333</v>
      </c>
      <c r="H116" s="38">
        <v>190.66666666666666</v>
      </c>
      <c r="I116" s="38">
        <v>188.43333333333331</v>
      </c>
      <c r="J116" s="38">
        <v>198.6333333333333</v>
      </c>
      <c r="K116" s="38">
        <v>200.86666666666665</v>
      </c>
      <c r="L116" s="38">
        <v>203.73333333333329</v>
      </c>
      <c r="M116" s="28">
        <v>198</v>
      </c>
      <c r="N116" s="28">
        <v>192.9</v>
      </c>
      <c r="O116" s="39">
        <v>22338400</v>
      </c>
      <c r="P116" s="40">
        <v>2.5845441687025846E-2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1623.85</v>
      </c>
      <c r="F117" s="37">
        <v>1627.0333333333335</v>
      </c>
      <c r="G117" s="38">
        <v>1617.666666666667</v>
      </c>
      <c r="H117" s="38">
        <v>1611.4833333333333</v>
      </c>
      <c r="I117" s="38">
        <v>1602.1166666666668</v>
      </c>
      <c r="J117" s="38">
        <v>1633.2166666666672</v>
      </c>
      <c r="K117" s="38">
        <v>1642.5833333333335</v>
      </c>
      <c r="L117" s="38">
        <v>1648.7666666666673</v>
      </c>
      <c r="M117" s="28">
        <v>1636.4</v>
      </c>
      <c r="N117" s="28">
        <v>1620.85</v>
      </c>
      <c r="O117" s="39">
        <v>35767200</v>
      </c>
      <c r="P117" s="40">
        <v>8.7486250951857181E-3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620.20000000000005</v>
      </c>
      <c r="F118" s="37">
        <v>622.75</v>
      </c>
      <c r="G118" s="38">
        <v>613.5</v>
      </c>
      <c r="H118" s="38">
        <v>606.79999999999995</v>
      </c>
      <c r="I118" s="38">
        <v>597.54999999999995</v>
      </c>
      <c r="J118" s="38">
        <v>629.45000000000005</v>
      </c>
      <c r="K118" s="38">
        <v>638.70000000000005</v>
      </c>
      <c r="L118" s="38">
        <v>645.40000000000009</v>
      </c>
      <c r="M118" s="28">
        <v>632</v>
      </c>
      <c r="N118" s="28">
        <v>616.04999999999995</v>
      </c>
      <c r="O118" s="39">
        <v>2019750</v>
      </c>
      <c r="P118" s="40">
        <v>4.7045101088646971E-2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71.150000000000006</v>
      </c>
      <c r="F119" s="37">
        <v>71.116666666666674</v>
      </c>
      <c r="G119" s="38">
        <v>70.833333333333343</v>
      </c>
      <c r="H119" s="38">
        <v>70.516666666666666</v>
      </c>
      <c r="I119" s="38">
        <v>70.233333333333334</v>
      </c>
      <c r="J119" s="38">
        <v>71.433333333333351</v>
      </c>
      <c r="K119" s="38">
        <v>71.716666666666683</v>
      </c>
      <c r="L119" s="38">
        <v>72.03333333333336</v>
      </c>
      <c r="M119" s="28">
        <v>71.400000000000006</v>
      </c>
      <c r="N119" s="28">
        <v>70.8</v>
      </c>
      <c r="O119" s="39">
        <v>82689750</v>
      </c>
      <c r="P119" s="40">
        <v>-1.7834394904458598E-2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1019.4</v>
      </c>
      <c r="F120" s="37">
        <v>1006.4833333333332</v>
      </c>
      <c r="G120" s="38">
        <v>987.96666666666647</v>
      </c>
      <c r="H120" s="38">
        <v>956.53333333333319</v>
      </c>
      <c r="I120" s="38">
        <v>938.01666666666642</v>
      </c>
      <c r="J120" s="38">
        <v>1037.9166666666665</v>
      </c>
      <c r="K120" s="38">
        <v>1056.4333333333332</v>
      </c>
      <c r="L120" s="38">
        <v>1087.8666666666666</v>
      </c>
      <c r="M120" s="28">
        <v>1025</v>
      </c>
      <c r="N120" s="28">
        <v>975.05</v>
      </c>
      <c r="O120" s="39">
        <v>831350</v>
      </c>
      <c r="P120" s="40">
        <v>-4.6944858420268257E-2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663.6</v>
      </c>
      <c r="F121" s="37">
        <v>665.75</v>
      </c>
      <c r="G121" s="38">
        <v>644.70000000000005</v>
      </c>
      <c r="H121" s="38">
        <v>625.80000000000007</v>
      </c>
      <c r="I121" s="38">
        <v>604.75000000000011</v>
      </c>
      <c r="J121" s="38">
        <v>684.65</v>
      </c>
      <c r="K121" s="38">
        <v>705.69999999999993</v>
      </c>
      <c r="L121" s="38">
        <v>724.59999999999991</v>
      </c>
      <c r="M121" s="28">
        <v>686.8</v>
      </c>
      <c r="N121" s="28">
        <v>646.85</v>
      </c>
      <c r="O121" s="39">
        <v>16265375</v>
      </c>
      <c r="P121" s="40">
        <v>0.15159211993557181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307.45</v>
      </c>
      <c r="F122" s="37">
        <v>309.34999999999997</v>
      </c>
      <c r="G122" s="38">
        <v>304.79999999999995</v>
      </c>
      <c r="H122" s="38">
        <v>302.14999999999998</v>
      </c>
      <c r="I122" s="38">
        <v>297.59999999999997</v>
      </c>
      <c r="J122" s="38">
        <v>311.99999999999994</v>
      </c>
      <c r="K122" s="38">
        <v>316.55</v>
      </c>
      <c r="L122" s="38">
        <v>319.19999999999993</v>
      </c>
      <c r="M122" s="28">
        <v>313.89999999999998</v>
      </c>
      <c r="N122" s="28">
        <v>306.7</v>
      </c>
      <c r="O122" s="39">
        <v>78348800</v>
      </c>
      <c r="P122" s="40">
        <v>3.1035499220954225E-2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398.8</v>
      </c>
      <c r="F123" s="37">
        <v>399.45000000000005</v>
      </c>
      <c r="G123" s="38">
        <v>396.30000000000007</v>
      </c>
      <c r="H123" s="38">
        <v>393.8</v>
      </c>
      <c r="I123" s="38">
        <v>390.65000000000003</v>
      </c>
      <c r="J123" s="38">
        <v>401.9500000000001</v>
      </c>
      <c r="K123" s="38">
        <v>405.10000000000008</v>
      </c>
      <c r="L123" s="38">
        <v>407.60000000000014</v>
      </c>
      <c r="M123" s="28">
        <v>402.6</v>
      </c>
      <c r="N123" s="28">
        <v>396.95</v>
      </c>
      <c r="O123" s="39">
        <v>33717500</v>
      </c>
      <c r="P123" s="40">
        <v>-6.7020179702459862E-3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2655.05</v>
      </c>
      <c r="F124" s="37">
        <v>2650.5166666666664</v>
      </c>
      <c r="G124" s="38">
        <v>2627.6833333333329</v>
      </c>
      <c r="H124" s="38">
        <v>2600.3166666666666</v>
      </c>
      <c r="I124" s="38">
        <v>2577.4833333333331</v>
      </c>
      <c r="J124" s="38">
        <v>2677.8833333333328</v>
      </c>
      <c r="K124" s="38">
        <v>2700.7166666666667</v>
      </c>
      <c r="L124" s="38">
        <v>2728.0833333333326</v>
      </c>
      <c r="M124" s="28">
        <v>2673.35</v>
      </c>
      <c r="N124" s="28">
        <v>2623.15</v>
      </c>
      <c r="O124" s="39">
        <v>502750</v>
      </c>
      <c r="P124" s="40">
        <v>4.903495044340115E-2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674.5</v>
      </c>
      <c r="F125" s="37">
        <v>675.36666666666667</v>
      </c>
      <c r="G125" s="38">
        <v>669.83333333333337</v>
      </c>
      <c r="H125" s="38">
        <v>665.16666666666674</v>
      </c>
      <c r="I125" s="38">
        <v>659.63333333333344</v>
      </c>
      <c r="J125" s="38">
        <v>680.0333333333333</v>
      </c>
      <c r="K125" s="38">
        <v>685.56666666666661</v>
      </c>
      <c r="L125" s="38">
        <v>690.23333333333323</v>
      </c>
      <c r="M125" s="28">
        <v>680.9</v>
      </c>
      <c r="N125" s="28">
        <v>670.7</v>
      </c>
      <c r="O125" s="39">
        <v>41399100</v>
      </c>
      <c r="P125" s="40">
        <v>-2.7834136444331727E-2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590.70000000000005</v>
      </c>
      <c r="F126" s="37">
        <v>587.81666666666661</v>
      </c>
      <c r="G126" s="38">
        <v>577.48333333333323</v>
      </c>
      <c r="H126" s="38">
        <v>564.26666666666665</v>
      </c>
      <c r="I126" s="38">
        <v>553.93333333333328</v>
      </c>
      <c r="J126" s="38">
        <v>601.03333333333319</v>
      </c>
      <c r="K126" s="38">
        <v>611.36666666666667</v>
      </c>
      <c r="L126" s="38">
        <v>624.58333333333314</v>
      </c>
      <c r="M126" s="28">
        <v>598.15</v>
      </c>
      <c r="N126" s="28">
        <v>574.6</v>
      </c>
      <c r="O126" s="39">
        <v>12581250</v>
      </c>
      <c r="P126" s="40">
        <v>0.18775076705215954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1862</v>
      </c>
      <c r="F127" s="37">
        <v>1855.1666666666667</v>
      </c>
      <c r="G127" s="38">
        <v>1845.0833333333335</v>
      </c>
      <c r="H127" s="38">
        <v>1828.1666666666667</v>
      </c>
      <c r="I127" s="38">
        <v>1818.0833333333335</v>
      </c>
      <c r="J127" s="38">
        <v>1872.0833333333335</v>
      </c>
      <c r="K127" s="38">
        <v>1882.166666666667</v>
      </c>
      <c r="L127" s="38">
        <v>1899.0833333333335</v>
      </c>
      <c r="M127" s="28">
        <v>1865.25</v>
      </c>
      <c r="N127" s="28">
        <v>1838.25</v>
      </c>
      <c r="O127" s="39">
        <v>17842000</v>
      </c>
      <c r="P127" s="40">
        <v>5.7717388726850206E-2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77.2</v>
      </c>
      <c r="F128" s="37">
        <v>76.616666666666674</v>
      </c>
      <c r="G128" s="38">
        <v>75.283333333333346</v>
      </c>
      <c r="H128" s="38">
        <v>73.366666666666674</v>
      </c>
      <c r="I128" s="38">
        <v>72.033333333333346</v>
      </c>
      <c r="J128" s="38">
        <v>78.533333333333346</v>
      </c>
      <c r="K128" s="38">
        <v>79.86666666666666</v>
      </c>
      <c r="L128" s="38">
        <v>81.783333333333346</v>
      </c>
      <c r="M128" s="28">
        <v>77.95</v>
      </c>
      <c r="N128" s="28">
        <v>74.7</v>
      </c>
      <c r="O128" s="39">
        <v>51080976</v>
      </c>
      <c r="P128" s="40">
        <v>-4.4885699983313869E-2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2413.1</v>
      </c>
      <c r="F129" s="37">
        <v>2407.75</v>
      </c>
      <c r="G129" s="38">
        <v>2394.5</v>
      </c>
      <c r="H129" s="38">
        <v>2375.9</v>
      </c>
      <c r="I129" s="38">
        <v>2362.65</v>
      </c>
      <c r="J129" s="38">
        <v>2426.35</v>
      </c>
      <c r="K129" s="38">
        <v>2439.6</v>
      </c>
      <c r="L129" s="38">
        <v>2458.1999999999998</v>
      </c>
      <c r="M129" s="28">
        <v>2421</v>
      </c>
      <c r="N129" s="28">
        <v>2389.15</v>
      </c>
      <c r="O129" s="39">
        <v>1202500</v>
      </c>
      <c r="P129" s="40">
        <v>-2.0785699438786114E-4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566.85</v>
      </c>
      <c r="F130" s="37">
        <v>567.38333333333333</v>
      </c>
      <c r="G130" s="38">
        <v>561.86666666666667</v>
      </c>
      <c r="H130" s="38">
        <v>556.88333333333333</v>
      </c>
      <c r="I130" s="38">
        <v>551.36666666666667</v>
      </c>
      <c r="J130" s="38">
        <v>572.36666666666667</v>
      </c>
      <c r="K130" s="38">
        <v>577.88333333333333</v>
      </c>
      <c r="L130" s="38">
        <v>582.86666666666667</v>
      </c>
      <c r="M130" s="28">
        <v>572.9</v>
      </c>
      <c r="N130" s="28">
        <v>562.4</v>
      </c>
      <c r="O130" s="39">
        <v>5735700</v>
      </c>
      <c r="P130" s="40">
        <v>-2.3481527864746398E-3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385.8</v>
      </c>
      <c r="F131" s="37">
        <v>385.18333333333334</v>
      </c>
      <c r="G131" s="38">
        <v>382.36666666666667</v>
      </c>
      <c r="H131" s="38">
        <v>378.93333333333334</v>
      </c>
      <c r="I131" s="38">
        <v>376.11666666666667</v>
      </c>
      <c r="J131" s="38">
        <v>388.61666666666667</v>
      </c>
      <c r="K131" s="38">
        <v>391.43333333333339</v>
      </c>
      <c r="L131" s="38">
        <v>394.86666666666667</v>
      </c>
      <c r="M131" s="28">
        <v>388</v>
      </c>
      <c r="N131" s="28">
        <v>381.75</v>
      </c>
      <c r="O131" s="39">
        <v>14746000</v>
      </c>
      <c r="P131" s="40">
        <v>1.9778699861687413E-2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1869.6</v>
      </c>
      <c r="F132" s="37">
        <v>1868.8166666666666</v>
      </c>
      <c r="G132" s="38">
        <v>1855.7833333333333</v>
      </c>
      <c r="H132" s="38">
        <v>1841.9666666666667</v>
      </c>
      <c r="I132" s="38">
        <v>1828.9333333333334</v>
      </c>
      <c r="J132" s="38">
        <v>1882.6333333333332</v>
      </c>
      <c r="K132" s="38">
        <v>1895.6666666666665</v>
      </c>
      <c r="L132" s="38">
        <v>1909.4833333333331</v>
      </c>
      <c r="M132" s="28">
        <v>1881.85</v>
      </c>
      <c r="N132" s="28">
        <v>1855</v>
      </c>
      <c r="O132" s="39">
        <v>9722400</v>
      </c>
      <c r="P132" s="40">
        <v>-1.662823158150261E-2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5023.1499999999996</v>
      </c>
      <c r="F133" s="37">
        <v>5015.8666666666659</v>
      </c>
      <c r="G133" s="38">
        <v>4960.3333333333321</v>
      </c>
      <c r="H133" s="38">
        <v>4897.5166666666664</v>
      </c>
      <c r="I133" s="38">
        <v>4841.9833333333327</v>
      </c>
      <c r="J133" s="38">
        <v>5078.6833333333316</v>
      </c>
      <c r="K133" s="38">
        <v>5134.2166666666662</v>
      </c>
      <c r="L133" s="38">
        <v>5197.033333333331</v>
      </c>
      <c r="M133" s="28">
        <v>5071.3999999999996</v>
      </c>
      <c r="N133" s="28">
        <v>4953.05</v>
      </c>
      <c r="O133" s="39">
        <v>1411500</v>
      </c>
      <c r="P133" s="40">
        <v>2.3048488801913458E-2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3653.05</v>
      </c>
      <c r="F134" s="37">
        <v>3650.8666666666668</v>
      </c>
      <c r="G134" s="38">
        <v>3617.1833333333334</v>
      </c>
      <c r="H134" s="38">
        <v>3581.3166666666666</v>
      </c>
      <c r="I134" s="38">
        <v>3547.6333333333332</v>
      </c>
      <c r="J134" s="38">
        <v>3686.7333333333336</v>
      </c>
      <c r="K134" s="38">
        <v>3720.416666666667</v>
      </c>
      <c r="L134" s="38">
        <v>3756.2833333333338</v>
      </c>
      <c r="M134" s="28">
        <v>3684.55</v>
      </c>
      <c r="N134" s="28">
        <v>3615</v>
      </c>
      <c r="O134" s="39">
        <v>1123000</v>
      </c>
      <c r="P134" s="40">
        <v>8.8034495149119651E-3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694.1</v>
      </c>
      <c r="F135" s="37">
        <v>689.15</v>
      </c>
      <c r="G135" s="38">
        <v>680.94999999999993</v>
      </c>
      <c r="H135" s="38">
        <v>667.8</v>
      </c>
      <c r="I135" s="38">
        <v>659.59999999999991</v>
      </c>
      <c r="J135" s="38">
        <v>702.3</v>
      </c>
      <c r="K135" s="38">
        <v>710.5</v>
      </c>
      <c r="L135" s="38">
        <v>723.65</v>
      </c>
      <c r="M135" s="28">
        <v>697.35</v>
      </c>
      <c r="N135" s="28">
        <v>676</v>
      </c>
      <c r="O135" s="39">
        <v>9769900</v>
      </c>
      <c r="P135" s="40">
        <v>-1.7018729154194816E-2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1270.75</v>
      </c>
      <c r="F136" s="37">
        <v>1271.2666666666667</v>
      </c>
      <c r="G136" s="38">
        <v>1258.8333333333333</v>
      </c>
      <c r="H136" s="38">
        <v>1246.9166666666665</v>
      </c>
      <c r="I136" s="38">
        <v>1234.4833333333331</v>
      </c>
      <c r="J136" s="38">
        <v>1283.1833333333334</v>
      </c>
      <c r="K136" s="38">
        <v>1295.6166666666668</v>
      </c>
      <c r="L136" s="38">
        <v>1307.5333333333335</v>
      </c>
      <c r="M136" s="28">
        <v>1283.7</v>
      </c>
      <c r="N136" s="28">
        <v>1259.3499999999999</v>
      </c>
      <c r="O136" s="39">
        <v>12203100</v>
      </c>
      <c r="P136" s="40">
        <v>-6.4968370661651568E-3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198.55</v>
      </c>
      <c r="F137" s="37">
        <v>198.56666666666669</v>
      </c>
      <c r="G137" s="38">
        <v>196.98333333333338</v>
      </c>
      <c r="H137" s="38">
        <v>195.41666666666669</v>
      </c>
      <c r="I137" s="38">
        <v>193.83333333333337</v>
      </c>
      <c r="J137" s="38">
        <v>200.13333333333338</v>
      </c>
      <c r="K137" s="38">
        <v>201.7166666666667</v>
      </c>
      <c r="L137" s="38">
        <v>203.28333333333339</v>
      </c>
      <c r="M137" s="28">
        <v>200.15</v>
      </c>
      <c r="N137" s="28">
        <v>197</v>
      </c>
      <c r="O137" s="39">
        <v>27960000</v>
      </c>
      <c r="P137" s="40">
        <v>-2.5376464026770774E-2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106.8</v>
      </c>
      <c r="F138" s="37">
        <v>106.64999999999999</v>
      </c>
      <c r="G138" s="38">
        <v>105.69999999999999</v>
      </c>
      <c r="H138" s="38">
        <v>104.6</v>
      </c>
      <c r="I138" s="38">
        <v>103.64999999999999</v>
      </c>
      <c r="J138" s="38">
        <v>107.74999999999999</v>
      </c>
      <c r="K138" s="38">
        <v>108.7</v>
      </c>
      <c r="L138" s="38">
        <v>109.79999999999998</v>
      </c>
      <c r="M138" s="28">
        <v>107.6</v>
      </c>
      <c r="N138" s="28">
        <v>105.55</v>
      </c>
      <c r="O138" s="39">
        <v>29070000</v>
      </c>
      <c r="P138" s="40">
        <v>2.8225806451612902E-2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514.54999999999995</v>
      </c>
      <c r="F139" s="37">
        <v>514.43333333333328</v>
      </c>
      <c r="G139" s="38">
        <v>511.46666666666658</v>
      </c>
      <c r="H139" s="38">
        <v>508.38333333333333</v>
      </c>
      <c r="I139" s="38">
        <v>505.41666666666663</v>
      </c>
      <c r="J139" s="38">
        <v>517.51666666666654</v>
      </c>
      <c r="K139" s="38">
        <v>520.48333333333323</v>
      </c>
      <c r="L139" s="38">
        <v>523.56666666666649</v>
      </c>
      <c r="M139" s="28">
        <v>517.4</v>
      </c>
      <c r="N139" s="28">
        <v>511.35</v>
      </c>
      <c r="O139" s="39">
        <v>9729600</v>
      </c>
      <c r="P139" s="40">
        <v>-3.6596958174904944E-2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8849.0499999999993</v>
      </c>
      <c r="F140" s="37">
        <v>8877.6666666666661</v>
      </c>
      <c r="G140" s="38">
        <v>8735.4333333333325</v>
      </c>
      <c r="H140" s="38">
        <v>8621.8166666666657</v>
      </c>
      <c r="I140" s="38">
        <v>8479.5833333333321</v>
      </c>
      <c r="J140" s="38">
        <v>8991.2833333333328</v>
      </c>
      <c r="K140" s="38">
        <v>9133.5166666666664</v>
      </c>
      <c r="L140" s="38">
        <v>9247.1333333333332</v>
      </c>
      <c r="M140" s="28">
        <v>9019.9</v>
      </c>
      <c r="N140" s="28">
        <v>8764.0499999999993</v>
      </c>
      <c r="O140" s="39">
        <v>3990100</v>
      </c>
      <c r="P140" s="40">
        <v>1.8480230747632539E-2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788.6</v>
      </c>
      <c r="F141" s="37">
        <v>788.41666666666663</v>
      </c>
      <c r="G141" s="38">
        <v>781.63333333333321</v>
      </c>
      <c r="H141" s="38">
        <v>774.66666666666663</v>
      </c>
      <c r="I141" s="38">
        <v>767.88333333333321</v>
      </c>
      <c r="J141" s="38">
        <v>795.38333333333321</v>
      </c>
      <c r="K141" s="38">
        <v>802.16666666666674</v>
      </c>
      <c r="L141" s="38">
        <v>809.13333333333321</v>
      </c>
      <c r="M141" s="28">
        <v>795.2</v>
      </c>
      <c r="N141" s="28">
        <v>781.45</v>
      </c>
      <c r="O141" s="39">
        <v>15115625</v>
      </c>
      <c r="P141" s="40">
        <v>1.023391812865497E-2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1318.3</v>
      </c>
      <c r="F142" s="37">
        <v>1308.5999999999999</v>
      </c>
      <c r="G142" s="38">
        <v>1291.8499999999999</v>
      </c>
      <c r="H142" s="38">
        <v>1265.4000000000001</v>
      </c>
      <c r="I142" s="38">
        <v>1248.6500000000001</v>
      </c>
      <c r="J142" s="38">
        <v>1335.0499999999997</v>
      </c>
      <c r="K142" s="38">
        <v>1351.7999999999997</v>
      </c>
      <c r="L142" s="38">
        <v>1378.2499999999995</v>
      </c>
      <c r="M142" s="28">
        <v>1325.35</v>
      </c>
      <c r="N142" s="28">
        <v>1282.1500000000001</v>
      </c>
      <c r="O142" s="39">
        <v>3115200</v>
      </c>
      <c r="P142" s="40">
        <v>2.9620090148100449E-3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1498.75</v>
      </c>
      <c r="F143" s="37">
        <v>1518.25</v>
      </c>
      <c r="G143" s="38">
        <v>1455.5</v>
      </c>
      <c r="H143" s="38">
        <v>1412.25</v>
      </c>
      <c r="I143" s="38">
        <v>1349.5</v>
      </c>
      <c r="J143" s="38">
        <v>1561.5</v>
      </c>
      <c r="K143" s="38">
        <v>1624.25</v>
      </c>
      <c r="L143" s="38">
        <v>1667.5</v>
      </c>
      <c r="M143" s="28">
        <v>1581</v>
      </c>
      <c r="N143" s="28">
        <v>1475</v>
      </c>
      <c r="O143" s="39">
        <v>874800</v>
      </c>
      <c r="P143" s="40">
        <v>-3.026272031925507E-2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784.95</v>
      </c>
      <c r="F144" s="37">
        <v>782.94999999999993</v>
      </c>
      <c r="G144" s="38">
        <v>773.99999999999989</v>
      </c>
      <c r="H144" s="38">
        <v>763.05</v>
      </c>
      <c r="I144" s="38">
        <v>754.09999999999991</v>
      </c>
      <c r="J144" s="38">
        <v>793.89999999999986</v>
      </c>
      <c r="K144" s="38">
        <v>802.84999999999991</v>
      </c>
      <c r="L144" s="38">
        <v>813.79999999999984</v>
      </c>
      <c r="M144" s="28">
        <v>791.9</v>
      </c>
      <c r="N144" s="28">
        <v>772</v>
      </c>
      <c r="O144" s="39">
        <v>1859000</v>
      </c>
      <c r="P144" s="40">
        <v>5.3406998158379376E-2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863.8</v>
      </c>
      <c r="F145" s="37">
        <v>846.94999999999993</v>
      </c>
      <c r="G145" s="38">
        <v>826.99999999999989</v>
      </c>
      <c r="H145" s="38">
        <v>790.19999999999993</v>
      </c>
      <c r="I145" s="38">
        <v>770.24999999999989</v>
      </c>
      <c r="J145" s="38">
        <v>883.74999999999989</v>
      </c>
      <c r="K145" s="38">
        <v>903.69999999999993</v>
      </c>
      <c r="L145" s="38">
        <v>940.49999999999989</v>
      </c>
      <c r="M145" s="28">
        <v>866.9</v>
      </c>
      <c r="N145" s="28">
        <v>810.15</v>
      </c>
      <c r="O145" s="39">
        <v>3291200</v>
      </c>
      <c r="P145" s="40">
        <v>-0.10389893269440209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3629.65</v>
      </c>
      <c r="F146" s="37">
        <v>3615.85</v>
      </c>
      <c r="G146" s="38">
        <v>3585.2</v>
      </c>
      <c r="H146" s="38">
        <v>3540.75</v>
      </c>
      <c r="I146" s="38">
        <v>3510.1</v>
      </c>
      <c r="J146" s="38">
        <v>3660.2999999999997</v>
      </c>
      <c r="K146" s="38">
        <v>3690.9500000000003</v>
      </c>
      <c r="L146" s="38">
        <v>3735.3999999999996</v>
      </c>
      <c r="M146" s="28">
        <v>3646.5</v>
      </c>
      <c r="N146" s="28">
        <v>3571.4</v>
      </c>
      <c r="O146" s="39">
        <v>2791000</v>
      </c>
      <c r="P146" s="40">
        <v>6.1283345349675555E-3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123.75</v>
      </c>
      <c r="F147" s="37">
        <v>123.06666666666666</v>
      </c>
      <c r="G147" s="38">
        <v>122.18333333333332</v>
      </c>
      <c r="H147" s="38">
        <v>120.61666666666666</v>
      </c>
      <c r="I147" s="38">
        <v>119.73333333333332</v>
      </c>
      <c r="J147" s="38">
        <v>124.63333333333333</v>
      </c>
      <c r="K147" s="38">
        <v>125.51666666666665</v>
      </c>
      <c r="L147" s="38">
        <v>127.08333333333333</v>
      </c>
      <c r="M147" s="28">
        <v>123.95</v>
      </c>
      <c r="N147" s="28">
        <v>121.5</v>
      </c>
      <c r="O147" s="39">
        <v>50719500</v>
      </c>
      <c r="P147" s="40">
        <v>-9.317043157247077E-3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2433.75</v>
      </c>
      <c r="F148" s="37">
        <v>2421.9666666666667</v>
      </c>
      <c r="G148" s="38">
        <v>2403.8333333333335</v>
      </c>
      <c r="H148" s="38">
        <v>2373.916666666667</v>
      </c>
      <c r="I148" s="38">
        <v>2355.7833333333338</v>
      </c>
      <c r="J148" s="38">
        <v>2451.8833333333332</v>
      </c>
      <c r="K148" s="38">
        <v>2470.0166666666664</v>
      </c>
      <c r="L148" s="38">
        <v>2499.9333333333329</v>
      </c>
      <c r="M148" s="28">
        <v>2440.1</v>
      </c>
      <c r="N148" s="28">
        <v>2392.0500000000002</v>
      </c>
      <c r="O148" s="39">
        <v>2200975</v>
      </c>
      <c r="P148" s="40">
        <v>-7.8883016486550449E-3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82240.899999999994</v>
      </c>
      <c r="F149" s="37">
        <v>82751.3</v>
      </c>
      <c r="G149" s="38">
        <v>81439.600000000006</v>
      </c>
      <c r="H149" s="38">
        <v>80638.3</v>
      </c>
      <c r="I149" s="38">
        <v>79326.600000000006</v>
      </c>
      <c r="J149" s="38">
        <v>83552.600000000006</v>
      </c>
      <c r="K149" s="38">
        <v>84864.299999999988</v>
      </c>
      <c r="L149" s="38">
        <v>85665.600000000006</v>
      </c>
      <c r="M149" s="28">
        <v>84063</v>
      </c>
      <c r="N149" s="28">
        <v>81950</v>
      </c>
      <c r="O149" s="39">
        <v>87830</v>
      </c>
      <c r="P149" s="40">
        <v>2.8454332552693209E-2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1178.2</v>
      </c>
      <c r="F150" s="37">
        <v>1164.7333333333333</v>
      </c>
      <c r="G150" s="38">
        <v>1144.4666666666667</v>
      </c>
      <c r="H150" s="38">
        <v>1110.7333333333333</v>
      </c>
      <c r="I150" s="38">
        <v>1090.4666666666667</v>
      </c>
      <c r="J150" s="38">
        <v>1198.4666666666667</v>
      </c>
      <c r="K150" s="38">
        <v>1218.7333333333336</v>
      </c>
      <c r="L150" s="38">
        <v>1252.4666666666667</v>
      </c>
      <c r="M150" s="28">
        <v>1185</v>
      </c>
      <c r="N150" s="28">
        <v>1131</v>
      </c>
      <c r="O150" s="39">
        <v>4633125</v>
      </c>
      <c r="P150" s="40">
        <v>5.7067077344284733E-2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310.3</v>
      </c>
      <c r="F151" s="37">
        <v>309.81666666666666</v>
      </c>
      <c r="G151" s="38">
        <v>306.88333333333333</v>
      </c>
      <c r="H151" s="38">
        <v>303.46666666666664</v>
      </c>
      <c r="I151" s="38">
        <v>300.5333333333333</v>
      </c>
      <c r="J151" s="38">
        <v>313.23333333333335</v>
      </c>
      <c r="K151" s="38">
        <v>316.16666666666663</v>
      </c>
      <c r="L151" s="38">
        <v>319.58333333333337</v>
      </c>
      <c r="M151" s="28">
        <v>312.75</v>
      </c>
      <c r="N151" s="28">
        <v>306.39999999999998</v>
      </c>
      <c r="O151" s="39">
        <v>2390400</v>
      </c>
      <c r="P151" s="40">
        <v>-4.6635576282478344E-3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79.05</v>
      </c>
      <c r="F152" s="37">
        <v>79.36666666666666</v>
      </c>
      <c r="G152" s="38">
        <v>78.433333333333323</v>
      </c>
      <c r="H152" s="38">
        <v>77.816666666666663</v>
      </c>
      <c r="I152" s="38">
        <v>76.883333333333326</v>
      </c>
      <c r="J152" s="38">
        <v>79.98333333333332</v>
      </c>
      <c r="K152" s="38">
        <v>80.916666666666657</v>
      </c>
      <c r="L152" s="38">
        <v>81.533333333333317</v>
      </c>
      <c r="M152" s="28">
        <v>80.3</v>
      </c>
      <c r="N152" s="28">
        <v>78.75</v>
      </c>
      <c r="O152" s="39">
        <v>61680250</v>
      </c>
      <c r="P152" s="40">
        <v>-1.6401219925449E-2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4415.8500000000004</v>
      </c>
      <c r="F153" s="37">
        <v>4379.8666666666659</v>
      </c>
      <c r="G153" s="38">
        <v>4315.0333333333319</v>
      </c>
      <c r="H153" s="38">
        <v>4214.2166666666662</v>
      </c>
      <c r="I153" s="38">
        <v>4149.3833333333323</v>
      </c>
      <c r="J153" s="38">
        <v>4480.6833333333316</v>
      </c>
      <c r="K153" s="38">
        <v>4545.5166666666655</v>
      </c>
      <c r="L153" s="38">
        <v>4646.3333333333312</v>
      </c>
      <c r="M153" s="28">
        <v>4444.7</v>
      </c>
      <c r="N153" s="28">
        <v>4279.05</v>
      </c>
      <c r="O153" s="39">
        <v>1577625</v>
      </c>
      <c r="P153" s="40">
        <v>-2.6007099861089674E-2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4430.05</v>
      </c>
      <c r="F154" s="37">
        <v>4433.5166666666664</v>
      </c>
      <c r="G154" s="38">
        <v>4391.583333333333</v>
      </c>
      <c r="H154" s="38">
        <v>4353.1166666666668</v>
      </c>
      <c r="I154" s="38">
        <v>4311.1833333333334</v>
      </c>
      <c r="J154" s="38">
        <v>4471.9833333333327</v>
      </c>
      <c r="K154" s="38">
        <v>4513.916666666667</v>
      </c>
      <c r="L154" s="38">
        <v>4552.3833333333323</v>
      </c>
      <c r="M154" s="28">
        <v>4475.45</v>
      </c>
      <c r="N154" s="28">
        <v>4395.05</v>
      </c>
      <c r="O154" s="39">
        <v>615600</v>
      </c>
      <c r="P154" s="40">
        <v>8.4776999631404355E-3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19754.75</v>
      </c>
      <c r="F155" s="37">
        <v>19814.616666666665</v>
      </c>
      <c r="G155" s="38">
        <v>19664.23333333333</v>
      </c>
      <c r="H155" s="38">
        <v>19573.716666666664</v>
      </c>
      <c r="I155" s="38">
        <v>19423.333333333328</v>
      </c>
      <c r="J155" s="38">
        <v>19905.133333333331</v>
      </c>
      <c r="K155" s="38">
        <v>20055.51666666667</v>
      </c>
      <c r="L155" s="38">
        <v>20146.033333333333</v>
      </c>
      <c r="M155" s="28">
        <v>19965</v>
      </c>
      <c r="N155" s="28">
        <v>19724.099999999999</v>
      </c>
      <c r="O155" s="39">
        <v>396400</v>
      </c>
      <c r="P155" s="40">
        <v>-2.0177562550443906E-4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116.4</v>
      </c>
      <c r="F156" s="37">
        <v>116.93333333333334</v>
      </c>
      <c r="G156" s="38">
        <v>115.26666666666668</v>
      </c>
      <c r="H156" s="38">
        <v>114.13333333333334</v>
      </c>
      <c r="I156" s="38">
        <v>112.46666666666668</v>
      </c>
      <c r="J156" s="38">
        <v>118.06666666666668</v>
      </c>
      <c r="K156" s="38">
        <v>119.73333333333333</v>
      </c>
      <c r="L156" s="38">
        <v>120.86666666666667</v>
      </c>
      <c r="M156" s="28">
        <v>118.6</v>
      </c>
      <c r="N156" s="28">
        <v>115.8</v>
      </c>
      <c r="O156" s="39">
        <v>82081700</v>
      </c>
      <c r="P156" s="40">
        <v>-1.7404555662495991E-2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154.1</v>
      </c>
      <c r="F157" s="37">
        <v>155.03333333333333</v>
      </c>
      <c r="G157" s="38">
        <v>152.61666666666667</v>
      </c>
      <c r="H157" s="38">
        <v>151.13333333333335</v>
      </c>
      <c r="I157" s="38">
        <v>148.7166666666667</v>
      </c>
      <c r="J157" s="38">
        <v>156.51666666666665</v>
      </c>
      <c r="K157" s="38">
        <v>158.93333333333334</v>
      </c>
      <c r="L157" s="38">
        <v>160.41666666666663</v>
      </c>
      <c r="M157" s="28">
        <v>157.44999999999999</v>
      </c>
      <c r="N157" s="28">
        <v>153.55000000000001</v>
      </c>
      <c r="O157" s="39">
        <v>63891300</v>
      </c>
      <c r="P157" s="40">
        <v>-7.5393879402788092E-2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938.75</v>
      </c>
      <c r="F158" s="37">
        <v>933.18333333333339</v>
      </c>
      <c r="G158" s="38">
        <v>921.66666666666674</v>
      </c>
      <c r="H158" s="38">
        <v>904.58333333333337</v>
      </c>
      <c r="I158" s="38">
        <v>893.06666666666672</v>
      </c>
      <c r="J158" s="38">
        <v>950.26666666666677</v>
      </c>
      <c r="K158" s="38">
        <v>961.78333333333342</v>
      </c>
      <c r="L158" s="38">
        <v>978.86666666666679</v>
      </c>
      <c r="M158" s="28">
        <v>944.7</v>
      </c>
      <c r="N158" s="28">
        <v>916.1</v>
      </c>
      <c r="O158" s="39">
        <v>4790800</v>
      </c>
      <c r="P158" s="40">
        <v>-2.6042407855414829E-2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3416</v>
      </c>
      <c r="F159" s="37">
        <v>3399.5166666666664</v>
      </c>
      <c r="G159" s="38">
        <v>3374.083333333333</v>
      </c>
      <c r="H159" s="38">
        <v>3332.1666666666665</v>
      </c>
      <c r="I159" s="38">
        <v>3306.7333333333331</v>
      </c>
      <c r="J159" s="38">
        <v>3441.4333333333329</v>
      </c>
      <c r="K159" s="38">
        <v>3466.8666666666663</v>
      </c>
      <c r="L159" s="38">
        <v>3508.7833333333328</v>
      </c>
      <c r="M159" s="28">
        <v>3424.95</v>
      </c>
      <c r="N159" s="28">
        <v>3357.6</v>
      </c>
      <c r="O159" s="39">
        <v>401000</v>
      </c>
      <c r="P159" s="40">
        <v>3.5035035035035035E-3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130.19999999999999</v>
      </c>
      <c r="F160" s="37">
        <v>130.99999999999997</v>
      </c>
      <c r="G160" s="38">
        <v>128.64999999999995</v>
      </c>
      <c r="H160" s="38">
        <v>127.09999999999997</v>
      </c>
      <c r="I160" s="38">
        <v>124.74999999999994</v>
      </c>
      <c r="J160" s="38">
        <v>132.54999999999995</v>
      </c>
      <c r="K160" s="38">
        <v>134.89999999999998</v>
      </c>
      <c r="L160" s="38">
        <v>136.44999999999996</v>
      </c>
      <c r="M160" s="28">
        <v>133.35</v>
      </c>
      <c r="N160" s="28">
        <v>129.44999999999999</v>
      </c>
      <c r="O160" s="39">
        <v>49426300</v>
      </c>
      <c r="P160" s="40">
        <v>1.8323153803442533E-2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49158.9</v>
      </c>
      <c r="F161" s="37">
        <v>49038.283333333326</v>
      </c>
      <c r="G161" s="38">
        <v>48557.566666666651</v>
      </c>
      <c r="H161" s="38">
        <v>47956.233333333323</v>
      </c>
      <c r="I161" s="38">
        <v>47475.516666666648</v>
      </c>
      <c r="J161" s="38">
        <v>49639.616666666654</v>
      </c>
      <c r="K161" s="38">
        <v>50120.333333333328</v>
      </c>
      <c r="L161" s="38">
        <v>50721.666666666657</v>
      </c>
      <c r="M161" s="28">
        <v>49519</v>
      </c>
      <c r="N161" s="28">
        <v>48436.95</v>
      </c>
      <c r="O161" s="39">
        <v>110160</v>
      </c>
      <c r="P161" s="40">
        <v>5.8365758754863814E-2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1914.55</v>
      </c>
      <c r="F162" s="37">
        <v>1896.7666666666664</v>
      </c>
      <c r="G162" s="38">
        <v>1854.6833333333329</v>
      </c>
      <c r="H162" s="38">
        <v>1794.8166666666666</v>
      </c>
      <c r="I162" s="38">
        <v>1752.7333333333331</v>
      </c>
      <c r="J162" s="38">
        <v>1956.6333333333328</v>
      </c>
      <c r="K162" s="38">
        <v>1998.7166666666662</v>
      </c>
      <c r="L162" s="38">
        <v>2058.5833333333326</v>
      </c>
      <c r="M162" s="28">
        <v>1938.85</v>
      </c>
      <c r="N162" s="28">
        <v>1836.9</v>
      </c>
      <c r="O162" s="39">
        <v>4580125</v>
      </c>
      <c r="P162" s="40">
        <v>3.7113145276791833E-2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3749.1</v>
      </c>
      <c r="F163" s="37">
        <v>3777.4333333333329</v>
      </c>
      <c r="G163" s="38">
        <v>3706.6666666666661</v>
      </c>
      <c r="H163" s="38">
        <v>3664.2333333333331</v>
      </c>
      <c r="I163" s="38">
        <v>3593.4666666666662</v>
      </c>
      <c r="J163" s="38">
        <v>3819.8666666666659</v>
      </c>
      <c r="K163" s="38">
        <v>3890.6333333333332</v>
      </c>
      <c r="L163" s="38">
        <v>3933.0666666666657</v>
      </c>
      <c r="M163" s="28">
        <v>3848.2</v>
      </c>
      <c r="N163" s="28">
        <v>3735</v>
      </c>
      <c r="O163" s="39">
        <v>553050</v>
      </c>
      <c r="P163" s="40">
        <v>4.5364332293734051E-2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212.4</v>
      </c>
      <c r="F164" s="37">
        <v>212.66666666666666</v>
      </c>
      <c r="G164" s="38">
        <v>211.58333333333331</v>
      </c>
      <c r="H164" s="38">
        <v>210.76666666666665</v>
      </c>
      <c r="I164" s="38">
        <v>209.68333333333331</v>
      </c>
      <c r="J164" s="38">
        <v>213.48333333333332</v>
      </c>
      <c r="K164" s="38">
        <v>214.56666666666663</v>
      </c>
      <c r="L164" s="38">
        <v>215.38333333333333</v>
      </c>
      <c r="M164" s="28">
        <v>213.75</v>
      </c>
      <c r="N164" s="28">
        <v>211.85</v>
      </c>
      <c r="O164" s="39">
        <v>15189000</v>
      </c>
      <c r="P164" s="40">
        <v>2.2208762366242682E-2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119.65</v>
      </c>
      <c r="F165" s="37">
        <v>119.5</v>
      </c>
      <c r="G165" s="38">
        <v>118.85</v>
      </c>
      <c r="H165" s="38">
        <v>118.05</v>
      </c>
      <c r="I165" s="38">
        <v>117.39999999999999</v>
      </c>
      <c r="J165" s="38">
        <v>120.3</v>
      </c>
      <c r="K165" s="38">
        <v>120.95</v>
      </c>
      <c r="L165" s="38">
        <v>121.75</v>
      </c>
      <c r="M165" s="28">
        <v>120.15</v>
      </c>
      <c r="N165" s="28">
        <v>118.7</v>
      </c>
      <c r="O165" s="39">
        <v>31024800</v>
      </c>
      <c r="P165" s="40">
        <v>2.0807833537331701E-2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2649.9</v>
      </c>
      <c r="F166" s="37">
        <v>2648.9333333333334</v>
      </c>
      <c r="G166" s="38">
        <v>2622.9666666666667</v>
      </c>
      <c r="H166" s="38">
        <v>2596.0333333333333</v>
      </c>
      <c r="I166" s="38">
        <v>2570.0666666666666</v>
      </c>
      <c r="J166" s="38">
        <v>2675.8666666666668</v>
      </c>
      <c r="K166" s="38">
        <v>2701.8333333333339</v>
      </c>
      <c r="L166" s="38">
        <v>2728.7666666666669</v>
      </c>
      <c r="M166" s="28">
        <v>2674.9</v>
      </c>
      <c r="N166" s="28">
        <v>2622</v>
      </c>
      <c r="O166" s="39">
        <v>2876750</v>
      </c>
      <c r="P166" s="40">
        <v>-2.8596187175043328E-3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3304.15</v>
      </c>
      <c r="F167" s="37">
        <v>3306.5166666666664</v>
      </c>
      <c r="G167" s="38">
        <v>3282.6333333333328</v>
      </c>
      <c r="H167" s="38">
        <v>3261.1166666666663</v>
      </c>
      <c r="I167" s="38">
        <v>3237.2333333333327</v>
      </c>
      <c r="J167" s="38">
        <v>3328.0333333333328</v>
      </c>
      <c r="K167" s="38">
        <v>3351.9166666666661</v>
      </c>
      <c r="L167" s="38">
        <v>3373.4333333333329</v>
      </c>
      <c r="M167" s="28">
        <v>3330.4</v>
      </c>
      <c r="N167" s="28">
        <v>3285</v>
      </c>
      <c r="O167" s="39">
        <v>1696500</v>
      </c>
      <c r="P167" s="40">
        <v>-3.6705329613859932E-3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33.6</v>
      </c>
      <c r="F168" s="37">
        <v>33.583333333333336</v>
      </c>
      <c r="G168" s="38">
        <v>33.31666666666667</v>
      </c>
      <c r="H168" s="38">
        <v>33.033333333333331</v>
      </c>
      <c r="I168" s="38">
        <v>32.766666666666666</v>
      </c>
      <c r="J168" s="38">
        <v>33.866666666666674</v>
      </c>
      <c r="K168" s="38">
        <v>34.13333333333334</v>
      </c>
      <c r="L168" s="38">
        <v>34.416666666666679</v>
      </c>
      <c r="M168" s="28">
        <v>33.85</v>
      </c>
      <c r="N168" s="28">
        <v>33.299999999999997</v>
      </c>
      <c r="O168" s="39">
        <v>210112000</v>
      </c>
      <c r="P168" s="40">
        <v>2.1230266739248774E-2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2411.85</v>
      </c>
      <c r="F169" s="37">
        <v>2425.2333333333336</v>
      </c>
      <c r="G169" s="38">
        <v>2392.7166666666672</v>
      </c>
      <c r="H169" s="38">
        <v>2373.5833333333335</v>
      </c>
      <c r="I169" s="38">
        <v>2341.0666666666671</v>
      </c>
      <c r="J169" s="38">
        <v>2444.3666666666672</v>
      </c>
      <c r="K169" s="38">
        <v>2476.8833333333337</v>
      </c>
      <c r="L169" s="38">
        <v>2496.0166666666673</v>
      </c>
      <c r="M169" s="28">
        <v>2457.75</v>
      </c>
      <c r="N169" s="28">
        <v>2406.1</v>
      </c>
      <c r="O169" s="39">
        <v>1062900</v>
      </c>
      <c r="P169" s="40">
        <v>4.5364332293734051E-3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221.15</v>
      </c>
      <c r="F170" s="37">
        <v>222.15</v>
      </c>
      <c r="G170" s="38">
        <v>219.25</v>
      </c>
      <c r="H170" s="38">
        <v>217.35</v>
      </c>
      <c r="I170" s="38">
        <v>214.45</v>
      </c>
      <c r="J170" s="38">
        <v>224.05</v>
      </c>
      <c r="K170" s="38">
        <v>226.95000000000005</v>
      </c>
      <c r="L170" s="38">
        <v>228.85000000000002</v>
      </c>
      <c r="M170" s="28">
        <v>225.05</v>
      </c>
      <c r="N170" s="28">
        <v>220.25</v>
      </c>
      <c r="O170" s="39">
        <v>43302600</v>
      </c>
      <c r="P170" s="40">
        <v>-1.4380530973451327E-2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2066.4</v>
      </c>
      <c r="F171" s="37">
        <v>2092.4333333333334</v>
      </c>
      <c r="G171" s="38">
        <v>2034.9666666666667</v>
      </c>
      <c r="H171" s="38">
        <v>2003.5333333333333</v>
      </c>
      <c r="I171" s="38">
        <v>1946.0666666666666</v>
      </c>
      <c r="J171" s="38">
        <v>2123.8666666666668</v>
      </c>
      <c r="K171" s="38">
        <v>2181.3333333333339</v>
      </c>
      <c r="L171" s="38">
        <v>2212.7666666666669</v>
      </c>
      <c r="M171" s="28">
        <v>2149.9</v>
      </c>
      <c r="N171" s="28">
        <v>2061</v>
      </c>
      <c r="O171" s="39">
        <v>2716318</v>
      </c>
      <c r="P171" s="40">
        <v>3.2327919566898684E-2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196.55</v>
      </c>
      <c r="F172" s="37">
        <v>197.33333333333334</v>
      </c>
      <c r="G172" s="38">
        <v>194.91666666666669</v>
      </c>
      <c r="H172" s="38">
        <v>193.28333333333333</v>
      </c>
      <c r="I172" s="38">
        <v>190.86666666666667</v>
      </c>
      <c r="J172" s="38">
        <v>198.9666666666667</v>
      </c>
      <c r="K172" s="38">
        <v>201.38333333333338</v>
      </c>
      <c r="L172" s="38">
        <v>203.01666666666671</v>
      </c>
      <c r="M172" s="28">
        <v>199.75</v>
      </c>
      <c r="N172" s="28">
        <v>195.7</v>
      </c>
      <c r="O172" s="39">
        <v>10608500</v>
      </c>
      <c r="P172" s="40">
        <v>-3.4713375796178343E-2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748.85</v>
      </c>
      <c r="F173" s="37">
        <v>751.81666666666661</v>
      </c>
      <c r="G173" s="38">
        <v>742.03333333333319</v>
      </c>
      <c r="H173" s="38">
        <v>735.21666666666658</v>
      </c>
      <c r="I173" s="38">
        <v>725.43333333333317</v>
      </c>
      <c r="J173" s="38">
        <v>758.63333333333321</v>
      </c>
      <c r="K173" s="38">
        <v>768.41666666666652</v>
      </c>
      <c r="L173" s="38">
        <v>775.23333333333323</v>
      </c>
      <c r="M173" s="28">
        <v>761.6</v>
      </c>
      <c r="N173" s="28">
        <v>745</v>
      </c>
      <c r="O173" s="39">
        <v>5775750</v>
      </c>
      <c r="P173" s="40">
        <v>-1.0773038287960402E-2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98.05</v>
      </c>
      <c r="F174" s="37">
        <v>98.466666666666654</v>
      </c>
      <c r="G174" s="38">
        <v>97.183333333333309</v>
      </c>
      <c r="H174" s="38">
        <v>96.316666666666649</v>
      </c>
      <c r="I174" s="38">
        <v>95.033333333333303</v>
      </c>
      <c r="J174" s="38">
        <v>99.333333333333314</v>
      </c>
      <c r="K174" s="38">
        <v>100.61666666666665</v>
      </c>
      <c r="L174" s="38">
        <v>101.48333333333332</v>
      </c>
      <c r="M174" s="28">
        <v>99.75</v>
      </c>
      <c r="N174" s="28">
        <v>97.6</v>
      </c>
      <c r="O174" s="39">
        <v>45880000</v>
      </c>
      <c r="P174" s="40">
        <v>9.683098591549295E-3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135.85</v>
      </c>
      <c r="F175" s="37">
        <v>135.24999999999997</v>
      </c>
      <c r="G175" s="38">
        <v>134.29999999999995</v>
      </c>
      <c r="H175" s="38">
        <v>132.74999999999997</v>
      </c>
      <c r="I175" s="38">
        <v>131.79999999999995</v>
      </c>
      <c r="J175" s="38">
        <v>136.79999999999995</v>
      </c>
      <c r="K175" s="38">
        <v>137.74999999999994</v>
      </c>
      <c r="L175" s="38">
        <v>139.29999999999995</v>
      </c>
      <c r="M175" s="28">
        <v>136.19999999999999</v>
      </c>
      <c r="N175" s="28">
        <v>133.69999999999999</v>
      </c>
      <c r="O175" s="39">
        <v>23592000</v>
      </c>
      <c r="P175" s="40">
        <v>4.3422733077905489E-3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2590.3000000000002</v>
      </c>
      <c r="F176" s="37">
        <v>2595.8666666666668</v>
      </c>
      <c r="G176" s="38">
        <v>2577.0333333333338</v>
      </c>
      <c r="H176" s="38">
        <v>2563.7666666666669</v>
      </c>
      <c r="I176" s="38">
        <v>2544.9333333333338</v>
      </c>
      <c r="J176" s="38">
        <v>2609.1333333333337</v>
      </c>
      <c r="K176" s="38">
        <v>2627.9666666666667</v>
      </c>
      <c r="L176" s="38">
        <v>2641.2333333333336</v>
      </c>
      <c r="M176" s="28">
        <v>2614.6999999999998</v>
      </c>
      <c r="N176" s="28">
        <v>2582.6</v>
      </c>
      <c r="O176" s="39">
        <v>32457500</v>
      </c>
      <c r="P176" s="40">
        <v>-6.6965832031219935E-4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79.099999999999994</v>
      </c>
      <c r="F177" s="37">
        <v>79.066666666666663</v>
      </c>
      <c r="G177" s="38">
        <v>78.23333333333332</v>
      </c>
      <c r="H177" s="38">
        <v>77.36666666666666</v>
      </c>
      <c r="I177" s="38">
        <v>76.533333333333317</v>
      </c>
      <c r="J177" s="38">
        <v>79.933333333333323</v>
      </c>
      <c r="K177" s="38">
        <v>80.766666666666666</v>
      </c>
      <c r="L177" s="38">
        <v>81.633333333333326</v>
      </c>
      <c r="M177" s="28">
        <v>79.900000000000006</v>
      </c>
      <c r="N177" s="28">
        <v>78.2</v>
      </c>
      <c r="O177" s="39">
        <v>110496000</v>
      </c>
      <c r="P177" s="40">
        <v>6.6688531759046682E-3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943.65</v>
      </c>
      <c r="F178" s="37">
        <v>936.31666666666661</v>
      </c>
      <c r="G178" s="38">
        <v>924.18333333333317</v>
      </c>
      <c r="H178" s="38">
        <v>904.71666666666658</v>
      </c>
      <c r="I178" s="38">
        <v>892.58333333333314</v>
      </c>
      <c r="J178" s="38">
        <v>955.78333333333319</v>
      </c>
      <c r="K178" s="38">
        <v>967.91666666666663</v>
      </c>
      <c r="L178" s="38">
        <v>987.38333333333321</v>
      </c>
      <c r="M178" s="28">
        <v>948.45</v>
      </c>
      <c r="N178" s="28">
        <v>916.85</v>
      </c>
      <c r="O178" s="39">
        <v>5860800</v>
      </c>
      <c r="P178" s="40">
        <v>-1.5454911974197016E-2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1267.05</v>
      </c>
      <c r="F179" s="37">
        <v>1273.2666666666667</v>
      </c>
      <c r="G179" s="38">
        <v>1258.2333333333333</v>
      </c>
      <c r="H179" s="38">
        <v>1249.4166666666667</v>
      </c>
      <c r="I179" s="38">
        <v>1234.3833333333334</v>
      </c>
      <c r="J179" s="38">
        <v>1282.0833333333333</v>
      </c>
      <c r="K179" s="38">
        <v>1297.1166666666666</v>
      </c>
      <c r="L179" s="38">
        <v>1305.9333333333332</v>
      </c>
      <c r="M179" s="28">
        <v>1288.3</v>
      </c>
      <c r="N179" s="28">
        <v>1264.45</v>
      </c>
      <c r="O179" s="39">
        <v>6353250</v>
      </c>
      <c r="P179" s="40">
        <v>-1.0613207547169811E-3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527</v>
      </c>
      <c r="F180" s="37">
        <v>524.73333333333323</v>
      </c>
      <c r="G180" s="38">
        <v>521.16666666666652</v>
      </c>
      <c r="H180" s="38">
        <v>515.33333333333326</v>
      </c>
      <c r="I180" s="38">
        <v>511.76666666666654</v>
      </c>
      <c r="J180" s="38">
        <v>530.56666666666649</v>
      </c>
      <c r="K180" s="38">
        <v>534.13333333333333</v>
      </c>
      <c r="L180" s="38">
        <v>539.96666666666647</v>
      </c>
      <c r="M180" s="28">
        <v>528.29999999999995</v>
      </c>
      <c r="N180" s="28">
        <v>518.9</v>
      </c>
      <c r="O180" s="39">
        <v>59026500</v>
      </c>
      <c r="P180" s="40">
        <v>-5.7355096265602106E-3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21158.9</v>
      </c>
      <c r="F181" s="37">
        <v>21139.649999999998</v>
      </c>
      <c r="G181" s="38">
        <v>20979.299999999996</v>
      </c>
      <c r="H181" s="38">
        <v>20799.699999999997</v>
      </c>
      <c r="I181" s="38">
        <v>20639.349999999995</v>
      </c>
      <c r="J181" s="38">
        <v>21319.249999999996</v>
      </c>
      <c r="K181" s="38">
        <v>21479.599999999995</v>
      </c>
      <c r="L181" s="38">
        <v>21659.199999999997</v>
      </c>
      <c r="M181" s="28">
        <v>21300</v>
      </c>
      <c r="N181" s="28">
        <v>20960.05</v>
      </c>
      <c r="O181" s="39">
        <v>333925</v>
      </c>
      <c r="P181" s="40">
        <v>-2.9857430768082407E-3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2844.5</v>
      </c>
      <c r="F182" s="37">
        <v>2847.0333333333333</v>
      </c>
      <c r="G182" s="38">
        <v>2823.0666666666666</v>
      </c>
      <c r="H182" s="38">
        <v>2801.6333333333332</v>
      </c>
      <c r="I182" s="38">
        <v>2777.6666666666665</v>
      </c>
      <c r="J182" s="38">
        <v>2868.4666666666667</v>
      </c>
      <c r="K182" s="38">
        <v>2892.4333333333329</v>
      </c>
      <c r="L182" s="38">
        <v>2913.8666666666668</v>
      </c>
      <c r="M182" s="28">
        <v>2871</v>
      </c>
      <c r="N182" s="28">
        <v>2825.6</v>
      </c>
      <c r="O182" s="39">
        <v>1808125</v>
      </c>
      <c r="P182" s="40">
        <v>-9.640006025003766E-3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2436</v>
      </c>
      <c r="F183" s="37">
        <v>2440.6</v>
      </c>
      <c r="G183" s="38">
        <v>2412.3999999999996</v>
      </c>
      <c r="H183" s="38">
        <v>2388.7999999999997</v>
      </c>
      <c r="I183" s="38">
        <v>2360.5999999999995</v>
      </c>
      <c r="J183" s="38">
        <v>2464.1999999999998</v>
      </c>
      <c r="K183" s="38">
        <v>2492.3999999999996</v>
      </c>
      <c r="L183" s="38">
        <v>2516</v>
      </c>
      <c r="M183" s="28">
        <v>2468.8000000000002</v>
      </c>
      <c r="N183" s="28">
        <v>2417</v>
      </c>
      <c r="O183" s="39">
        <v>3809625</v>
      </c>
      <c r="P183" s="40">
        <v>9.6402305704631278E-3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1408.05</v>
      </c>
      <c r="F184" s="37">
        <v>1408.3500000000001</v>
      </c>
      <c r="G184" s="38">
        <v>1392.4000000000003</v>
      </c>
      <c r="H184" s="38">
        <v>1376.7500000000002</v>
      </c>
      <c r="I184" s="38">
        <v>1360.8000000000004</v>
      </c>
      <c r="J184" s="38">
        <v>1424.0000000000002</v>
      </c>
      <c r="K184" s="38">
        <v>1439.95</v>
      </c>
      <c r="L184" s="38">
        <v>1455.6000000000001</v>
      </c>
      <c r="M184" s="28">
        <v>1424.3</v>
      </c>
      <c r="N184" s="28">
        <v>1392.7</v>
      </c>
      <c r="O184" s="39">
        <v>4163400</v>
      </c>
      <c r="P184" s="40">
        <v>-1.0692899914456801E-2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922.1</v>
      </c>
      <c r="F185" s="37">
        <v>922.41666666666663</v>
      </c>
      <c r="G185" s="38">
        <v>917.23333333333323</v>
      </c>
      <c r="H185" s="38">
        <v>912.36666666666656</v>
      </c>
      <c r="I185" s="38">
        <v>907.18333333333317</v>
      </c>
      <c r="J185" s="38">
        <v>927.2833333333333</v>
      </c>
      <c r="K185" s="38">
        <v>932.4666666666667</v>
      </c>
      <c r="L185" s="38">
        <v>937.33333333333337</v>
      </c>
      <c r="M185" s="28">
        <v>927.6</v>
      </c>
      <c r="N185" s="28">
        <v>917.55</v>
      </c>
      <c r="O185" s="39">
        <v>20363700</v>
      </c>
      <c r="P185" s="40">
        <v>-5.2658574115233376E-3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473.85</v>
      </c>
      <c r="F186" s="37">
        <v>472.95000000000005</v>
      </c>
      <c r="G186" s="38">
        <v>466.35000000000008</v>
      </c>
      <c r="H186" s="38">
        <v>458.85</v>
      </c>
      <c r="I186" s="38">
        <v>452.25000000000006</v>
      </c>
      <c r="J186" s="38">
        <v>480.4500000000001</v>
      </c>
      <c r="K186" s="38">
        <v>487.05</v>
      </c>
      <c r="L186" s="38">
        <v>494.55000000000013</v>
      </c>
      <c r="M186" s="28">
        <v>479.55</v>
      </c>
      <c r="N186" s="28">
        <v>465.45</v>
      </c>
      <c r="O186" s="39">
        <v>10627500</v>
      </c>
      <c r="P186" s="40">
        <v>6.7018072289156627E-2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577.9</v>
      </c>
      <c r="F187" s="37">
        <v>578.61666666666667</v>
      </c>
      <c r="G187" s="38">
        <v>572.2833333333333</v>
      </c>
      <c r="H187" s="38">
        <v>566.66666666666663</v>
      </c>
      <c r="I187" s="38">
        <v>560.33333333333326</v>
      </c>
      <c r="J187" s="38">
        <v>584.23333333333335</v>
      </c>
      <c r="K187" s="38">
        <v>590.56666666666661</v>
      </c>
      <c r="L187" s="38">
        <v>596.18333333333339</v>
      </c>
      <c r="M187" s="28">
        <v>584.95000000000005</v>
      </c>
      <c r="N187" s="28">
        <v>573</v>
      </c>
      <c r="O187" s="39">
        <v>2715000</v>
      </c>
      <c r="P187" s="40">
        <v>3.5864173979397174E-2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1080.4000000000001</v>
      </c>
      <c r="F188" s="37">
        <v>1082.5333333333335</v>
      </c>
      <c r="G188" s="38">
        <v>1069.3166666666671</v>
      </c>
      <c r="H188" s="38">
        <v>1058.2333333333336</v>
      </c>
      <c r="I188" s="38">
        <v>1045.0166666666671</v>
      </c>
      <c r="J188" s="38">
        <v>1093.616666666667</v>
      </c>
      <c r="K188" s="38">
        <v>1106.8333333333337</v>
      </c>
      <c r="L188" s="38">
        <v>1117.916666666667</v>
      </c>
      <c r="M188" s="28">
        <v>1095.75</v>
      </c>
      <c r="N188" s="28">
        <v>1071.45</v>
      </c>
      <c r="O188" s="39">
        <v>7837000</v>
      </c>
      <c r="P188" s="40">
        <v>3.2542819499341236E-2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1096.2</v>
      </c>
      <c r="F189" s="37">
        <v>1098.7333333333333</v>
      </c>
      <c r="G189" s="38">
        <v>1087.4666666666667</v>
      </c>
      <c r="H189" s="38">
        <v>1078.7333333333333</v>
      </c>
      <c r="I189" s="38">
        <v>1067.4666666666667</v>
      </c>
      <c r="J189" s="38">
        <v>1107.4666666666667</v>
      </c>
      <c r="K189" s="38">
        <v>1118.7333333333336</v>
      </c>
      <c r="L189" s="38">
        <v>1127.4666666666667</v>
      </c>
      <c r="M189" s="28">
        <v>1110</v>
      </c>
      <c r="N189" s="28">
        <v>1090</v>
      </c>
      <c r="O189" s="39">
        <v>3087000</v>
      </c>
      <c r="P189" s="40">
        <v>-1.9398642095053346E-3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775.4</v>
      </c>
      <c r="F190" s="37">
        <v>782.9</v>
      </c>
      <c r="G190" s="38">
        <v>765.69999999999993</v>
      </c>
      <c r="H190" s="38">
        <v>756</v>
      </c>
      <c r="I190" s="38">
        <v>738.8</v>
      </c>
      <c r="J190" s="38">
        <v>792.59999999999991</v>
      </c>
      <c r="K190" s="38">
        <v>809.8</v>
      </c>
      <c r="L190" s="38">
        <v>819.49999999999989</v>
      </c>
      <c r="M190" s="28">
        <v>800.1</v>
      </c>
      <c r="N190" s="28">
        <v>773.2</v>
      </c>
      <c r="O190" s="39">
        <v>10013400</v>
      </c>
      <c r="P190" s="40">
        <v>5.0514587857614958E-2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478.5</v>
      </c>
      <c r="F191" s="37">
        <v>480.40000000000003</v>
      </c>
      <c r="G191" s="38">
        <v>474.65000000000009</v>
      </c>
      <c r="H191" s="38">
        <v>470.80000000000007</v>
      </c>
      <c r="I191" s="38">
        <v>465.05000000000013</v>
      </c>
      <c r="J191" s="38">
        <v>484.25000000000006</v>
      </c>
      <c r="K191" s="38">
        <v>489.99999999999994</v>
      </c>
      <c r="L191" s="38">
        <v>493.85</v>
      </c>
      <c r="M191" s="28">
        <v>486.15</v>
      </c>
      <c r="N191" s="28">
        <v>476.55</v>
      </c>
      <c r="O191" s="39">
        <v>67076175</v>
      </c>
      <c r="P191" s="40">
        <v>-1.6465032700223575E-2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230.45</v>
      </c>
      <c r="F192" s="37">
        <v>230.58333333333334</v>
      </c>
      <c r="G192" s="38">
        <v>228.9666666666667</v>
      </c>
      <c r="H192" s="38">
        <v>227.48333333333335</v>
      </c>
      <c r="I192" s="38">
        <v>225.8666666666667</v>
      </c>
      <c r="J192" s="38">
        <v>232.06666666666669</v>
      </c>
      <c r="K192" s="38">
        <v>233.68333333333331</v>
      </c>
      <c r="L192" s="38">
        <v>235.16666666666669</v>
      </c>
      <c r="M192" s="28">
        <v>232.2</v>
      </c>
      <c r="N192" s="28">
        <v>229.1</v>
      </c>
      <c r="O192" s="39">
        <v>91938375</v>
      </c>
      <c r="P192" s="40">
        <v>-1.5760152470312271E-3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109.65</v>
      </c>
      <c r="F193" s="37">
        <v>109.88333333333333</v>
      </c>
      <c r="G193" s="38">
        <v>108.66666666666666</v>
      </c>
      <c r="H193" s="38">
        <v>107.68333333333334</v>
      </c>
      <c r="I193" s="38">
        <v>106.46666666666667</v>
      </c>
      <c r="J193" s="38">
        <v>110.86666666666665</v>
      </c>
      <c r="K193" s="38">
        <v>112.08333333333331</v>
      </c>
      <c r="L193" s="38">
        <v>113.06666666666663</v>
      </c>
      <c r="M193" s="28">
        <v>111.1</v>
      </c>
      <c r="N193" s="28">
        <v>108.9</v>
      </c>
      <c r="O193" s="39">
        <v>247532750</v>
      </c>
      <c r="P193" s="40">
        <v>2.444901764198899E-2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3428.05</v>
      </c>
      <c r="F194" s="37">
        <v>3414.8333333333335</v>
      </c>
      <c r="G194" s="38">
        <v>3393.666666666667</v>
      </c>
      <c r="H194" s="38">
        <v>3359.2833333333333</v>
      </c>
      <c r="I194" s="38">
        <v>3338.1166666666668</v>
      </c>
      <c r="J194" s="38">
        <v>3449.2166666666672</v>
      </c>
      <c r="K194" s="38">
        <v>3470.3833333333341</v>
      </c>
      <c r="L194" s="38">
        <v>3504.7666666666673</v>
      </c>
      <c r="M194" s="28">
        <v>3436</v>
      </c>
      <c r="N194" s="28">
        <v>3380.45</v>
      </c>
      <c r="O194" s="39">
        <v>11838300</v>
      </c>
      <c r="P194" s="40">
        <v>-1.9176039271733052E-2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1081.0999999999999</v>
      </c>
      <c r="F195" s="37">
        <v>1082.2166666666665</v>
      </c>
      <c r="G195" s="38">
        <v>1067.883333333333</v>
      </c>
      <c r="H195" s="38">
        <v>1054.6666666666665</v>
      </c>
      <c r="I195" s="38">
        <v>1040.333333333333</v>
      </c>
      <c r="J195" s="38">
        <v>1095.4333333333329</v>
      </c>
      <c r="K195" s="38">
        <v>1109.7666666666664</v>
      </c>
      <c r="L195" s="38">
        <v>1122.9833333333329</v>
      </c>
      <c r="M195" s="28">
        <v>1096.55</v>
      </c>
      <c r="N195" s="28">
        <v>1069</v>
      </c>
      <c r="O195" s="39">
        <v>22419000</v>
      </c>
      <c r="P195" s="40">
        <v>-9.516488177287669E-3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2476</v>
      </c>
      <c r="F196" s="37">
        <v>2472.4166666666665</v>
      </c>
      <c r="G196" s="38">
        <v>2453.4833333333331</v>
      </c>
      <c r="H196" s="38">
        <v>2430.9666666666667</v>
      </c>
      <c r="I196" s="38">
        <v>2412.0333333333333</v>
      </c>
      <c r="J196" s="38">
        <v>2494.9333333333329</v>
      </c>
      <c r="K196" s="38">
        <v>2513.8666666666663</v>
      </c>
      <c r="L196" s="38">
        <v>2536.3833333333328</v>
      </c>
      <c r="M196" s="28">
        <v>2491.35</v>
      </c>
      <c r="N196" s="28">
        <v>2449.9</v>
      </c>
      <c r="O196" s="39">
        <v>5618250</v>
      </c>
      <c r="P196" s="40">
        <v>-2.537080405932865E-2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1543</v>
      </c>
      <c r="F197" s="37">
        <v>1547.3500000000001</v>
      </c>
      <c r="G197" s="38">
        <v>1535.2000000000003</v>
      </c>
      <c r="H197" s="38">
        <v>1527.4</v>
      </c>
      <c r="I197" s="38">
        <v>1515.2500000000002</v>
      </c>
      <c r="J197" s="38">
        <v>1555.1500000000003</v>
      </c>
      <c r="K197" s="38">
        <v>1567.3000000000004</v>
      </c>
      <c r="L197" s="38">
        <v>1575.1000000000004</v>
      </c>
      <c r="M197" s="28">
        <v>1559.5</v>
      </c>
      <c r="N197" s="28">
        <v>1539.55</v>
      </c>
      <c r="O197" s="39">
        <v>1596500</v>
      </c>
      <c r="P197" s="40">
        <v>-9.0006207324643071E-3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556.79999999999995</v>
      </c>
      <c r="F198" s="37">
        <v>552.84999999999991</v>
      </c>
      <c r="G198" s="38">
        <v>546.79999999999984</v>
      </c>
      <c r="H198" s="38">
        <v>536.79999999999995</v>
      </c>
      <c r="I198" s="38">
        <v>530.74999999999989</v>
      </c>
      <c r="J198" s="38">
        <v>562.8499999999998</v>
      </c>
      <c r="K198" s="38">
        <v>568.9</v>
      </c>
      <c r="L198" s="38">
        <v>578.89999999999975</v>
      </c>
      <c r="M198" s="28">
        <v>558.9</v>
      </c>
      <c r="N198" s="28">
        <v>542.85</v>
      </c>
      <c r="O198" s="39">
        <v>3222000</v>
      </c>
      <c r="P198" s="40">
        <v>-3.6771300448430494E-2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1342.2</v>
      </c>
      <c r="F199" s="37">
        <v>1343.4166666666667</v>
      </c>
      <c r="G199" s="38">
        <v>1323.8333333333335</v>
      </c>
      <c r="H199" s="38">
        <v>1305.4666666666667</v>
      </c>
      <c r="I199" s="38">
        <v>1285.8833333333334</v>
      </c>
      <c r="J199" s="38">
        <v>1361.7833333333335</v>
      </c>
      <c r="K199" s="38">
        <v>1381.366666666667</v>
      </c>
      <c r="L199" s="38">
        <v>1399.7333333333336</v>
      </c>
      <c r="M199" s="28">
        <v>1363</v>
      </c>
      <c r="N199" s="28">
        <v>1325.05</v>
      </c>
      <c r="O199" s="39">
        <v>4903175</v>
      </c>
      <c r="P199" s="40">
        <v>-3.829724554426278E-3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956.85</v>
      </c>
      <c r="F200" s="37">
        <v>959.90000000000009</v>
      </c>
      <c r="G200" s="38">
        <v>950.10000000000014</v>
      </c>
      <c r="H200" s="38">
        <v>943.35</v>
      </c>
      <c r="I200" s="38">
        <v>933.55000000000007</v>
      </c>
      <c r="J200" s="38">
        <v>966.6500000000002</v>
      </c>
      <c r="K200" s="38">
        <v>976.45000000000016</v>
      </c>
      <c r="L200" s="38">
        <v>983.20000000000027</v>
      </c>
      <c r="M200" s="28">
        <v>969.7</v>
      </c>
      <c r="N200" s="28">
        <v>953.15</v>
      </c>
      <c r="O200" s="39">
        <v>8745800</v>
      </c>
      <c r="P200" s="40">
        <v>-2.1153243497336258E-2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1632.85</v>
      </c>
      <c r="F201" s="37">
        <v>1634.4833333333333</v>
      </c>
      <c r="G201" s="38">
        <v>1622.9666666666667</v>
      </c>
      <c r="H201" s="38">
        <v>1613.0833333333333</v>
      </c>
      <c r="I201" s="38">
        <v>1601.5666666666666</v>
      </c>
      <c r="J201" s="38">
        <v>1644.3666666666668</v>
      </c>
      <c r="K201" s="38">
        <v>1655.8833333333337</v>
      </c>
      <c r="L201" s="38">
        <v>1665.7666666666669</v>
      </c>
      <c r="M201" s="28">
        <v>1646</v>
      </c>
      <c r="N201" s="28">
        <v>1624.6</v>
      </c>
      <c r="O201" s="39">
        <v>1084800</v>
      </c>
      <c r="P201" s="40">
        <v>-1.3818181818181818E-2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6624.65</v>
      </c>
      <c r="F202" s="37">
        <v>6624.2666666666664</v>
      </c>
      <c r="G202" s="38">
        <v>6594.083333333333</v>
      </c>
      <c r="H202" s="38">
        <v>6563.5166666666664</v>
      </c>
      <c r="I202" s="38">
        <v>6533.333333333333</v>
      </c>
      <c r="J202" s="38">
        <v>6654.833333333333</v>
      </c>
      <c r="K202" s="38">
        <v>6685.0166666666673</v>
      </c>
      <c r="L202" s="38">
        <v>6715.583333333333</v>
      </c>
      <c r="M202" s="28">
        <v>6654.45</v>
      </c>
      <c r="N202" s="28">
        <v>6593.7</v>
      </c>
      <c r="O202" s="39">
        <v>1994100</v>
      </c>
      <c r="P202" s="40">
        <v>-2.8004200630094515E-3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768.6</v>
      </c>
      <c r="F203" s="37">
        <v>768.81666666666661</v>
      </c>
      <c r="G203" s="38">
        <v>762.23333333333323</v>
      </c>
      <c r="H203" s="38">
        <v>755.86666666666667</v>
      </c>
      <c r="I203" s="38">
        <v>749.2833333333333</v>
      </c>
      <c r="J203" s="38">
        <v>775.18333333333317</v>
      </c>
      <c r="K203" s="38">
        <v>781.76666666666665</v>
      </c>
      <c r="L203" s="38">
        <v>788.1333333333331</v>
      </c>
      <c r="M203" s="28">
        <v>775.4</v>
      </c>
      <c r="N203" s="28">
        <v>762.45</v>
      </c>
      <c r="O203" s="39">
        <v>21197800</v>
      </c>
      <c r="P203" s="40">
        <v>-2.54601960315563E-2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257.35000000000002</v>
      </c>
      <c r="F204" s="37">
        <v>258.41666666666669</v>
      </c>
      <c r="G204" s="38">
        <v>255.13333333333338</v>
      </c>
      <c r="H204" s="38">
        <v>252.91666666666669</v>
      </c>
      <c r="I204" s="38">
        <v>249.63333333333338</v>
      </c>
      <c r="J204" s="38">
        <v>260.63333333333338</v>
      </c>
      <c r="K204" s="38">
        <v>263.91666666666669</v>
      </c>
      <c r="L204" s="38">
        <v>266.13333333333338</v>
      </c>
      <c r="M204" s="28">
        <v>261.7</v>
      </c>
      <c r="N204" s="28">
        <v>256.2</v>
      </c>
      <c r="O204" s="39">
        <v>45466150</v>
      </c>
      <c r="P204" s="40">
        <v>9.116554286500619E-3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993.8</v>
      </c>
      <c r="F205" s="37">
        <v>994.01666666666677</v>
      </c>
      <c r="G205" s="38">
        <v>983.93333333333351</v>
      </c>
      <c r="H205" s="38">
        <v>974.06666666666672</v>
      </c>
      <c r="I205" s="38">
        <v>963.98333333333346</v>
      </c>
      <c r="J205" s="38">
        <v>1003.8833333333336</v>
      </c>
      <c r="K205" s="38">
        <v>1013.9666666666668</v>
      </c>
      <c r="L205" s="38">
        <v>1023.8333333333336</v>
      </c>
      <c r="M205" s="28">
        <v>1004.1</v>
      </c>
      <c r="N205" s="28">
        <v>984.15</v>
      </c>
      <c r="O205" s="39">
        <v>4185500</v>
      </c>
      <c r="P205" s="40">
        <v>3.4095120444718963E-2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1807.5</v>
      </c>
      <c r="F206" s="37">
        <v>1824.55</v>
      </c>
      <c r="G206" s="38">
        <v>1785.9499999999998</v>
      </c>
      <c r="H206" s="38">
        <v>1764.3999999999999</v>
      </c>
      <c r="I206" s="38">
        <v>1725.7999999999997</v>
      </c>
      <c r="J206" s="38">
        <v>1846.1</v>
      </c>
      <c r="K206" s="38">
        <v>1884.6999999999998</v>
      </c>
      <c r="L206" s="38">
        <v>1906.25</v>
      </c>
      <c r="M206" s="28">
        <v>1863.15</v>
      </c>
      <c r="N206" s="28">
        <v>1803</v>
      </c>
      <c r="O206" s="39">
        <v>462700</v>
      </c>
      <c r="P206" s="40">
        <v>5.844675740592474E-2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440.45</v>
      </c>
      <c r="F207" s="37">
        <v>440.7166666666667</v>
      </c>
      <c r="G207" s="38">
        <v>437.73333333333341</v>
      </c>
      <c r="H207" s="38">
        <v>435.01666666666671</v>
      </c>
      <c r="I207" s="38">
        <v>432.03333333333342</v>
      </c>
      <c r="J207" s="38">
        <v>443.43333333333339</v>
      </c>
      <c r="K207" s="38">
        <v>446.41666666666674</v>
      </c>
      <c r="L207" s="38">
        <v>449.13333333333338</v>
      </c>
      <c r="M207" s="28">
        <v>443.7</v>
      </c>
      <c r="N207" s="28">
        <v>438</v>
      </c>
      <c r="O207" s="39">
        <v>40246000</v>
      </c>
      <c r="P207" s="40">
        <v>-3.7256898735749236E-4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248.4</v>
      </c>
      <c r="F208" s="37">
        <v>249.63333333333333</v>
      </c>
      <c r="G208" s="38">
        <v>245.51666666666665</v>
      </c>
      <c r="H208" s="38">
        <v>242.63333333333333</v>
      </c>
      <c r="I208" s="38">
        <v>238.51666666666665</v>
      </c>
      <c r="J208" s="38">
        <v>252.51666666666665</v>
      </c>
      <c r="K208" s="38">
        <v>256.63333333333333</v>
      </c>
      <c r="L208" s="38">
        <v>259.51666666666665</v>
      </c>
      <c r="M208" s="28">
        <v>253.75</v>
      </c>
      <c r="N208" s="28">
        <v>246.75</v>
      </c>
      <c r="O208" s="39">
        <v>73053000</v>
      </c>
      <c r="P208" s="40">
        <v>-1.2490368628087108E-2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382.9</v>
      </c>
      <c r="F209" s="37">
        <v>378.3</v>
      </c>
      <c r="G209" s="38">
        <v>372.6</v>
      </c>
      <c r="H209" s="38">
        <v>362.3</v>
      </c>
      <c r="I209" s="38">
        <v>356.6</v>
      </c>
      <c r="J209" s="38">
        <v>388.6</v>
      </c>
      <c r="K209" s="38">
        <v>394.29999999999995</v>
      </c>
      <c r="L209" s="38">
        <v>404.6</v>
      </c>
      <c r="M209" s="28">
        <v>384</v>
      </c>
      <c r="N209" s="28">
        <v>368</v>
      </c>
      <c r="O209" s="39">
        <v>14112000</v>
      </c>
      <c r="P209" s="40">
        <v>8.7493566649511061E-3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44785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23" t="s">
        <v>16</v>
      </c>
      <c r="B8" s="425"/>
      <c r="C8" s="429" t="s">
        <v>20</v>
      </c>
      <c r="D8" s="429" t="s">
        <v>21</v>
      </c>
      <c r="E8" s="420" t="s">
        <v>22</v>
      </c>
      <c r="F8" s="421"/>
      <c r="G8" s="422"/>
      <c r="H8" s="420" t="s">
        <v>23</v>
      </c>
      <c r="I8" s="421"/>
      <c r="J8" s="422"/>
      <c r="K8" s="23"/>
      <c r="L8" s="50"/>
      <c r="M8" s="50"/>
      <c r="N8" s="1"/>
      <c r="O8" s="1"/>
    </row>
    <row r="9" spans="1:15" ht="36" customHeight="1">
      <c r="A9" s="427"/>
      <c r="B9" s="428"/>
      <c r="C9" s="428"/>
      <c r="D9" s="4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17659</v>
      </c>
      <c r="D10" s="32">
        <v>17670.083333333332</v>
      </c>
      <c r="E10" s="32">
        <v>17620.866666666665</v>
      </c>
      <c r="F10" s="32">
        <v>17582.733333333334</v>
      </c>
      <c r="G10" s="32">
        <v>17533.516666666666</v>
      </c>
      <c r="H10" s="32">
        <v>17708.216666666664</v>
      </c>
      <c r="I10" s="32">
        <v>17757.433333333331</v>
      </c>
      <c r="J10" s="32">
        <v>17795.566666666662</v>
      </c>
      <c r="K10" s="34">
        <v>17719.3</v>
      </c>
      <c r="L10" s="34">
        <v>17631.95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38879.85</v>
      </c>
      <c r="D11" s="37">
        <v>38820.283333333333</v>
      </c>
      <c r="E11" s="37">
        <v>38708.466666666667</v>
      </c>
      <c r="F11" s="37">
        <v>38537.083333333336</v>
      </c>
      <c r="G11" s="37">
        <v>38425.26666666667</v>
      </c>
      <c r="H11" s="37">
        <v>38991.666666666664</v>
      </c>
      <c r="I11" s="37">
        <v>39103.48333333333</v>
      </c>
      <c r="J11" s="37">
        <v>39274.866666666661</v>
      </c>
      <c r="K11" s="28">
        <v>38932.1</v>
      </c>
      <c r="L11" s="28">
        <v>38648.9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2582.1999999999998</v>
      </c>
      <c r="D12" s="37">
        <v>2595.2166666666667</v>
      </c>
      <c r="E12" s="37">
        <v>2563.4333333333334</v>
      </c>
      <c r="F12" s="37">
        <v>2544.6666666666665</v>
      </c>
      <c r="G12" s="37">
        <v>2512.8833333333332</v>
      </c>
      <c r="H12" s="37">
        <v>2613.9833333333336</v>
      </c>
      <c r="I12" s="37">
        <v>2645.7666666666673</v>
      </c>
      <c r="J12" s="37">
        <v>2664.5333333333338</v>
      </c>
      <c r="K12" s="28">
        <v>2627</v>
      </c>
      <c r="L12" s="28">
        <v>2576.4499999999998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4983.75</v>
      </c>
      <c r="D13" s="37">
        <v>4994.5666666666666</v>
      </c>
      <c r="E13" s="37">
        <v>4965.3833333333332</v>
      </c>
      <c r="F13" s="37">
        <v>4947.0166666666664</v>
      </c>
      <c r="G13" s="37">
        <v>4917.833333333333</v>
      </c>
      <c r="H13" s="37">
        <v>5012.9333333333334</v>
      </c>
      <c r="I13" s="37">
        <v>5042.1166666666659</v>
      </c>
      <c r="J13" s="37">
        <v>5060.4833333333336</v>
      </c>
      <c r="K13" s="28">
        <v>5023.75</v>
      </c>
      <c r="L13" s="28">
        <v>4976.2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30233.7</v>
      </c>
      <c r="D14" s="37">
        <v>30232.183333333334</v>
      </c>
      <c r="E14" s="37">
        <v>30075.466666666667</v>
      </c>
      <c r="F14" s="37">
        <v>29917.233333333334</v>
      </c>
      <c r="G14" s="37">
        <v>29760.516666666666</v>
      </c>
      <c r="H14" s="37">
        <v>30390.416666666668</v>
      </c>
      <c r="I14" s="37">
        <v>30547.133333333335</v>
      </c>
      <c r="J14" s="37">
        <v>30705.366666666669</v>
      </c>
      <c r="K14" s="28">
        <v>30388.9</v>
      </c>
      <c r="L14" s="28">
        <v>30073.95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4059.05</v>
      </c>
      <c r="D15" s="37">
        <v>4070.7333333333336</v>
      </c>
      <c r="E15" s="37">
        <v>4036.8666666666668</v>
      </c>
      <c r="F15" s="37">
        <v>4014.6833333333334</v>
      </c>
      <c r="G15" s="37">
        <v>3980.8166666666666</v>
      </c>
      <c r="H15" s="37">
        <v>4092.916666666667</v>
      </c>
      <c r="I15" s="37">
        <v>4126.7833333333338</v>
      </c>
      <c r="J15" s="37">
        <v>4148.9666666666672</v>
      </c>
      <c r="K15" s="28">
        <v>4104.6000000000004</v>
      </c>
      <c r="L15" s="28">
        <v>4048.55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8322.85</v>
      </c>
      <c r="D16" s="37">
        <v>8324.9</v>
      </c>
      <c r="E16" s="37">
        <v>8295.7999999999993</v>
      </c>
      <c r="F16" s="37">
        <v>8268.75</v>
      </c>
      <c r="G16" s="37">
        <v>8239.65</v>
      </c>
      <c r="H16" s="37">
        <v>8351.9499999999989</v>
      </c>
      <c r="I16" s="37">
        <v>8381.0500000000011</v>
      </c>
      <c r="J16" s="37">
        <v>8408.0999999999985</v>
      </c>
      <c r="K16" s="28">
        <v>8354</v>
      </c>
      <c r="L16" s="28">
        <v>8297.85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2798.3</v>
      </c>
      <c r="D17" s="37">
        <v>2805.0833333333335</v>
      </c>
      <c r="E17" s="37">
        <v>2773.2166666666672</v>
      </c>
      <c r="F17" s="37">
        <v>2748.1333333333337</v>
      </c>
      <c r="G17" s="37">
        <v>2716.2666666666673</v>
      </c>
      <c r="H17" s="37">
        <v>2830.166666666667</v>
      </c>
      <c r="I17" s="37">
        <v>2862.0333333333328</v>
      </c>
      <c r="J17" s="37">
        <v>2887.1166666666668</v>
      </c>
      <c r="K17" s="28">
        <v>2836.95</v>
      </c>
      <c r="L17" s="28">
        <v>2780</v>
      </c>
      <c r="M17" s="28">
        <v>3.26247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2228.9</v>
      </c>
      <c r="D18" s="37">
        <v>2230.9833333333331</v>
      </c>
      <c r="E18" s="37">
        <v>2219.3666666666663</v>
      </c>
      <c r="F18" s="37">
        <v>2209.833333333333</v>
      </c>
      <c r="G18" s="37">
        <v>2198.2166666666662</v>
      </c>
      <c r="H18" s="37">
        <v>2240.5166666666664</v>
      </c>
      <c r="I18" s="37">
        <v>2252.1333333333332</v>
      </c>
      <c r="J18" s="37">
        <v>2261.6666666666665</v>
      </c>
      <c r="K18" s="28">
        <v>2242.6</v>
      </c>
      <c r="L18" s="28">
        <v>2221.4499999999998</v>
      </c>
      <c r="M18" s="28">
        <v>1.5817000000000001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644.35</v>
      </c>
      <c r="D19" s="37">
        <v>648.65</v>
      </c>
      <c r="E19" s="37">
        <v>637.69999999999993</v>
      </c>
      <c r="F19" s="37">
        <v>631.04999999999995</v>
      </c>
      <c r="G19" s="37">
        <v>620.09999999999991</v>
      </c>
      <c r="H19" s="37">
        <v>655.29999999999995</v>
      </c>
      <c r="I19" s="37">
        <v>666.25</v>
      </c>
      <c r="J19" s="37">
        <v>672.9</v>
      </c>
      <c r="K19" s="28">
        <v>659.6</v>
      </c>
      <c r="L19" s="28">
        <v>642</v>
      </c>
      <c r="M19" s="28">
        <v>13.698539999999999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18917.55</v>
      </c>
      <c r="D20" s="37">
        <v>19235.666666666668</v>
      </c>
      <c r="E20" s="37">
        <v>18533.933333333334</v>
      </c>
      <c r="F20" s="37">
        <v>18150.316666666666</v>
      </c>
      <c r="G20" s="37">
        <v>17448.583333333332</v>
      </c>
      <c r="H20" s="37">
        <v>19619.283333333336</v>
      </c>
      <c r="I20" s="37">
        <v>20321.016666666666</v>
      </c>
      <c r="J20" s="37">
        <v>20704.633333333339</v>
      </c>
      <c r="K20" s="28">
        <v>19937.400000000001</v>
      </c>
      <c r="L20" s="28">
        <v>18852.05</v>
      </c>
      <c r="M20" s="28">
        <v>0.29603000000000002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2834.05</v>
      </c>
      <c r="D21" s="37">
        <v>2832.5166666666669</v>
      </c>
      <c r="E21" s="37">
        <v>2816.6333333333337</v>
      </c>
      <c r="F21" s="37">
        <v>2799.2166666666667</v>
      </c>
      <c r="G21" s="37">
        <v>2783.3333333333335</v>
      </c>
      <c r="H21" s="37">
        <v>2849.9333333333338</v>
      </c>
      <c r="I21" s="37">
        <v>2865.8166666666671</v>
      </c>
      <c r="J21" s="37">
        <v>2883.233333333334</v>
      </c>
      <c r="K21" s="28">
        <v>2848.4</v>
      </c>
      <c r="L21" s="28">
        <v>2815.1</v>
      </c>
      <c r="M21" s="28">
        <v>9.7861600000000006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2164.9</v>
      </c>
      <c r="D22" s="37">
        <v>2171.6</v>
      </c>
      <c r="E22" s="37">
        <v>2148.35</v>
      </c>
      <c r="F22" s="37">
        <v>2131.8000000000002</v>
      </c>
      <c r="G22" s="37">
        <v>2108.5500000000002</v>
      </c>
      <c r="H22" s="37">
        <v>2188.1499999999996</v>
      </c>
      <c r="I22" s="37">
        <v>2211.3999999999996</v>
      </c>
      <c r="J22" s="37">
        <v>2227.9499999999994</v>
      </c>
      <c r="K22" s="28">
        <v>2194.85</v>
      </c>
      <c r="L22" s="28">
        <v>2155.0500000000002</v>
      </c>
      <c r="M22" s="28">
        <v>7.8224099999999996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792.75</v>
      </c>
      <c r="D23" s="37">
        <v>793.65</v>
      </c>
      <c r="E23" s="37">
        <v>787.4</v>
      </c>
      <c r="F23" s="37">
        <v>782.05</v>
      </c>
      <c r="G23" s="37">
        <v>775.8</v>
      </c>
      <c r="H23" s="37">
        <v>799</v>
      </c>
      <c r="I23" s="37">
        <v>805.25</v>
      </c>
      <c r="J23" s="37">
        <v>810.6</v>
      </c>
      <c r="K23" s="28">
        <v>799.9</v>
      </c>
      <c r="L23" s="28">
        <v>788.3</v>
      </c>
      <c r="M23" s="28">
        <v>21.401710000000001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3352.3</v>
      </c>
      <c r="D24" s="37">
        <v>3353.5333333333333</v>
      </c>
      <c r="E24" s="37">
        <v>3307.7666666666664</v>
      </c>
      <c r="F24" s="37">
        <v>3263.2333333333331</v>
      </c>
      <c r="G24" s="37">
        <v>3217.4666666666662</v>
      </c>
      <c r="H24" s="37">
        <v>3398.0666666666666</v>
      </c>
      <c r="I24" s="37">
        <v>3443.8333333333339</v>
      </c>
      <c r="J24" s="37">
        <v>3488.3666666666668</v>
      </c>
      <c r="K24" s="28">
        <v>3399.3</v>
      </c>
      <c r="L24" s="28">
        <v>3309</v>
      </c>
      <c r="M24" s="28">
        <v>4.7313400000000003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3493.95</v>
      </c>
      <c r="D25" s="37">
        <v>3472.9</v>
      </c>
      <c r="E25" s="37">
        <v>3425.8</v>
      </c>
      <c r="F25" s="37">
        <v>3357.65</v>
      </c>
      <c r="G25" s="37">
        <v>3310.55</v>
      </c>
      <c r="H25" s="37">
        <v>3541.05</v>
      </c>
      <c r="I25" s="37">
        <v>3588.1499999999996</v>
      </c>
      <c r="J25" s="37">
        <v>3656.3</v>
      </c>
      <c r="K25" s="28">
        <v>3520</v>
      </c>
      <c r="L25" s="28">
        <v>3404.75</v>
      </c>
      <c r="M25" s="28">
        <v>3.41798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108.8</v>
      </c>
      <c r="D26" s="37">
        <v>107.95</v>
      </c>
      <c r="E26" s="37">
        <v>106.9</v>
      </c>
      <c r="F26" s="37">
        <v>105</v>
      </c>
      <c r="G26" s="37">
        <v>103.95</v>
      </c>
      <c r="H26" s="37">
        <v>109.85000000000001</v>
      </c>
      <c r="I26" s="37">
        <v>110.89999999999999</v>
      </c>
      <c r="J26" s="37">
        <v>112.80000000000001</v>
      </c>
      <c r="K26" s="28">
        <v>109</v>
      </c>
      <c r="L26" s="28">
        <v>106.05</v>
      </c>
      <c r="M26" s="28">
        <v>42.58137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291.3</v>
      </c>
      <c r="D27" s="37">
        <v>287.83333333333331</v>
      </c>
      <c r="E27" s="37">
        <v>283.01666666666665</v>
      </c>
      <c r="F27" s="37">
        <v>274.73333333333335</v>
      </c>
      <c r="G27" s="37">
        <v>269.91666666666669</v>
      </c>
      <c r="H27" s="37">
        <v>296.11666666666662</v>
      </c>
      <c r="I27" s="37">
        <v>300.93333333333334</v>
      </c>
      <c r="J27" s="37">
        <v>309.21666666666658</v>
      </c>
      <c r="K27" s="28">
        <v>292.64999999999998</v>
      </c>
      <c r="L27" s="28">
        <v>279.55</v>
      </c>
      <c r="M27" s="28">
        <v>57.863100000000003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650.04999999999995</v>
      </c>
      <c r="D28" s="37">
        <v>651.65</v>
      </c>
      <c r="E28" s="37">
        <v>647.29999999999995</v>
      </c>
      <c r="F28" s="37">
        <v>644.54999999999995</v>
      </c>
      <c r="G28" s="37">
        <v>640.19999999999993</v>
      </c>
      <c r="H28" s="37">
        <v>654.4</v>
      </c>
      <c r="I28" s="37">
        <v>658.75000000000011</v>
      </c>
      <c r="J28" s="37">
        <v>661.5</v>
      </c>
      <c r="K28" s="28">
        <v>656</v>
      </c>
      <c r="L28" s="28">
        <v>648.9</v>
      </c>
      <c r="M28" s="28">
        <v>0.85577999999999999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2974.9</v>
      </c>
      <c r="D29" s="37">
        <v>2992.9333333333329</v>
      </c>
      <c r="E29" s="37">
        <v>2925.7166666666658</v>
      </c>
      <c r="F29" s="37">
        <v>2876.5333333333328</v>
      </c>
      <c r="G29" s="37">
        <v>2809.3166666666657</v>
      </c>
      <c r="H29" s="37">
        <v>3042.1166666666659</v>
      </c>
      <c r="I29" s="37">
        <v>3109.333333333333</v>
      </c>
      <c r="J29" s="37">
        <v>3158.516666666666</v>
      </c>
      <c r="K29" s="28">
        <v>3060.15</v>
      </c>
      <c r="L29" s="28">
        <v>2943.75</v>
      </c>
      <c r="M29" s="28">
        <v>2.00177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380.2</v>
      </c>
      <c r="D30" s="37">
        <v>380.26666666666671</v>
      </c>
      <c r="E30" s="37">
        <v>378.53333333333342</v>
      </c>
      <c r="F30" s="37">
        <v>376.86666666666673</v>
      </c>
      <c r="G30" s="37">
        <v>375.13333333333344</v>
      </c>
      <c r="H30" s="37">
        <v>381.93333333333339</v>
      </c>
      <c r="I30" s="37">
        <v>383.66666666666663</v>
      </c>
      <c r="J30" s="37">
        <v>385.33333333333337</v>
      </c>
      <c r="K30" s="28">
        <v>382</v>
      </c>
      <c r="L30" s="28">
        <v>378.6</v>
      </c>
      <c r="M30" s="28">
        <v>24.096119999999999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4429.6499999999996</v>
      </c>
      <c r="D31" s="37">
        <v>4466.7166666666662</v>
      </c>
      <c r="E31" s="37">
        <v>4380.9333333333325</v>
      </c>
      <c r="F31" s="37">
        <v>4332.2166666666662</v>
      </c>
      <c r="G31" s="37">
        <v>4246.4333333333325</v>
      </c>
      <c r="H31" s="37">
        <v>4515.4333333333325</v>
      </c>
      <c r="I31" s="37">
        <v>4601.2166666666672</v>
      </c>
      <c r="J31" s="37">
        <v>4649.9333333333325</v>
      </c>
      <c r="K31" s="28">
        <v>4552.5</v>
      </c>
      <c r="L31" s="28">
        <v>4418</v>
      </c>
      <c r="M31" s="28">
        <v>4.4650999999999996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233.75</v>
      </c>
      <c r="D32" s="37">
        <v>232.5</v>
      </c>
      <c r="E32" s="37">
        <v>230.25</v>
      </c>
      <c r="F32" s="37">
        <v>226.75</v>
      </c>
      <c r="G32" s="37">
        <v>224.5</v>
      </c>
      <c r="H32" s="37">
        <v>236</v>
      </c>
      <c r="I32" s="37">
        <v>238.25</v>
      </c>
      <c r="J32" s="37">
        <v>241.75</v>
      </c>
      <c r="K32" s="28">
        <v>234.75</v>
      </c>
      <c r="L32" s="28">
        <v>229</v>
      </c>
      <c r="M32" s="28">
        <v>16.832509999999999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145.85</v>
      </c>
      <c r="D33" s="37">
        <v>146.58333333333334</v>
      </c>
      <c r="E33" s="37">
        <v>144.26666666666668</v>
      </c>
      <c r="F33" s="37">
        <v>142.68333333333334</v>
      </c>
      <c r="G33" s="37">
        <v>140.36666666666667</v>
      </c>
      <c r="H33" s="37">
        <v>148.16666666666669</v>
      </c>
      <c r="I33" s="37">
        <v>150.48333333333335</v>
      </c>
      <c r="J33" s="37">
        <v>152.06666666666669</v>
      </c>
      <c r="K33" s="28">
        <v>148.9</v>
      </c>
      <c r="L33" s="28">
        <v>145</v>
      </c>
      <c r="M33" s="28">
        <v>73.03886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3405.2</v>
      </c>
      <c r="D34" s="37">
        <v>3424.3833333333332</v>
      </c>
      <c r="E34" s="37">
        <v>3370.8166666666666</v>
      </c>
      <c r="F34" s="37">
        <v>3336.4333333333334</v>
      </c>
      <c r="G34" s="37">
        <v>3282.8666666666668</v>
      </c>
      <c r="H34" s="37">
        <v>3458.7666666666664</v>
      </c>
      <c r="I34" s="37">
        <v>3512.333333333333</v>
      </c>
      <c r="J34" s="37">
        <v>3546.7166666666662</v>
      </c>
      <c r="K34" s="28">
        <v>3477.95</v>
      </c>
      <c r="L34" s="28">
        <v>3390</v>
      </c>
      <c r="M34" s="28">
        <v>14.10533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1978.85</v>
      </c>
      <c r="D35" s="37">
        <v>1989.3500000000001</v>
      </c>
      <c r="E35" s="37">
        <v>1949.7000000000003</v>
      </c>
      <c r="F35" s="37">
        <v>1920.5500000000002</v>
      </c>
      <c r="G35" s="37">
        <v>1880.9000000000003</v>
      </c>
      <c r="H35" s="37">
        <v>2018.5000000000002</v>
      </c>
      <c r="I35" s="37">
        <v>2058.1500000000005</v>
      </c>
      <c r="J35" s="37">
        <v>2087.3000000000002</v>
      </c>
      <c r="K35" s="28">
        <v>2029</v>
      </c>
      <c r="L35" s="28">
        <v>1960.2</v>
      </c>
      <c r="M35" s="28">
        <v>4.2729999999999997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575.70000000000005</v>
      </c>
      <c r="D36" s="37">
        <v>573.61666666666667</v>
      </c>
      <c r="E36" s="37">
        <v>569.33333333333337</v>
      </c>
      <c r="F36" s="37">
        <v>562.9666666666667</v>
      </c>
      <c r="G36" s="37">
        <v>558.68333333333339</v>
      </c>
      <c r="H36" s="37">
        <v>579.98333333333335</v>
      </c>
      <c r="I36" s="37">
        <v>584.26666666666665</v>
      </c>
      <c r="J36" s="37">
        <v>590.63333333333333</v>
      </c>
      <c r="K36" s="28">
        <v>577.9</v>
      </c>
      <c r="L36" s="28">
        <v>567.25</v>
      </c>
      <c r="M36" s="28">
        <v>13.20355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4274.8500000000004</v>
      </c>
      <c r="D37" s="37">
        <v>4276.6166666666668</v>
      </c>
      <c r="E37" s="37">
        <v>4258.2333333333336</v>
      </c>
      <c r="F37" s="37">
        <v>4241.6166666666668</v>
      </c>
      <c r="G37" s="37">
        <v>4223.2333333333336</v>
      </c>
      <c r="H37" s="37">
        <v>4293.2333333333336</v>
      </c>
      <c r="I37" s="37">
        <v>4311.6166666666668</v>
      </c>
      <c r="J37" s="37">
        <v>4328.2333333333336</v>
      </c>
      <c r="K37" s="28">
        <v>4295</v>
      </c>
      <c r="L37" s="28">
        <v>4260</v>
      </c>
      <c r="M37" s="28">
        <v>2.4609399999999999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758.85</v>
      </c>
      <c r="D38" s="37">
        <v>754.18333333333339</v>
      </c>
      <c r="E38" s="37">
        <v>747.71666666666681</v>
      </c>
      <c r="F38" s="37">
        <v>736.58333333333337</v>
      </c>
      <c r="G38" s="37">
        <v>730.11666666666679</v>
      </c>
      <c r="H38" s="37">
        <v>765.31666666666683</v>
      </c>
      <c r="I38" s="37">
        <v>771.78333333333353</v>
      </c>
      <c r="J38" s="37">
        <v>782.91666666666686</v>
      </c>
      <c r="K38" s="28">
        <v>760.65</v>
      </c>
      <c r="L38" s="28">
        <v>743.05</v>
      </c>
      <c r="M38" s="28">
        <v>123.84072999999999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4033.5</v>
      </c>
      <c r="D39" s="37">
        <v>4038.0333333333333</v>
      </c>
      <c r="E39" s="37">
        <v>4017.8166666666666</v>
      </c>
      <c r="F39" s="37">
        <v>4002.1333333333332</v>
      </c>
      <c r="G39" s="37">
        <v>3981.9166666666665</v>
      </c>
      <c r="H39" s="37">
        <v>4053.7166666666667</v>
      </c>
      <c r="I39" s="37">
        <v>4073.9333333333329</v>
      </c>
      <c r="J39" s="37">
        <v>4089.6166666666668</v>
      </c>
      <c r="K39" s="28">
        <v>4058.25</v>
      </c>
      <c r="L39" s="28">
        <v>4022.35</v>
      </c>
      <c r="M39" s="28">
        <v>2.7743199999999999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7318.95</v>
      </c>
      <c r="D40" s="37">
        <v>7287.1000000000013</v>
      </c>
      <c r="E40" s="37">
        <v>7249.2000000000025</v>
      </c>
      <c r="F40" s="37">
        <v>7179.4500000000016</v>
      </c>
      <c r="G40" s="37">
        <v>7141.5500000000029</v>
      </c>
      <c r="H40" s="37">
        <v>7356.8500000000022</v>
      </c>
      <c r="I40" s="37">
        <v>7394.7500000000018</v>
      </c>
      <c r="J40" s="37">
        <v>7464.5000000000018</v>
      </c>
      <c r="K40" s="28">
        <v>7325</v>
      </c>
      <c r="L40" s="28">
        <v>7217.35</v>
      </c>
      <c r="M40" s="28">
        <v>10.27051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15736.95</v>
      </c>
      <c r="D41" s="37">
        <v>15789.383333333333</v>
      </c>
      <c r="E41" s="37">
        <v>15648.766666666666</v>
      </c>
      <c r="F41" s="37">
        <v>15560.583333333334</v>
      </c>
      <c r="G41" s="37">
        <v>15419.966666666667</v>
      </c>
      <c r="H41" s="37">
        <v>15877.566666666666</v>
      </c>
      <c r="I41" s="37">
        <v>16018.183333333331</v>
      </c>
      <c r="J41" s="37">
        <v>16106.366666666665</v>
      </c>
      <c r="K41" s="28">
        <v>15930</v>
      </c>
      <c r="L41" s="28">
        <v>15701.2</v>
      </c>
      <c r="M41" s="28">
        <v>2.5365099999999998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5330.8</v>
      </c>
      <c r="D42" s="37">
        <v>5346.45</v>
      </c>
      <c r="E42" s="37">
        <v>5292.9</v>
      </c>
      <c r="F42" s="37">
        <v>5255</v>
      </c>
      <c r="G42" s="37">
        <v>5201.45</v>
      </c>
      <c r="H42" s="37">
        <v>5384.3499999999995</v>
      </c>
      <c r="I42" s="37">
        <v>5437.9000000000005</v>
      </c>
      <c r="J42" s="37">
        <v>5475.7999999999993</v>
      </c>
      <c r="K42" s="28">
        <v>5400</v>
      </c>
      <c r="L42" s="28">
        <v>5308.55</v>
      </c>
      <c r="M42" s="28">
        <v>0.23125999999999999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2168.85</v>
      </c>
      <c r="D43" s="37">
        <v>2172.75</v>
      </c>
      <c r="E43" s="37">
        <v>2151.5</v>
      </c>
      <c r="F43" s="37">
        <v>2134.15</v>
      </c>
      <c r="G43" s="37">
        <v>2112.9</v>
      </c>
      <c r="H43" s="37">
        <v>2190.1</v>
      </c>
      <c r="I43" s="37">
        <v>2211.35</v>
      </c>
      <c r="J43" s="37">
        <v>2228.6999999999998</v>
      </c>
      <c r="K43" s="28">
        <v>2194</v>
      </c>
      <c r="L43" s="28">
        <v>2155.4</v>
      </c>
      <c r="M43" s="28">
        <v>3.1740499999999998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273.14999999999998</v>
      </c>
      <c r="D44" s="37">
        <v>273.98333333333335</v>
      </c>
      <c r="E44" s="37">
        <v>271.16666666666669</v>
      </c>
      <c r="F44" s="37">
        <v>269.18333333333334</v>
      </c>
      <c r="G44" s="37">
        <v>266.36666666666667</v>
      </c>
      <c r="H44" s="37">
        <v>275.9666666666667</v>
      </c>
      <c r="I44" s="37">
        <v>278.7833333333333</v>
      </c>
      <c r="J44" s="37">
        <v>280.76666666666671</v>
      </c>
      <c r="K44" s="28">
        <v>276.8</v>
      </c>
      <c r="L44" s="28">
        <v>272</v>
      </c>
      <c r="M44" s="28">
        <v>49.805300000000003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123.2</v>
      </c>
      <c r="D45" s="37">
        <v>122.38333333333333</v>
      </c>
      <c r="E45" s="37">
        <v>120.41666666666666</v>
      </c>
      <c r="F45" s="37">
        <v>117.63333333333333</v>
      </c>
      <c r="G45" s="37">
        <v>115.66666666666666</v>
      </c>
      <c r="H45" s="37">
        <v>125.16666666666666</v>
      </c>
      <c r="I45" s="37">
        <v>127.13333333333333</v>
      </c>
      <c r="J45" s="37">
        <v>129.91666666666666</v>
      </c>
      <c r="K45" s="28">
        <v>124.35</v>
      </c>
      <c r="L45" s="28">
        <v>119.6</v>
      </c>
      <c r="M45" s="28">
        <v>358.38299000000001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49.1</v>
      </c>
      <c r="D46" s="37">
        <v>49.133333333333333</v>
      </c>
      <c r="E46" s="37">
        <v>48.566666666666663</v>
      </c>
      <c r="F46" s="37">
        <v>48.033333333333331</v>
      </c>
      <c r="G46" s="37">
        <v>47.466666666666661</v>
      </c>
      <c r="H46" s="37">
        <v>49.666666666666664</v>
      </c>
      <c r="I46" s="37">
        <v>50.233333333333341</v>
      </c>
      <c r="J46" s="37">
        <v>50.766666666666666</v>
      </c>
      <c r="K46" s="28">
        <v>49.7</v>
      </c>
      <c r="L46" s="28">
        <v>48.6</v>
      </c>
      <c r="M46" s="28">
        <v>30.352519999999998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1914</v>
      </c>
      <c r="D47" s="37">
        <v>1911.6666666666667</v>
      </c>
      <c r="E47" s="37">
        <v>1892.3333333333335</v>
      </c>
      <c r="F47" s="37">
        <v>1870.6666666666667</v>
      </c>
      <c r="G47" s="37">
        <v>1851.3333333333335</v>
      </c>
      <c r="H47" s="37">
        <v>1933.3333333333335</v>
      </c>
      <c r="I47" s="37">
        <v>1952.666666666667</v>
      </c>
      <c r="J47" s="37">
        <v>1974.3333333333335</v>
      </c>
      <c r="K47" s="28">
        <v>1931</v>
      </c>
      <c r="L47" s="28">
        <v>1890</v>
      </c>
      <c r="M47" s="28">
        <v>9.3160699999999999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676.9</v>
      </c>
      <c r="D48" s="37">
        <v>675.63333333333333</v>
      </c>
      <c r="E48" s="37">
        <v>671.26666666666665</v>
      </c>
      <c r="F48" s="37">
        <v>665.63333333333333</v>
      </c>
      <c r="G48" s="37">
        <v>661.26666666666665</v>
      </c>
      <c r="H48" s="37">
        <v>681.26666666666665</v>
      </c>
      <c r="I48" s="37">
        <v>685.63333333333321</v>
      </c>
      <c r="J48" s="37">
        <v>691.26666666666665</v>
      </c>
      <c r="K48" s="28">
        <v>680</v>
      </c>
      <c r="L48" s="28">
        <v>670</v>
      </c>
      <c r="M48" s="28">
        <v>7.5365399999999996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287.45</v>
      </c>
      <c r="D49" s="37">
        <v>288.45</v>
      </c>
      <c r="E49" s="37">
        <v>284.64999999999998</v>
      </c>
      <c r="F49" s="37">
        <v>281.84999999999997</v>
      </c>
      <c r="G49" s="37">
        <v>278.04999999999995</v>
      </c>
      <c r="H49" s="37">
        <v>291.25</v>
      </c>
      <c r="I49" s="37">
        <v>295.05000000000007</v>
      </c>
      <c r="J49" s="37">
        <v>297.85000000000002</v>
      </c>
      <c r="K49" s="28">
        <v>292.25</v>
      </c>
      <c r="L49" s="28">
        <v>285.64999999999998</v>
      </c>
      <c r="M49" s="28">
        <v>76.846279999999993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735.9</v>
      </c>
      <c r="D50" s="37">
        <v>730.73333333333323</v>
      </c>
      <c r="E50" s="37">
        <v>720.76666666666642</v>
      </c>
      <c r="F50" s="37">
        <v>705.63333333333321</v>
      </c>
      <c r="G50" s="37">
        <v>695.6666666666664</v>
      </c>
      <c r="H50" s="37">
        <v>745.86666666666645</v>
      </c>
      <c r="I50" s="37">
        <v>755.83333333333337</v>
      </c>
      <c r="J50" s="37">
        <v>770.96666666666647</v>
      </c>
      <c r="K50" s="28">
        <v>740.7</v>
      </c>
      <c r="L50" s="28">
        <v>715.6</v>
      </c>
      <c r="M50" s="28">
        <v>35.184980000000003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52.9</v>
      </c>
      <c r="D51" s="37">
        <v>53.016666666666673</v>
      </c>
      <c r="E51" s="37">
        <v>52.533333333333346</v>
      </c>
      <c r="F51" s="37">
        <v>52.166666666666671</v>
      </c>
      <c r="G51" s="37">
        <v>51.683333333333344</v>
      </c>
      <c r="H51" s="37">
        <v>53.383333333333347</v>
      </c>
      <c r="I51" s="37">
        <v>53.866666666666681</v>
      </c>
      <c r="J51" s="37">
        <v>54.233333333333348</v>
      </c>
      <c r="K51" s="28">
        <v>53.5</v>
      </c>
      <c r="L51" s="28">
        <v>52.65</v>
      </c>
      <c r="M51" s="28">
        <v>121.14335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328.35</v>
      </c>
      <c r="D52" s="37">
        <v>329.05</v>
      </c>
      <c r="E52" s="37">
        <v>326.5</v>
      </c>
      <c r="F52" s="37">
        <v>324.64999999999998</v>
      </c>
      <c r="G52" s="37">
        <v>322.09999999999997</v>
      </c>
      <c r="H52" s="37">
        <v>330.90000000000003</v>
      </c>
      <c r="I52" s="37">
        <v>333.4500000000001</v>
      </c>
      <c r="J52" s="37">
        <v>335.30000000000007</v>
      </c>
      <c r="K52" s="28">
        <v>331.6</v>
      </c>
      <c r="L52" s="28">
        <v>327.2</v>
      </c>
      <c r="M52" s="28">
        <v>16.885950000000001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709.8</v>
      </c>
      <c r="D53" s="37">
        <v>711.63333333333321</v>
      </c>
      <c r="E53" s="37">
        <v>703.86666666666645</v>
      </c>
      <c r="F53" s="37">
        <v>697.93333333333328</v>
      </c>
      <c r="G53" s="37">
        <v>690.16666666666652</v>
      </c>
      <c r="H53" s="37">
        <v>717.56666666666638</v>
      </c>
      <c r="I53" s="37">
        <v>725.33333333333326</v>
      </c>
      <c r="J53" s="37">
        <v>731.26666666666631</v>
      </c>
      <c r="K53" s="28">
        <v>719.4</v>
      </c>
      <c r="L53" s="28">
        <v>705.7</v>
      </c>
      <c r="M53" s="28">
        <v>71.429019999999994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315.75</v>
      </c>
      <c r="D54" s="37">
        <v>315.38333333333333</v>
      </c>
      <c r="E54" s="37">
        <v>314.36666666666667</v>
      </c>
      <c r="F54" s="37">
        <v>312.98333333333335</v>
      </c>
      <c r="G54" s="37">
        <v>311.9666666666667</v>
      </c>
      <c r="H54" s="37">
        <v>316.76666666666665</v>
      </c>
      <c r="I54" s="37">
        <v>317.7833333333333</v>
      </c>
      <c r="J54" s="37">
        <v>319.16666666666663</v>
      </c>
      <c r="K54" s="28">
        <v>316.39999999999998</v>
      </c>
      <c r="L54" s="28">
        <v>314</v>
      </c>
      <c r="M54" s="28">
        <v>10.985799999999999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17427.849999999999</v>
      </c>
      <c r="D55" s="37">
        <v>17417.100000000002</v>
      </c>
      <c r="E55" s="37">
        <v>17295.750000000004</v>
      </c>
      <c r="F55" s="37">
        <v>17163.650000000001</v>
      </c>
      <c r="G55" s="37">
        <v>17042.300000000003</v>
      </c>
      <c r="H55" s="37">
        <v>17549.200000000004</v>
      </c>
      <c r="I55" s="37">
        <v>17670.550000000003</v>
      </c>
      <c r="J55" s="37">
        <v>17802.650000000005</v>
      </c>
      <c r="K55" s="28">
        <v>17538.45</v>
      </c>
      <c r="L55" s="28">
        <v>17285</v>
      </c>
      <c r="M55" s="28">
        <v>0.58850000000000002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3640.3</v>
      </c>
      <c r="D56" s="37">
        <v>3651.7666666666664</v>
      </c>
      <c r="E56" s="37">
        <v>3620.7333333333327</v>
      </c>
      <c r="F56" s="37">
        <v>3601.1666666666661</v>
      </c>
      <c r="G56" s="37">
        <v>3570.1333333333323</v>
      </c>
      <c r="H56" s="37">
        <v>3671.333333333333</v>
      </c>
      <c r="I56" s="37">
        <v>3702.3666666666668</v>
      </c>
      <c r="J56" s="37">
        <v>3721.9333333333334</v>
      </c>
      <c r="K56" s="28">
        <v>3682.8</v>
      </c>
      <c r="L56" s="28">
        <v>3632.2</v>
      </c>
      <c r="M56" s="28">
        <v>1.6707000000000001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230.9</v>
      </c>
      <c r="D57" s="37">
        <v>230.98333333333335</v>
      </c>
      <c r="E57" s="37">
        <v>227.16666666666669</v>
      </c>
      <c r="F57" s="37">
        <v>223.43333333333334</v>
      </c>
      <c r="G57" s="37">
        <v>219.61666666666667</v>
      </c>
      <c r="H57" s="37">
        <v>234.7166666666667</v>
      </c>
      <c r="I57" s="37">
        <v>238.53333333333336</v>
      </c>
      <c r="J57" s="37">
        <v>242.26666666666671</v>
      </c>
      <c r="K57" s="28">
        <v>234.8</v>
      </c>
      <c r="L57" s="28">
        <v>227.25</v>
      </c>
      <c r="M57" s="28">
        <v>123.53148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777.55</v>
      </c>
      <c r="D58" s="37">
        <v>776.6</v>
      </c>
      <c r="E58" s="37">
        <v>771.2</v>
      </c>
      <c r="F58" s="37">
        <v>764.85</v>
      </c>
      <c r="G58" s="37">
        <v>759.45</v>
      </c>
      <c r="H58" s="37">
        <v>782.95</v>
      </c>
      <c r="I58" s="37">
        <v>788.34999999999991</v>
      </c>
      <c r="J58" s="37">
        <v>794.7</v>
      </c>
      <c r="K58" s="28">
        <v>782</v>
      </c>
      <c r="L58" s="28">
        <v>770.25</v>
      </c>
      <c r="M58" s="28">
        <v>8.8998000000000008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1038.4000000000001</v>
      </c>
      <c r="D59" s="37">
        <v>1040.8</v>
      </c>
      <c r="E59" s="37">
        <v>1032.5999999999999</v>
      </c>
      <c r="F59" s="37">
        <v>1026.8</v>
      </c>
      <c r="G59" s="37">
        <v>1018.5999999999999</v>
      </c>
      <c r="H59" s="37">
        <v>1046.5999999999999</v>
      </c>
      <c r="I59" s="37">
        <v>1054.8000000000002</v>
      </c>
      <c r="J59" s="37">
        <v>1060.5999999999999</v>
      </c>
      <c r="K59" s="28">
        <v>1049</v>
      </c>
      <c r="L59" s="28">
        <v>1035</v>
      </c>
      <c r="M59" s="28">
        <v>8.3896300000000004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1607.8</v>
      </c>
      <c r="D60" s="37">
        <v>1622.05</v>
      </c>
      <c r="E60" s="37">
        <v>1588.1499999999999</v>
      </c>
      <c r="F60" s="37">
        <v>1568.5</v>
      </c>
      <c r="G60" s="37">
        <v>1534.6</v>
      </c>
      <c r="H60" s="37">
        <v>1641.6999999999998</v>
      </c>
      <c r="I60" s="37">
        <v>1675.6</v>
      </c>
      <c r="J60" s="37">
        <v>1695.2499999999998</v>
      </c>
      <c r="K60" s="28">
        <v>1655.95</v>
      </c>
      <c r="L60" s="28">
        <v>1602.4</v>
      </c>
      <c r="M60" s="28">
        <v>1.12218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218.6</v>
      </c>
      <c r="D61" s="37">
        <v>221.13333333333333</v>
      </c>
      <c r="E61" s="37">
        <v>215.46666666666664</v>
      </c>
      <c r="F61" s="37">
        <v>212.33333333333331</v>
      </c>
      <c r="G61" s="37">
        <v>206.66666666666663</v>
      </c>
      <c r="H61" s="37">
        <v>224.26666666666665</v>
      </c>
      <c r="I61" s="37">
        <v>229.93333333333334</v>
      </c>
      <c r="J61" s="37">
        <v>233.06666666666666</v>
      </c>
      <c r="K61" s="28">
        <v>226.8</v>
      </c>
      <c r="L61" s="28">
        <v>218</v>
      </c>
      <c r="M61" s="28">
        <v>288.00337000000002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3857.1</v>
      </c>
      <c r="D62" s="37">
        <v>3890.7000000000003</v>
      </c>
      <c r="E62" s="37">
        <v>3812.4000000000005</v>
      </c>
      <c r="F62" s="37">
        <v>3767.7000000000003</v>
      </c>
      <c r="G62" s="37">
        <v>3689.4000000000005</v>
      </c>
      <c r="H62" s="37">
        <v>3935.4000000000005</v>
      </c>
      <c r="I62" s="37">
        <v>4013.7000000000007</v>
      </c>
      <c r="J62" s="37">
        <v>4058.4000000000005</v>
      </c>
      <c r="K62" s="28">
        <v>3969</v>
      </c>
      <c r="L62" s="28">
        <v>3846</v>
      </c>
      <c r="M62" s="28">
        <v>3.65482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1575.95</v>
      </c>
      <c r="D63" s="37">
        <v>1581.3333333333333</v>
      </c>
      <c r="E63" s="37">
        <v>1562.7666666666664</v>
      </c>
      <c r="F63" s="37">
        <v>1549.5833333333333</v>
      </c>
      <c r="G63" s="37">
        <v>1531.0166666666664</v>
      </c>
      <c r="H63" s="37">
        <v>1594.5166666666664</v>
      </c>
      <c r="I63" s="37">
        <v>1613.0833333333335</v>
      </c>
      <c r="J63" s="37">
        <v>1626.2666666666664</v>
      </c>
      <c r="K63" s="28">
        <v>1599.9</v>
      </c>
      <c r="L63" s="28">
        <v>1568.15</v>
      </c>
      <c r="M63" s="28">
        <v>1.6406099999999999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699.65</v>
      </c>
      <c r="D64" s="37">
        <v>699.81666666666661</v>
      </c>
      <c r="E64" s="37">
        <v>693.68333333333317</v>
      </c>
      <c r="F64" s="37">
        <v>687.71666666666658</v>
      </c>
      <c r="G64" s="37">
        <v>681.58333333333314</v>
      </c>
      <c r="H64" s="37">
        <v>705.78333333333319</v>
      </c>
      <c r="I64" s="37">
        <v>711.91666666666663</v>
      </c>
      <c r="J64" s="37">
        <v>717.88333333333321</v>
      </c>
      <c r="K64" s="28">
        <v>705.95</v>
      </c>
      <c r="L64" s="28">
        <v>693.85</v>
      </c>
      <c r="M64" s="28">
        <v>17.737469999999998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1070.5</v>
      </c>
      <c r="D65" s="37">
        <v>1073.1666666666667</v>
      </c>
      <c r="E65" s="37">
        <v>1061.3333333333335</v>
      </c>
      <c r="F65" s="37">
        <v>1052.1666666666667</v>
      </c>
      <c r="G65" s="37">
        <v>1040.3333333333335</v>
      </c>
      <c r="H65" s="37">
        <v>1082.3333333333335</v>
      </c>
      <c r="I65" s="37">
        <v>1094.166666666667</v>
      </c>
      <c r="J65" s="37">
        <v>1103.3333333333335</v>
      </c>
      <c r="K65" s="28">
        <v>1085</v>
      </c>
      <c r="L65" s="28">
        <v>1064</v>
      </c>
      <c r="M65" s="28">
        <v>4.9423000000000004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372.6</v>
      </c>
      <c r="D66" s="37">
        <v>371.91666666666669</v>
      </c>
      <c r="E66" s="37">
        <v>369.68333333333339</v>
      </c>
      <c r="F66" s="37">
        <v>366.76666666666671</v>
      </c>
      <c r="G66" s="37">
        <v>364.53333333333342</v>
      </c>
      <c r="H66" s="37">
        <v>374.83333333333337</v>
      </c>
      <c r="I66" s="37">
        <v>377.06666666666661</v>
      </c>
      <c r="J66" s="37">
        <v>379.98333333333335</v>
      </c>
      <c r="K66" s="28">
        <v>374.15</v>
      </c>
      <c r="L66" s="28">
        <v>369</v>
      </c>
      <c r="M66" s="28">
        <v>33.210749999999997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1237.5999999999999</v>
      </c>
      <c r="D67" s="37">
        <v>1215.3999999999999</v>
      </c>
      <c r="E67" s="37">
        <v>1182.1999999999998</v>
      </c>
      <c r="F67" s="37">
        <v>1126.8</v>
      </c>
      <c r="G67" s="37">
        <v>1093.5999999999999</v>
      </c>
      <c r="H67" s="37">
        <v>1270.7999999999997</v>
      </c>
      <c r="I67" s="37">
        <v>1304</v>
      </c>
      <c r="J67" s="37">
        <v>1359.3999999999996</v>
      </c>
      <c r="K67" s="28">
        <v>1248.5999999999999</v>
      </c>
      <c r="L67" s="28">
        <v>1160</v>
      </c>
      <c r="M67" s="28">
        <v>18.897290000000002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372.55</v>
      </c>
      <c r="D68" s="37">
        <v>372.85000000000008</v>
      </c>
      <c r="E68" s="37">
        <v>370.10000000000014</v>
      </c>
      <c r="F68" s="37">
        <v>367.65000000000003</v>
      </c>
      <c r="G68" s="37">
        <v>364.90000000000009</v>
      </c>
      <c r="H68" s="37">
        <v>375.30000000000018</v>
      </c>
      <c r="I68" s="37">
        <v>378.05000000000007</v>
      </c>
      <c r="J68" s="37">
        <v>380.50000000000023</v>
      </c>
      <c r="K68" s="28">
        <v>375.6</v>
      </c>
      <c r="L68" s="28">
        <v>370.4</v>
      </c>
      <c r="M68" s="28">
        <v>38.880719999999997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582.70000000000005</v>
      </c>
      <c r="D69" s="37">
        <v>584.56666666666672</v>
      </c>
      <c r="E69" s="37">
        <v>579.13333333333344</v>
      </c>
      <c r="F69" s="37">
        <v>575.56666666666672</v>
      </c>
      <c r="G69" s="37">
        <v>570.13333333333344</v>
      </c>
      <c r="H69" s="37">
        <v>588.13333333333344</v>
      </c>
      <c r="I69" s="37">
        <v>593.56666666666661</v>
      </c>
      <c r="J69" s="37">
        <v>597.13333333333344</v>
      </c>
      <c r="K69" s="28">
        <v>590</v>
      </c>
      <c r="L69" s="28">
        <v>581</v>
      </c>
      <c r="M69" s="28">
        <v>12.22897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1563.25</v>
      </c>
      <c r="D70" s="37">
        <v>1567.7666666666667</v>
      </c>
      <c r="E70" s="37">
        <v>1547.5333333333333</v>
      </c>
      <c r="F70" s="37">
        <v>1531.8166666666666</v>
      </c>
      <c r="G70" s="37">
        <v>1511.5833333333333</v>
      </c>
      <c r="H70" s="37">
        <v>1583.4833333333333</v>
      </c>
      <c r="I70" s="37">
        <v>1603.7166666666665</v>
      </c>
      <c r="J70" s="37">
        <v>1619.4333333333334</v>
      </c>
      <c r="K70" s="28">
        <v>1588</v>
      </c>
      <c r="L70" s="28">
        <v>1552.05</v>
      </c>
      <c r="M70" s="28">
        <v>1.0893200000000001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2022.35</v>
      </c>
      <c r="D71" s="37">
        <v>2024.5666666666666</v>
      </c>
      <c r="E71" s="37">
        <v>2011.7833333333333</v>
      </c>
      <c r="F71" s="37">
        <v>2001.2166666666667</v>
      </c>
      <c r="G71" s="37">
        <v>1988.4333333333334</v>
      </c>
      <c r="H71" s="37">
        <v>2035.1333333333332</v>
      </c>
      <c r="I71" s="37">
        <v>2047.9166666666665</v>
      </c>
      <c r="J71" s="37">
        <v>2058.4833333333331</v>
      </c>
      <c r="K71" s="28">
        <v>2037.35</v>
      </c>
      <c r="L71" s="28">
        <v>2014</v>
      </c>
      <c r="M71" s="28">
        <v>3.34484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3948.05</v>
      </c>
      <c r="D72" s="37">
        <v>3936.0500000000006</v>
      </c>
      <c r="E72" s="37">
        <v>3917.0500000000011</v>
      </c>
      <c r="F72" s="37">
        <v>3886.0500000000006</v>
      </c>
      <c r="G72" s="37">
        <v>3867.0500000000011</v>
      </c>
      <c r="H72" s="37">
        <v>3967.0500000000011</v>
      </c>
      <c r="I72" s="37">
        <v>3986.05</v>
      </c>
      <c r="J72" s="37">
        <v>4017.0500000000011</v>
      </c>
      <c r="K72" s="28">
        <v>3955.05</v>
      </c>
      <c r="L72" s="28">
        <v>3905.05</v>
      </c>
      <c r="M72" s="28">
        <v>2.75719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3879.9</v>
      </c>
      <c r="D73" s="37">
        <v>3917.9</v>
      </c>
      <c r="E73" s="37">
        <v>3828</v>
      </c>
      <c r="F73" s="37">
        <v>3776.1</v>
      </c>
      <c r="G73" s="37">
        <v>3686.2</v>
      </c>
      <c r="H73" s="37">
        <v>3969.8</v>
      </c>
      <c r="I73" s="37">
        <v>4059.7000000000007</v>
      </c>
      <c r="J73" s="37">
        <v>4111.6000000000004</v>
      </c>
      <c r="K73" s="28">
        <v>4007.8</v>
      </c>
      <c r="L73" s="28">
        <v>3866</v>
      </c>
      <c r="M73" s="28">
        <v>5.0477999999999996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2436</v>
      </c>
      <c r="D74" s="37">
        <v>2432.6666666666665</v>
      </c>
      <c r="E74" s="37">
        <v>2418.3833333333332</v>
      </c>
      <c r="F74" s="37">
        <v>2400.7666666666669</v>
      </c>
      <c r="G74" s="37">
        <v>2386.4833333333336</v>
      </c>
      <c r="H74" s="37">
        <v>2450.2833333333328</v>
      </c>
      <c r="I74" s="37">
        <v>2464.5666666666666</v>
      </c>
      <c r="J74" s="37">
        <v>2482.1833333333325</v>
      </c>
      <c r="K74" s="28">
        <v>2446.9499999999998</v>
      </c>
      <c r="L74" s="28">
        <v>2415.0500000000002</v>
      </c>
      <c r="M74" s="28">
        <v>1.22357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4258.3</v>
      </c>
      <c r="D75" s="37">
        <v>4257.3999999999996</v>
      </c>
      <c r="E75" s="37">
        <v>4236.7999999999993</v>
      </c>
      <c r="F75" s="37">
        <v>4215.2999999999993</v>
      </c>
      <c r="G75" s="37">
        <v>4194.6999999999989</v>
      </c>
      <c r="H75" s="37">
        <v>4278.8999999999996</v>
      </c>
      <c r="I75" s="37">
        <v>4299.5</v>
      </c>
      <c r="J75" s="37">
        <v>4321</v>
      </c>
      <c r="K75" s="28">
        <v>4278</v>
      </c>
      <c r="L75" s="28">
        <v>4235.8999999999996</v>
      </c>
      <c r="M75" s="28">
        <v>2.57037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3176.45</v>
      </c>
      <c r="D76" s="37">
        <v>3193.8666666666663</v>
      </c>
      <c r="E76" s="37">
        <v>3121.7833333333328</v>
      </c>
      <c r="F76" s="37">
        <v>3067.1166666666663</v>
      </c>
      <c r="G76" s="37">
        <v>2995.0333333333328</v>
      </c>
      <c r="H76" s="37">
        <v>3248.5333333333328</v>
      </c>
      <c r="I76" s="37">
        <v>3320.6166666666659</v>
      </c>
      <c r="J76" s="37">
        <v>3375.2833333333328</v>
      </c>
      <c r="K76" s="28">
        <v>3265.95</v>
      </c>
      <c r="L76" s="28">
        <v>3139.2</v>
      </c>
      <c r="M76" s="28">
        <v>21.878720000000001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450.8</v>
      </c>
      <c r="D77" s="37">
        <v>453.01666666666665</v>
      </c>
      <c r="E77" s="37">
        <v>445.33333333333331</v>
      </c>
      <c r="F77" s="37">
        <v>439.86666666666667</v>
      </c>
      <c r="G77" s="37">
        <v>432.18333333333334</v>
      </c>
      <c r="H77" s="37">
        <v>458.48333333333329</v>
      </c>
      <c r="I77" s="37">
        <v>466.16666666666669</v>
      </c>
      <c r="J77" s="37">
        <v>471.63333333333327</v>
      </c>
      <c r="K77" s="28">
        <v>460.7</v>
      </c>
      <c r="L77" s="28">
        <v>447.55</v>
      </c>
      <c r="M77" s="28">
        <v>1.98966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1664.35</v>
      </c>
      <c r="D78" s="37">
        <v>1673.2666666666667</v>
      </c>
      <c r="E78" s="37">
        <v>1648.1333333333332</v>
      </c>
      <c r="F78" s="37">
        <v>1631.9166666666665</v>
      </c>
      <c r="G78" s="37">
        <v>1606.7833333333331</v>
      </c>
      <c r="H78" s="37">
        <v>1689.4833333333333</v>
      </c>
      <c r="I78" s="37">
        <v>1714.616666666667</v>
      </c>
      <c r="J78" s="37">
        <v>1730.8333333333335</v>
      </c>
      <c r="K78" s="28">
        <v>1698.4</v>
      </c>
      <c r="L78" s="28">
        <v>1657.05</v>
      </c>
      <c r="M78" s="28">
        <v>4.0905899999999997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159.15</v>
      </c>
      <c r="D79" s="37">
        <v>159.18333333333334</v>
      </c>
      <c r="E79" s="37">
        <v>157.46666666666667</v>
      </c>
      <c r="F79" s="37">
        <v>155.78333333333333</v>
      </c>
      <c r="G79" s="37">
        <v>154.06666666666666</v>
      </c>
      <c r="H79" s="37">
        <v>160.86666666666667</v>
      </c>
      <c r="I79" s="37">
        <v>162.58333333333337</v>
      </c>
      <c r="J79" s="37">
        <v>164.26666666666668</v>
      </c>
      <c r="K79" s="28">
        <v>160.9</v>
      </c>
      <c r="L79" s="28">
        <v>157.5</v>
      </c>
      <c r="M79" s="28">
        <v>23.891069999999999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1418.15</v>
      </c>
      <c r="D80" s="37">
        <v>1416.05</v>
      </c>
      <c r="E80" s="37">
        <v>1397.1</v>
      </c>
      <c r="F80" s="37">
        <v>1376.05</v>
      </c>
      <c r="G80" s="37">
        <v>1357.1</v>
      </c>
      <c r="H80" s="37">
        <v>1437.1</v>
      </c>
      <c r="I80" s="37">
        <v>1456.0500000000002</v>
      </c>
      <c r="J80" s="37">
        <v>1477.1</v>
      </c>
      <c r="K80" s="28">
        <v>1435</v>
      </c>
      <c r="L80" s="28">
        <v>1395</v>
      </c>
      <c r="M80" s="28">
        <v>6.3357700000000001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111.15</v>
      </c>
      <c r="D81" s="37">
        <v>111.11666666666667</v>
      </c>
      <c r="E81" s="37">
        <v>109.78333333333335</v>
      </c>
      <c r="F81" s="37">
        <v>108.41666666666667</v>
      </c>
      <c r="G81" s="37">
        <v>107.08333333333334</v>
      </c>
      <c r="H81" s="37">
        <v>112.48333333333335</v>
      </c>
      <c r="I81" s="37">
        <v>113.81666666666666</v>
      </c>
      <c r="J81" s="37">
        <v>115.18333333333335</v>
      </c>
      <c r="K81" s="28">
        <v>112.45</v>
      </c>
      <c r="L81" s="28">
        <v>109.75</v>
      </c>
      <c r="M81" s="28">
        <v>138.38516999999999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270.85000000000002</v>
      </c>
      <c r="D82" s="37">
        <v>269.8</v>
      </c>
      <c r="E82" s="37">
        <v>267.70000000000005</v>
      </c>
      <c r="F82" s="37">
        <v>264.55</v>
      </c>
      <c r="G82" s="37">
        <v>262.45000000000005</v>
      </c>
      <c r="H82" s="37">
        <v>272.95000000000005</v>
      </c>
      <c r="I82" s="37">
        <v>275.05000000000007</v>
      </c>
      <c r="J82" s="37">
        <v>278.20000000000005</v>
      </c>
      <c r="K82" s="28">
        <v>271.89999999999998</v>
      </c>
      <c r="L82" s="28">
        <v>266.64999999999998</v>
      </c>
      <c r="M82" s="28">
        <v>9.9760100000000005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128.65</v>
      </c>
      <c r="D83" s="37">
        <v>129.75</v>
      </c>
      <c r="E83" s="37">
        <v>127.35</v>
      </c>
      <c r="F83" s="37">
        <v>126.04999999999998</v>
      </c>
      <c r="G83" s="37">
        <v>123.64999999999998</v>
      </c>
      <c r="H83" s="37">
        <v>131.05000000000001</v>
      </c>
      <c r="I83" s="37">
        <v>133.44999999999999</v>
      </c>
      <c r="J83" s="37">
        <v>134.75000000000003</v>
      </c>
      <c r="K83" s="28">
        <v>132.15</v>
      </c>
      <c r="L83" s="28">
        <v>128.44999999999999</v>
      </c>
      <c r="M83" s="28">
        <v>257.00920000000002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2348.1</v>
      </c>
      <c r="D84" s="37">
        <v>2334</v>
      </c>
      <c r="E84" s="37">
        <v>2316.85</v>
      </c>
      <c r="F84" s="37">
        <v>2285.6</v>
      </c>
      <c r="G84" s="37">
        <v>2268.4499999999998</v>
      </c>
      <c r="H84" s="37">
        <v>2365.25</v>
      </c>
      <c r="I84" s="37">
        <v>2382.3999999999996</v>
      </c>
      <c r="J84" s="37">
        <v>2413.65</v>
      </c>
      <c r="K84" s="28">
        <v>2351.15</v>
      </c>
      <c r="L84" s="28">
        <v>2302.75</v>
      </c>
      <c r="M84" s="28">
        <v>1.45383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389</v>
      </c>
      <c r="D85" s="37">
        <v>383.26666666666665</v>
      </c>
      <c r="E85" s="37">
        <v>374.73333333333329</v>
      </c>
      <c r="F85" s="37">
        <v>360.46666666666664</v>
      </c>
      <c r="G85" s="37">
        <v>351.93333333333328</v>
      </c>
      <c r="H85" s="37">
        <v>397.5333333333333</v>
      </c>
      <c r="I85" s="37">
        <v>406.06666666666661</v>
      </c>
      <c r="J85" s="37">
        <v>420.33333333333331</v>
      </c>
      <c r="K85" s="28">
        <v>391.8</v>
      </c>
      <c r="L85" s="28">
        <v>369</v>
      </c>
      <c r="M85" s="28">
        <v>46.999079999999999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875.1</v>
      </c>
      <c r="D86" s="37">
        <v>870.55000000000007</v>
      </c>
      <c r="E86" s="37">
        <v>863.40000000000009</v>
      </c>
      <c r="F86" s="37">
        <v>851.7</v>
      </c>
      <c r="G86" s="37">
        <v>844.55000000000007</v>
      </c>
      <c r="H86" s="37">
        <v>882.25000000000011</v>
      </c>
      <c r="I86" s="37">
        <v>889.4</v>
      </c>
      <c r="J86" s="37">
        <v>901.10000000000014</v>
      </c>
      <c r="K86" s="28">
        <v>877.7</v>
      </c>
      <c r="L86" s="28">
        <v>858.85</v>
      </c>
      <c r="M86" s="28">
        <v>12.338480000000001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1361.05</v>
      </c>
      <c r="D87" s="37">
        <v>1370.2</v>
      </c>
      <c r="E87" s="37">
        <v>1348.95</v>
      </c>
      <c r="F87" s="37">
        <v>1336.85</v>
      </c>
      <c r="G87" s="37">
        <v>1315.6</v>
      </c>
      <c r="H87" s="37">
        <v>1382.3000000000002</v>
      </c>
      <c r="I87" s="37">
        <v>1403.5500000000002</v>
      </c>
      <c r="J87" s="37">
        <v>1415.6500000000003</v>
      </c>
      <c r="K87" s="28">
        <v>1391.45</v>
      </c>
      <c r="L87" s="28">
        <v>1358.1</v>
      </c>
      <c r="M87" s="28">
        <v>9.6050799999999992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1600.05</v>
      </c>
      <c r="D88" s="37">
        <v>1604.3666666666668</v>
      </c>
      <c r="E88" s="37">
        <v>1588.6833333333336</v>
      </c>
      <c r="F88" s="37">
        <v>1577.3166666666668</v>
      </c>
      <c r="G88" s="37">
        <v>1561.6333333333337</v>
      </c>
      <c r="H88" s="37">
        <v>1615.7333333333336</v>
      </c>
      <c r="I88" s="37">
        <v>1631.416666666667</v>
      </c>
      <c r="J88" s="37">
        <v>1642.7833333333335</v>
      </c>
      <c r="K88" s="28">
        <v>1620.05</v>
      </c>
      <c r="L88" s="28">
        <v>1593</v>
      </c>
      <c r="M88" s="28">
        <v>4.5019200000000001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464.55</v>
      </c>
      <c r="D89" s="37">
        <v>467.2</v>
      </c>
      <c r="E89" s="37">
        <v>455.45</v>
      </c>
      <c r="F89" s="37">
        <v>446.35</v>
      </c>
      <c r="G89" s="37">
        <v>434.6</v>
      </c>
      <c r="H89" s="37">
        <v>476.29999999999995</v>
      </c>
      <c r="I89" s="37">
        <v>488.04999999999995</v>
      </c>
      <c r="J89" s="37">
        <v>497.14999999999992</v>
      </c>
      <c r="K89" s="28">
        <v>478.95</v>
      </c>
      <c r="L89" s="28">
        <v>458.1</v>
      </c>
      <c r="M89" s="28">
        <v>38.53387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236.45</v>
      </c>
      <c r="D90" s="37">
        <v>235.85</v>
      </c>
      <c r="E90" s="37">
        <v>231.7</v>
      </c>
      <c r="F90" s="37">
        <v>226.95</v>
      </c>
      <c r="G90" s="37">
        <v>222.79999999999998</v>
      </c>
      <c r="H90" s="37">
        <v>240.6</v>
      </c>
      <c r="I90" s="37">
        <v>244.75000000000003</v>
      </c>
      <c r="J90" s="37">
        <v>249.5</v>
      </c>
      <c r="K90" s="28">
        <v>240</v>
      </c>
      <c r="L90" s="28">
        <v>231.1</v>
      </c>
      <c r="M90" s="28">
        <v>13.614459999999999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962.35</v>
      </c>
      <c r="D91" s="37">
        <v>963.19999999999993</v>
      </c>
      <c r="E91" s="37">
        <v>957.89999999999986</v>
      </c>
      <c r="F91" s="37">
        <v>953.44999999999993</v>
      </c>
      <c r="G91" s="37">
        <v>948.14999999999986</v>
      </c>
      <c r="H91" s="37">
        <v>967.64999999999986</v>
      </c>
      <c r="I91" s="37">
        <v>972.94999999999982</v>
      </c>
      <c r="J91" s="37">
        <v>977.39999999999986</v>
      </c>
      <c r="K91" s="28">
        <v>968.5</v>
      </c>
      <c r="L91" s="28">
        <v>958.75</v>
      </c>
      <c r="M91" s="28">
        <v>35.945839999999997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2027.2</v>
      </c>
      <c r="D92" s="37">
        <v>2019.7333333333333</v>
      </c>
      <c r="E92" s="37">
        <v>1993.4666666666667</v>
      </c>
      <c r="F92" s="37">
        <v>1959.7333333333333</v>
      </c>
      <c r="G92" s="37">
        <v>1933.4666666666667</v>
      </c>
      <c r="H92" s="37">
        <v>2053.4666666666667</v>
      </c>
      <c r="I92" s="37">
        <v>2079.7333333333336</v>
      </c>
      <c r="J92" s="37">
        <v>2113.4666666666667</v>
      </c>
      <c r="K92" s="28">
        <v>2046</v>
      </c>
      <c r="L92" s="28">
        <v>1986</v>
      </c>
      <c r="M92" s="28">
        <v>4.4451099999999997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1485.7</v>
      </c>
      <c r="D93" s="37">
        <v>1483.75</v>
      </c>
      <c r="E93" s="37">
        <v>1476.5</v>
      </c>
      <c r="F93" s="37">
        <v>1467.3</v>
      </c>
      <c r="G93" s="37">
        <v>1460.05</v>
      </c>
      <c r="H93" s="37">
        <v>1492.95</v>
      </c>
      <c r="I93" s="37">
        <v>1500.2</v>
      </c>
      <c r="J93" s="37">
        <v>1509.4</v>
      </c>
      <c r="K93" s="28">
        <v>1491</v>
      </c>
      <c r="L93" s="28">
        <v>1474.55</v>
      </c>
      <c r="M93" s="28">
        <v>91.508830000000003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541.54999999999995</v>
      </c>
      <c r="D94" s="37">
        <v>542.1</v>
      </c>
      <c r="E94" s="37">
        <v>538.70000000000005</v>
      </c>
      <c r="F94" s="37">
        <v>535.85</v>
      </c>
      <c r="G94" s="37">
        <v>532.45000000000005</v>
      </c>
      <c r="H94" s="37">
        <v>544.95000000000005</v>
      </c>
      <c r="I94" s="37">
        <v>548.34999999999991</v>
      </c>
      <c r="J94" s="37">
        <v>551.20000000000005</v>
      </c>
      <c r="K94" s="28">
        <v>545.5</v>
      </c>
      <c r="L94" s="28">
        <v>539.25</v>
      </c>
      <c r="M94" s="28">
        <v>23.335370000000001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1308.2</v>
      </c>
      <c r="D95" s="37">
        <v>1310.7833333333335</v>
      </c>
      <c r="E95" s="37">
        <v>1296.666666666667</v>
      </c>
      <c r="F95" s="37">
        <v>1285.1333333333334</v>
      </c>
      <c r="G95" s="37">
        <v>1271.0166666666669</v>
      </c>
      <c r="H95" s="37">
        <v>1322.3166666666671</v>
      </c>
      <c r="I95" s="37">
        <v>1336.4333333333334</v>
      </c>
      <c r="J95" s="37">
        <v>1347.9666666666672</v>
      </c>
      <c r="K95" s="28">
        <v>1324.9</v>
      </c>
      <c r="L95" s="28">
        <v>1299.25</v>
      </c>
      <c r="M95" s="28">
        <v>4.9258699999999997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2785.3</v>
      </c>
      <c r="D96" s="37">
        <v>2790.2333333333336</v>
      </c>
      <c r="E96" s="37">
        <v>2762.4666666666672</v>
      </c>
      <c r="F96" s="37">
        <v>2739.6333333333337</v>
      </c>
      <c r="G96" s="37">
        <v>2711.8666666666672</v>
      </c>
      <c r="H96" s="37">
        <v>2813.0666666666671</v>
      </c>
      <c r="I96" s="37">
        <v>2840.8333333333335</v>
      </c>
      <c r="J96" s="37">
        <v>2863.666666666667</v>
      </c>
      <c r="K96" s="28">
        <v>2818</v>
      </c>
      <c r="L96" s="28">
        <v>2767.4</v>
      </c>
      <c r="M96" s="28">
        <v>4.2215199999999999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433.5</v>
      </c>
      <c r="D97" s="37">
        <v>437.33333333333331</v>
      </c>
      <c r="E97" s="37">
        <v>428.16666666666663</v>
      </c>
      <c r="F97" s="37">
        <v>422.83333333333331</v>
      </c>
      <c r="G97" s="37">
        <v>413.66666666666663</v>
      </c>
      <c r="H97" s="37">
        <v>442.66666666666663</v>
      </c>
      <c r="I97" s="37">
        <v>451.83333333333326</v>
      </c>
      <c r="J97" s="37">
        <v>457.16666666666663</v>
      </c>
      <c r="K97" s="28">
        <v>446.5</v>
      </c>
      <c r="L97" s="28">
        <v>432</v>
      </c>
      <c r="M97" s="28">
        <v>148.65138999999999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2264.4499999999998</v>
      </c>
      <c r="D98" s="37">
        <v>2245.5833333333335</v>
      </c>
      <c r="E98" s="37">
        <v>2193.166666666667</v>
      </c>
      <c r="F98" s="37">
        <v>2121.8833333333337</v>
      </c>
      <c r="G98" s="37">
        <v>2069.4666666666672</v>
      </c>
      <c r="H98" s="37">
        <v>2316.8666666666668</v>
      </c>
      <c r="I98" s="37">
        <v>2369.2833333333338</v>
      </c>
      <c r="J98" s="37">
        <v>2440.5666666666666</v>
      </c>
      <c r="K98" s="28">
        <v>2298</v>
      </c>
      <c r="L98" s="28">
        <v>2174.3000000000002</v>
      </c>
      <c r="M98" s="28">
        <v>27.61026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240.1</v>
      </c>
      <c r="D99" s="37">
        <v>240.76666666666665</v>
      </c>
      <c r="E99" s="37">
        <v>239.1333333333333</v>
      </c>
      <c r="F99" s="37">
        <v>238.16666666666666</v>
      </c>
      <c r="G99" s="37">
        <v>236.5333333333333</v>
      </c>
      <c r="H99" s="37">
        <v>241.73333333333329</v>
      </c>
      <c r="I99" s="37">
        <v>243.36666666666662</v>
      </c>
      <c r="J99" s="37">
        <v>244.33333333333329</v>
      </c>
      <c r="K99" s="28">
        <v>242.4</v>
      </c>
      <c r="L99" s="28">
        <v>239.8</v>
      </c>
      <c r="M99" s="28">
        <v>27.84628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2613.6999999999998</v>
      </c>
      <c r="D100" s="37">
        <v>2629.35</v>
      </c>
      <c r="E100" s="37">
        <v>2590.9499999999998</v>
      </c>
      <c r="F100" s="37">
        <v>2568.1999999999998</v>
      </c>
      <c r="G100" s="37">
        <v>2529.7999999999997</v>
      </c>
      <c r="H100" s="37">
        <v>2652.1</v>
      </c>
      <c r="I100" s="37">
        <v>2690.5000000000005</v>
      </c>
      <c r="J100" s="37">
        <v>2713.25</v>
      </c>
      <c r="K100" s="28">
        <v>2667.75</v>
      </c>
      <c r="L100" s="28">
        <v>2606.6</v>
      </c>
      <c r="M100" s="28">
        <v>8.1067400000000003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272.89999999999998</v>
      </c>
      <c r="D101" s="37">
        <v>274.23333333333335</v>
      </c>
      <c r="E101" s="37">
        <v>271.16666666666669</v>
      </c>
      <c r="F101" s="37">
        <v>269.43333333333334</v>
      </c>
      <c r="G101" s="37">
        <v>266.36666666666667</v>
      </c>
      <c r="H101" s="37">
        <v>275.9666666666667</v>
      </c>
      <c r="I101" s="37">
        <v>279.0333333333333</v>
      </c>
      <c r="J101" s="37">
        <v>280.76666666666671</v>
      </c>
      <c r="K101" s="28">
        <v>277.3</v>
      </c>
      <c r="L101" s="28">
        <v>272.5</v>
      </c>
      <c r="M101" s="28">
        <v>5.7785700000000002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40584.1</v>
      </c>
      <c r="D102" s="37">
        <v>40807.883333333331</v>
      </c>
      <c r="E102" s="37">
        <v>40109.21666666666</v>
      </c>
      <c r="F102" s="37">
        <v>39634.333333333328</v>
      </c>
      <c r="G102" s="37">
        <v>38935.666666666657</v>
      </c>
      <c r="H102" s="37">
        <v>41282.766666666663</v>
      </c>
      <c r="I102" s="37">
        <v>41981.433333333334</v>
      </c>
      <c r="J102" s="37">
        <v>42456.316666666666</v>
      </c>
      <c r="K102" s="28">
        <v>41506.550000000003</v>
      </c>
      <c r="L102" s="28">
        <v>40333</v>
      </c>
      <c r="M102" s="28">
        <v>2.8879999999999999E-2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2454.85</v>
      </c>
      <c r="D103" s="37">
        <v>2444.7833333333333</v>
      </c>
      <c r="E103" s="37">
        <v>2426.0666666666666</v>
      </c>
      <c r="F103" s="37">
        <v>2397.2833333333333</v>
      </c>
      <c r="G103" s="37">
        <v>2378.5666666666666</v>
      </c>
      <c r="H103" s="37">
        <v>2473.5666666666666</v>
      </c>
      <c r="I103" s="37">
        <v>2492.2833333333328</v>
      </c>
      <c r="J103" s="37">
        <v>2521.0666666666666</v>
      </c>
      <c r="K103" s="28">
        <v>2463.5</v>
      </c>
      <c r="L103" s="28">
        <v>2416</v>
      </c>
      <c r="M103" s="28">
        <v>39.703249999999997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859.7</v>
      </c>
      <c r="D104" s="37">
        <v>861.43333333333339</v>
      </c>
      <c r="E104" s="37">
        <v>856.36666666666679</v>
      </c>
      <c r="F104" s="37">
        <v>853.03333333333342</v>
      </c>
      <c r="G104" s="37">
        <v>847.96666666666681</v>
      </c>
      <c r="H104" s="37">
        <v>864.76666666666677</v>
      </c>
      <c r="I104" s="37">
        <v>869.83333333333337</v>
      </c>
      <c r="J104" s="37">
        <v>873.16666666666674</v>
      </c>
      <c r="K104" s="28">
        <v>866.5</v>
      </c>
      <c r="L104" s="28">
        <v>858.1</v>
      </c>
      <c r="M104" s="28">
        <v>227.87391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1240.95</v>
      </c>
      <c r="D105" s="37">
        <v>1240.95</v>
      </c>
      <c r="E105" s="37">
        <v>1230.6000000000001</v>
      </c>
      <c r="F105" s="37">
        <v>1220.25</v>
      </c>
      <c r="G105" s="37">
        <v>1209.9000000000001</v>
      </c>
      <c r="H105" s="37">
        <v>1251.3000000000002</v>
      </c>
      <c r="I105" s="37">
        <v>1261.6500000000001</v>
      </c>
      <c r="J105" s="37">
        <v>1272.0000000000002</v>
      </c>
      <c r="K105" s="28">
        <v>1251.3</v>
      </c>
      <c r="L105" s="28">
        <v>1230.5999999999999</v>
      </c>
      <c r="M105" s="28">
        <v>5.1995800000000001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547.35</v>
      </c>
      <c r="D106" s="37">
        <v>552.1</v>
      </c>
      <c r="E106" s="37">
        <v>541.25</v>
      </c>
      <c r="F106" s="37">
        <v>535.15</v>
      </c>
      <c r="G106" s="37">
        <v>524.29999999999995</v>
      </c>
      <c r="H106" s="37">
        <v>558.20000000000005</v>
      </c>
      <c r="I106" s="37">
        <v>569.05000000000018</v>
      </c>
      <c r="J106" s="37">
        <v>575.15000000000009</v>
      </c>
      <c r="K106" s="28">
        <v>562.95000000000005</v>
      </c>
      <c r="L106" s="28">
        <v>546</v>
      </c>
      <c r="M106" s="28">
        <v>6.6870500000000002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472.35</v>
      </c>
      <c r="D107" s="37">
        <v>478.86666666666662</v>
      </c>
      <c r="E107" s="37">
        <v>461.98333333333323</v>
      </c>
      <c r="F107" s="37">
        <v>451.61666666666662</v>
      </c>
      <c r="G107" s="37">
        <v>434.73333333333323</v>
      </c>
      <c r="H107" s="37">
        <v>489.23333333333323</v>
      </c>
      <c r="I107" s="37">
        <v>506.11666666666656</v>
      </c>
      <c r="J107" s="37">
        <v>516.48333333333323</v>
      </c>
      <c r="K107" s="28">
        <v>495.75</v>
      </c>
      <c r="L107" s="28">
        <v>468.5</v>
      </c>
      <c r="M107" s="28">
        <v>7.6892300000000002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40.700000000000003</v>
      </c>
      <c r="D108" s="37">
        <v>40.766666666666666</v>
      </c>
      <c r="E108" s="37">
        <v>40.233333333333334</v>
      </c>
      <c r="F108" s="37">
        <v>39.766666666666666</v>
      </c>
      <c r="G108" s="37">
        <v>39.233333333333334</v>
      </c>
      <c r="H108" s="37">
        <v>41.233333333333334</v>
      </c>
      <c r="I108" s="37">
        <v>41.766666666666666</v>
      </c>
      <c r="J108" s="37">
        <v>42.233333333333334</v>
      </c>
      <c r="K108" s="28">
        <v>41.3</v>
      </c>
      <c r="L108" s="28">
        <v>40.299999999999997</v>
      </c>
      <c r="M108" s="28">
        <v>52.49362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45.25</v>
      </c>
      <c r="D109" s="37">
        <v>45.1</v>
      </c>
      <c r="E109" s="37">
        <v>44.550000000000004</v>
      </c>
      <c r="F109" s="37">
        <v>43.85</v>
      </c>
      <c r="G109" s="37">
        <v>43.300000000000004</v>
      </c>
      <c r="H109" s="37">
        <v>45.800000000000004</v>
      </c>
      <c r="I109" s="37">
        <v>46.35</v>
      </c>
      <c r="J109" s="37">
        <v>47.050000000000004</v>
      </c>
      <c r="K109" s="28">
        <v>45.65</v>
      </c>
      <c r="L109" s="28">
        <v>44.4</v>
      </c>
      <c r="M109" s="28">
        <v>580.18066999999996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306.25</v>
      </c>
      <c r="D110" s="37">
        <v>308.33333333333331</v>
      </c>
      <c r="E110" s="37">
        <v>303.21666666666664</v>
      </c>
      <c r="F110" s="37">
        <v>300.18333333333334</v>
      </c>
      <c r="G110" s="37">
        <v>295.06666666666666</v>
      </c>
      <c r="H110" s="37">
        <v>311.36666666666662</v>
      </c>
      <c r="I110" s="37">
        <v>316.48333333333329</v>
      </c>
      <c r="J110" s="37">
        <v>319.51666666666659</v>
      </c>
      <c r="K110" s="28">
        <v>313.45</v>
      </c>
      <c r="L110" s="28">
        <v>305.3</v>
      </c>
      <c r="M110" s="28">
        <v>108.8599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4374.6499999999996</v>
      </c>
      <c r="D111" s="37">
        <v>4393.95</v>
      </c>
      <c r="E111" s="37">
        <v>4331.2</v>
      </c>
      <c r="F111" s="37">
        <v>4287.75</v>
      </c>
      <c r="G111" s="37">
        <v>4225</v>
      </c>
      <c r="H111" s="37">
        <v>4437.3999999999996</v>
      </c>
      <c r="I111" s="37">
        <v>4500.1499999999996</v>
      </c>
      <c r="J111" s="37">
        <v>4543.5999999999995</v>
      </c>
      <c r="K111" s="28">
        <v>4456.7</v>
      </c>
      <c r="L111" s="28">
        <v>4350.5</v>
      </c>
      <c r="M111" s="28">
        <v>0.72667000000000004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182.15</v>
      </c>
      <c r="D112" s="37">
        <v>182</v>
      </c>
      <c r="E112" s="37">
        <v>176.15</v>
      </c>
      <c r="F112" s="37">
        <v>170.15</v>
      </c>
      <c r="G112" s="37">
        <v>164.3</v>
      </c>
      <c r="H112" s="37">
        <v>188</v>
      </c>
      <c r="I112" s="37">
        <v>193.85000000000002</v>
      </c>
      <c r="J112" s="37">
        <v>199.85</v>
      </c>
      <c r="K112" s="28">
        <v>187.85</v>
      </c>
      <c r="L112" s="28">
        <v>176</v>
      </c>
      <c r="M112" s="28">
        <v>53.38588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163.80000000000001</v>
      </c>
      <c r="D113" s="37">
        <v>164.66666666666666</v>
      </c>
      <c r="E113" s="37">
        <v>162.5333333333333</v>
      </c>
      <c r="F113" s="37">
        <v>161.26666666666665</v>
      </c>
      <c r="G113" s="37">
        <v>159.1333333333333</v>
      </c>
      <c r="H113" s="37">
        <v>165.93333333333331</v>
      </c>
      <c r="I113" s="37">
        <v>168.06666666666669</v>
      </c>
      <c r="J113" s="37">
        <v>169.33333333333331</v>
      </c>
      <c r="K113" s="28">
        <v>166.8</v>
      </c>
      <c r="L113" s="28">
        <v>163.4</v>
      </c>
      <c r="M113" s="28">
        <v>42.276110000000003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277.2</v>
      </c>
      <c r="D114" s="37">
        <v>275.34999999999997</v>
      </c>
      <c r="E114" s="37">
        <v>271.79999999999995</v>
      </c>
      <c r="F114" s="37">
        <v>266.39999999999998</v>
      </c>
      <c r="G114" s="37">
        <v>262.84999999999997</v>
      </c>
      <c r="H114" s="37">
        <v>280.74999999999994</v>
      </c>
      <c r="I114" s="37">
        <v>284.3</v>
      </c>
      <c r="J114" s="37">
        <v>289.69999999999993</v>
      </c>
      <c r="K114" s="28">
        <v>278.89999999999998</v>
      </c>
      <c r="L114" s="28">
        <v>269.95</v>
      </c>
      <c r="M114" s="28">
        <v>122.1965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70.95</v>
      </c>
      <c r="D115" s="37">
        <v>70.966666666666669</v>
      </c>
      <c r="E115" s="37">
        <v>70.583333333333343</v>
      </c>
      <c r="F115" s="37">
        <v>70.216666666666669</v>
      </c>
      <c r="G115" s="37">
        <v>69.833333333333343</v>
      </c>
      <c r="H115" s="37">
        <v>71.333333333333343</v>
      </c>
      <c r="I115" s="37">
        <v>71.716666666666669</v>
      </c>
      <c r="J115" s="37">
        <v>72.083333333333343</v>
      </c>
      <c r="K115" s="28">
        <v>71.349999999999994</v>
      </c>
      <c r="L115" s="28">
        <v>70.599999999999994</v>
      </c>
      <c r="M115" s="28">
        <v>166.70568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670.1</v>
      </c>
      <c r="D116" s="37">
        <v>671.25</v>
      </c>
      <c r="E116" s="37">
        <v>651.15</v>
      </c>
      <c r="F116" s="37">
        <v>632.19999999999993</v>
      </c>
      <c r="G116" s="37">
        <v>612.09999999999991</v>
      </c>
      <c r="H116" s="37">
        <v>690.2</v>
      </c>
      <c r="I116" s="37">
        <v>710.3</v>
      </c>
      <c r="J116" s="37">
        <v>729.25000000000011</v>
      </c>
      <c r="K116" s="28">
        <v>691.35</v>
      </c>
      <c r="L116" s="28">
        <v>652.29999999999995</v>
      </c>
      <c r="M116" s="28">
        <v>88.53819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408.1</v>
      </c>
      <c r="D117" s="37">
        <v>402.65000000000003</v>
      </c>
      <c r="E117" s="37">
        <v>391.55000000000007</v>
      </c>
      <c r="F117" s="37">
        <v>375.00000000000006</v>
      </c>
      <c r="G117" s="37">
        <v>363.90000000000009</v>
      </c>
      <c r="H117" s="37">
        <v>419.20000000000005</v>
      </c>
      <c r="I117" s="37">
        <v>430.30000000000007</v>
      </c>
      <c r="J117" s="37">
        <v>446.85</v>
      </c>
      <c r="K117" s="28">
        <v>413.75</v>
      </c>
      <c r="L117" s="28">
        <v>386.1</v>
      </c>
      <c r="M117" s="28">
        <v>157.25908000000001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195.1</v>
      </c>
      <c r="D118" s="37">
        <v>194.81666666666669</v>
      </c>
      <c r="E118" s="37">
        <v>192.63333333333338</v>
      </c>
      <c r="F118" s="37">
        <v>190.16666666666669</v>
      </c>
      <c r="G118" s="37">
        <v>187.98333333333338</v>
      </c>
      <c r="H118" s="37">
        <v>197.28333333333339</v>
      </c>
      <c r="I118" s="37">
        <v>199.46666666666673</v>
      </c>
      <c r="J118" s="37">
        <v>201.93333333333339</v>
      </c>
      <c r="K118" s="28">
        <v>197</v>
      </c>
      <c r="L118" s="28">
        <v>192.35</v>
      </c>
      <c r="M118" s="28">
        <v>33.985379999999999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1079.2</v>
      </c>
      <c r="D119" s="37">
        <v>1078.0666666666666</v>
      </c>
      <c r="E119" s="37">
        <v>1070.1333333333332</v>
      </c>
      <c r="F119" s="37">
        <v>1061.0666666666666</v>
      </c>
      <c r="G119" s="37">
        <v>1053.1333333333332</v>
      </c>
      <c r="H119" s="37">
        <v>1087.1333333333332</v>
      </c>
      <c r="I119" s="37">
        <v>1095.0666666666666</v>
      </c>
      <c r="J119" s="37">
        <v>1104.1333333333332</v>
      </c>
      <c r="K119" s="28">
        <v>1086</v>
      </c>
      <c r="L119" s="28">
        <v>1069</v>
      </c>
      <c r="M119" s="28">
        <v>39.987020000000001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4401.6000000000004</v>
      </c>
      <c r="D120" s="37">
        <v>4371.2833333333338</v>
      </c>
      <c r="E120" s="37">
        <v>4312.5666666666675</v>
      </c>
      <c r="F120" s="37">
        <v>4223.5333333333338</v>
      </c>
      <c r="G120" s="37">
        <v>4164.8166666666675</v>
      </c>
      <c r="H120" s="37">
        <v>4460.3166666666675</v>
      </c>
      <c r="I120" s="37">
        <v>4519.0333333333328</v>
      </c>
      <c r="J120" s="37">
        <v>4608.0666666666675</v>
      </c>
      <c r="K120" s="28">
        <v>4430</v>
      </c>
      <c r="L120" s="28">
        <v>4282.25</v>
      </c>
      <c r="M120" s="28">
        <v>4.8941699999999999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1619.95</v>
      </c>
      <c r="D121" s="37">
        <v>1622.4333333333334</v>
      </c>
      <c r="E121" s="37">
        <v>1613.5166666666669</v>
      </c>
      <c r="F121" s="37">
        <v>1607.0833333333335</v>
      </c>
      <c r="G121" s="37">
        <v>1598.166666666667</v>
      </c>
      <c r="H121" s="37">
        <v>1628.8666666666668</v>
      </c>
      <c r="I121" s="37">
        <v>1637.7833333333333</v>
      </c>
      <c r="J121" s="37">
        <v>1644.2166666666667</v>
      </c>
      <c r="K121" s="28">
        <v>1631.35</v>
      </c>
      <c r="L121" s="28">
        <v>1616</v>
      </c>
      <c r="M121" s="28">
        <v>34.620899999999999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2019.8</v>
      </c>
      <c r="D122" s="37">
        <v>2038.9666666666665</v>
      </c>
      <c r="E122" s="37">
        <v>1993.333333333333</v>
      </c>
      <c r="F122" s="37">
        <v>1966.8666666666666</v>
      </c>
      <c r="G122" s="37">
        <v>1921.2333333333331</v>
      </c>
      <c r="H122" s="37">
        <v>2065.4333333333329</v>
      </c>
      <c r="I122" s="37">
        <v>2111.0666666666666</v>
      </c>
      <c r="J122" s="37">
        <v>2137.5333333333328</v>
      </c>
      <c r="K122" s="28">
        <v>2084.6</v>
      </c>
      <c r="L122" s="28">
        <v>2012.5</v>
      </c>
      <c r="M122" s="28">
        <v>8.1395199999999992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1016.3</v>
      </c>
      <c r="D123" s="37">
        <v>1008</v>
      </c>
      <c r="E123" s="37">
        <v>993.4</v>
      </c>
      <c r="F123" s="37">
        <v>970.5</v>
      </c>
      <c r="G123" s="37">
        <v>955.9</v>
      </c>
      <c r="H123" s="37">
        <v>1030.9000000000001</v>
      </c>
      <c r="I123" s="37">
        <v>1045.5</v>
      </c>
      <c r="J123" s="37">
        <v>1068.4000000000001</v>
      </c>
      <c r="K123" s="28">
        <v>1022.6</v>
      </c>
      <c r="L123" s="28">
        <v>985.1</v>
      </c>
      <c r="M123" s="28">
        <v>3.8287599999999999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317.64999999999998</v>
      </c>
      <c r="D124" s="37">
        <v>317.33333333333331</v>
      </c>
      <c r="E124" s="37">
        <v>311.31666666666661</v>
      </c>
      <c r="F124" s="37">
        <v>304.98333333333329</v>
      </c>
      <c r="G124" s="37">
        <v>298.96666666666658</v>
      </c>
      <c r="H124" s="37">
        <v>323.66666666666663</v>
      </c>
      <c r="I124" s="37">
        <v>329.68333333333339</v>
      </c>
      <c r="J124" s="37">
        <v>336.01666666666665</v>
      </c>
      <c r="K124" s="28">
        <v>323.35000000000002</v>
      </c>
      <c r="L124" s="28">
        <v>311</v>
      </c>
      <c r="M124" s="28">
        <v>26.1172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673.6</v>
      </c>
      <c r="D125" s="37">
        <v>673.78333333333342</v>
      </c>
      <c r="E125" s="37">
        <v>669.26666666666688</v>
      </c>
      <c r="F125" s="37">
        <v>664.93333333333351</v>
      </c>
      <c r="G125" s="37">
        <v>660.41666666666697</v>
      </c>
      <c r="H125" s="37">
        <v>678.11666666666679</v>
      </c>
      <c r="I125" s="37">
        <v>682.63333333333344</v>
      </c>
      <c r="J125" s="37">
        <v>686.9666666666667</v>
      </c>
      <c r="K125" s="28">
        <v>678.3</v>
      </c>
      <c r="L125" s="28">
        <v>669.45</v>
      </c>
      <c r="M125" s="28">
        <v>34.806930000000001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397.9</v>
      </c>
      <c r="D126" s="37">
        <v>398.68333333333334</v>
      </c>
      <c r="E126" s="37">
        <v>395.51666666666665</v>
      </c>
      <c r="F126" s="37">
        <v>393.13333333333333</v>
      </c>
      <c r="G126" s="37">
        <v>389.96666666666664</v>
      </c>
      <c r="H126" s="37">
        <v>401.06666666666666</v>
      </c>
      <c r="I126" s="37">
        <v>404.23333333333329</v>
      </c>
      <c r="J126" s="37">
        <v>406.61666666666667</v>
      </c>
      <c r="K126" s="28">
        <v>401.85</v>
      </c>
      <c r="L126" s="28">
        <v>396.3</v>
      </c>
      <c r="M126" s="28">
        <v>25.936240000000002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588.15</v>
      </c>
      <c r="D127" s="37">
        <v>585.05000000000007</v>
      </c>
      <c r="E127" s="37">
        <v>575.10000000000014</v>
      </c>
      <c r="F127" s="37">
        <v>562.05000000000007</v>
      </c>
      <c r="G127" s="37">
        <v>552.10000000000014</v>
      </c>
      <c r="H127" s="37">
        <v>598.10000000000014</v>
      </c>
      <c r="I127" s="37">
        <v>608.05000000000018</v>
      </c>
      <c r="J127" s="37">
        <v>621.10000000000014</v>
      </c>
      <c r="K127" s="28">
        <v>595</v>
      </c>
      <c r="L127" s="28">
        <v>572</v>
      </c>
      <c r="M127" s="28">
        <v>67.96284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1853.5</v>
      </c>
      <c r="D128" s="37">
        <v>1847.7166666666665</v>
      </c>
      <c r="E128" s="37">
        <v>1838.7833333333328</v>
      </c>
      <c r="F128" s="37">
        <v>1824.0666666666664</v>
      </c>
      <c r="G128" s="37">
        <v>1815.1333333333328</v>
      </c>
      <c r="H128" s="37">
        <v>1862.4333333333329</v>
      </c>
      <c r="I128" s="37">
        <v>1871.3666666666668</v>
      </c>
      <c r="J128" s="37">
        <v>1886.083333333333</v>
      </c>
      <c r="K128" s="28">
        <v>1856.65</v>
      </c>
      <c r="L128" s="28">
        <v>1833</v>
      </c>
      <c r="M128" s="28">
        <v>27.783380000000001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76.8</v>
      </c>
      <c r="D129" s="37">
        <v>76.333333333333329</v>
      </c>
      <c r="E129" s="37">
        <v>75.016666666666652</v>
      </c>
      <c r="F129" s="37">
        <v>73.23333333333332</v>
      </c>
      <c r="G129" s="37">
        <v>71.916666666666643</v>
      </c>
      <c r="H129" s="37">
        <v>78.11666666666666</v>
      </c>
      <c r="I129" s="37">
        <v>79.433333333333351</v>
      </c>
      <c r="J129" s="37">
        <v>81.216666666666669</v>
      </c>
      <c r="K129" s="28">
        <v>77.650000000000006</v>
      </c>
      <c r="L129" s="28">
        <v>74.55</v>
      </c>
      <c r="M129" s="28">
        <v>99.554670000000002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3638.4</v>
      </c>
      <c r="D130" s="37">
        <v>3634.7999999999997</v>
      </c>
      <c r="E130" s="37">
        <v>3599.5999999999995</v>
      </c>
      <c r="F130" s="37">
        <v>3560.7999999999997</v>
      </c>
      <c r="G130" s="37">
        <v>3525.5999999999995</v>
      </c>
      <c r="H130" s="37">
        <v>3673.5999999999995</v>
      </c>
      <c r="I130" s="37">
        <v>3708.7999999999993</v>
      </c>
      <c r="J130" s="37">
        <v>3747.5999999999995</v>
      </c>
      <c r="K130" s="28">
        <v>3670</v>
      </c>
      <c r="L130" s="28">
        <v>3596</v>
      </c>
      <c r="M130" s="28">
        <v>4.5527800000000003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384</v>
      </c>
      <c r="D131" s="37">
        <v>383.45</v>
      </c>
      <c r="E131" s="37">
        <v>380.45</v>
      </c>
      <c r="F131" s="37">
        <v>376.9</v>
      </c>
      <c r="G131" s="37">
        <v>373.9</v>
      </c>
      <c r="H131" s="37">
        <v>387</v>
      </c>
      <c r="I131" s="37">
        <v>390</v>
      </c>
      <c r="J131" s="37">
        <v>393.55</v>
      </c>
      <c r="K131" s="28">
        <v>386.45</v>
      </c>
      <c r="L131" s="28">
        <v>379.9</v>
      </c>
      <c r="M131" s="28">
        <v>20.36786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5001.5</v>
      </c>
      <c r="D132" s="37">
        <v>4990.833333333333</v>
      </c>
      <c r="E132" s="37">
        <v>4935.6666666666661</v>
      </c>
      <c r="F132" s="37">
        <v>4869.833333333333</v>
      </c>
      <c r="G132" s="37">
        <v>4814.6666666666661</v>
      </c>
      <c r="H132" s="37">
        <v>5056.6666666666661</v>
      </c>
      <c r="I132" s="37">
        <v>5111.8333333333321</v>
      </c>
      <c r="J132" s="37">
        <v>5177.6666666666661</v>
      </c>
      <c r="K132" s="28">
        <v>5046</v>
      </c>
      <c r="L132" s="28">
        <v>4925</v>
      </c>
      <c r="M132" s="28">
        <v>4.4793099999999999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1867.15</v>
      </c>
      <c r="D133" s="37">
        <v>1867.05</v>
      </c>
      <c r="E133" s="37">
        <v>1855.3</v>
      </c>
      <c r="F133" s="37">
        <v>1843.45</v>
      </c>
      <c r="G133" s="37">
        <v>1831.7</v>
      </c>
      <c r="H133" s="37">
        <v>1878.8999999999999</v>
      </c>
      <c r="I133" s="37">
        <v>1890.6499999999999</v>
      </c>
      <c r="J133" s="37">
        <v>1902.4999999999998</v>
      </c>
      <c r="K133" s="28">
        <v>1878.8</v>
      </c>
      <c r="L133" s="28">
        <v>1855.2</v>
      </c>
      <c r="M133" s="28">
        <v>19.180489999999999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565.5</v>
      </c>
      <c r="D134" s="37">
        <v>565.85</v>
      </c>
      <c r="E134" s="37">
        <v>561.20000000000005</v>
      </c>
      <c r="F134" s="37">
        <v>556.9</v>
      </c>
      <c r="G134" s="37">
        <v>552.25</v>
      </c>
      <c r="H134" s="37">
        <v>570.15000000000009</v>
      </c>
      <c r="I134" s="37">
        <v>574.79999999999995</v>
      </c>
      <c r="J134" s="37">
        <v>579.10000000000014</v>
      </c>
      <c r="K134" s="28">
        <v>570.5</v>
      </c>
      <c r="L134" s="28">
        <v>561.54999999999995</v>
      </c>
      <c r="M134" s="28">
        <v>14.55139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690.25</v>
      </c>
      <c r="D135" s="37">
        <v>685.48333333333323</v>
      </c>
      <c r="E135" s="37">
        <v>676.96666666666647</v>
      </c>
      <c r="F135" s="37">
        <v>663.68333333333328</v>
      </c>
      <c r="G135" s="37">
        <v>655.16666666666652</v>
      </c>
      <c r="H135" s="37">
        <v>698.76666666666642</v>
      </c>
      <c r="I135" s="37">
        <v>707.28333333333308</v>
      </c>
      <c r="J135" s="37">
        <v>720.56666666666638</v>
      </c>
      <c r="K135" s="28">
        <v>694</v>
      </c>
      <c r="L135" s="28">
        <v>672.2</v>
      </c>
      <c r="M135" s="28">
        <v>10.8988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82500.7</v>
      </c>
      <c r="D136" s="37">
        <v>83066.566666666666</v>
      </c>
      <c r="E136" s="37">
        <v>81535.133333333331</v>
      </c>
      <c r="F136" s="37">
        <v>80569.566666666666</v>
      </c>
      <c r="G136" s="37">
        <v>79038.133333333331</v>
      </c>
      <c r="H136" s="37">
        <v>84032.133333333331</v>
      </c>
      <c r="I136" s="37">
        <v>85563.566666666651</v>
      </c>
      <c r="J136" s="37">
        <v>86529.133333333331</v>
      </c>
      <c r="K136" s="28">
        <v>84598</v>
      </c>
      <c r="L136" s="28">
        <v>82101</v>
      </c>
      <c r="M136" s="28">
        <v>0.12363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197.6</v>
      </c>
      <c r="D137" s="37">
        <v>197.65</v>
      </c>
      <c r="E137" s="37">
        <v>196.05</v>
      </c>
      <c r="F137" s="37">
        <v>194.5</v>
      </c>
      <c r="G137" s="37">
        <v>192.9</v>
      </c>
      <c r="H137" s="37">
        <v>199.20000000000002</v>
      </c>
      <c r="I137" s="37">
        <v>200.79999999999998</v>
      </c>
      <c r="J137" s="37">
        <v>202.35000000000002</v>
      </c>
      <c r="K137" s="28">
        <v>199.25</v>
      </c>
      <c r="L137" s="28">
        <v>196.1</v>
      </c>
      <c r="M137" s="28">
        <v>20.582850000000001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1266.2</v>
      </c>
      <c r="D138" s="37">
        <v>1266.3833333333334</v>
      </c>
      <c r="E138" s="37">
        <v>1253.8166666666668</v>
      </c>
      <c r="F138" s="37">
        <v>1241.4333333333334</v>
      </c>
      <c r="G138" s="37">
        <v>1228.8666666666668</v>
      </c>
      <c r="H138" s="37">
        <v>1278.7666666666669</v>
      </c>
      <c r="I138" s="37">
        <v>1291.3333333333335</v>
      </c>
      <c r="J138" s="37">
        <v>1303.7166666666669</v>
      </c>
      <c r="K138" s="28">
        <v>1278.95</v>
      </c>
      <c r="L138" s="28">
        <v>1254</v>
      </c>
      <c r="M138" s="28">
        <v>30.776330000000002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107</v>
      </c>
      <c r="D139" s="37">
        <v>107.03333333333335</v>
      </c>
      <c r="E139" s="37">
        <v>105.9666666666667</v>
      </c>
      <c r="F139" s="37">
        <v>104.93333333333335</v>
      </c>
      <c r="G139" s="37">
        <v>103.8666666666667</v>
      </c>
      <c r="H139" s="37">
        <v>108.06666666666669</v>
      </c>
      <c r="I139" s="37">
        <v>109.13333333333333</v>
      </c>
      <c r="J139" s="37">
        <v>110.16666666666669</v>
      </c>
      <c r="K139" s="28">
        <v>108.1</v>
      </c>
      <c r="L139" s="28">
        <v>106</v>
      </c>
      <c r="M139" s="28">
        <v>48.318779999999997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513.4</v>
      </c>
      <c r="D140" s="37">
        <v>512.44999999999993</v>
      </c>
      <c r="E140" s="37">
        <v>509.94999999999982</v>
      </c>
      <c r="F140" s="37">
        <v>506.49999999999989</v>
      </c>
      <c r="G140" s="37">
        <v>503.99999999999977</v>
      </c>
      <c r="H140" s="37">
        <v>515.89999999999986</v>
      </c>
      <c r="I140" s="37">
        <v>518.40000000000009</v>
      </c>
      <c r="J140" s="37">
        <v>521.84999999999991</v>
      </c>
      <c r="K140" s="28">
        <v>514.95000000000005</v>
      </c>
      <c r="L140" s="28">
        <v>509</v>
      </c>
      <c r="M140" s="28">
        <v>12.20917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8813.85</v>
      </c>
      <c r="D141" s="37">
        <v>8845.2833333333328</v>
      </c>
      <c r="E141" s="37">
        <v>8692.5666666666657</v>
      </c>
      <c r="F141" s="37">
        <v>8571.2833333333328</v>
      </c>
      <c r="G141" s="37">
        <v>8418.5666666666657</v>
      </c>
      <c r="H141" s="37">
        <v>8966.5666666666657</v>
      </c>
      <c r="I141" s="37">
        <v>9119.2833333333328</v>
      </c>
      <c r="J141" s="37">
        <v>9240.5666666666657</v>
      </c>
      <c r="K141" s="28">
        <v>8998</v>
      </c>
      <c r="L141" s="28">
        <v>8724</v>
      </c>
      <c r="M141" s="28">
        <v>5.0831799999999996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783.1</v>
      </c>
      <c r="D142" s="37">
        <v>778.93333333333339</v>
      </c>
      <c r="E142" s="37">
        <v>771.66666666666674</v>
      </c>
      <c r="F142" s="37">
        <v>760.23333333333335</v>
      </c>
      <c r="G142" s="37">
        <v>752.9666666666667</v>
      </c>
      <c r="H142" s="37">
        <v>790.36666666666679</v>
      </c>
      <c r="I142" s="37">
        <v>797.63333333333344</v>
      </c>
      <c r="J142" s="37">
        <v>809.06666666666683</v>
      </c>
      <c r="K142" s="28">
        <v>786.2</v>
      </c>
      <c r="L142" s="28">
        <v>767.5</v>
      </c>
      <c r="M142" s="28">
        <v>3.9693499999999999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371.95</v>
      </c>
      <c r="D143" s="37">
        <v>373.68333333333334</v>
      </c>
      <c r="E143" s="37">
        <v>366.41666666666669</v>
      </c>
      <c r="F143" s="37">
        <v>360.88333333333333</v>
      </c>
      <c r="G143" s="37">
        <v>353.61666666666667</v>
      </c>
      <c r="H143" s="37">
        <v>379.2166666666667</v>
      </c>
      <c r="I143" s="37">
        <v>386.48333333333335</v>
      </c>
      <c r="J143" s="37">
        <v>392.01666666666671</v>
      </c>
      <c r="K143" s="28">
        <v>380.95</v>
      </c>
      <c r="L143" s="28">
        <v>368.15</v>
      </c>
      <c r="M143" s="28">
        <v>6.9741299999999997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1493.45</v>
      </c>
      <c r="D144" s="37">
        <v>1515.5</v>
      </c>
      <c r="E144" s="37">
        <v>1451.05</v>
      </c>
      <c r="F144" s="37">
        <v>1408.6499999999999</v>
      </c>
      <c r="G144" s="37">
        <v>1344.1999999999998</v>
      </c>
      <c r="H144" s="37">
        <v>1557.9</v>
      </c>
      <c r="I144" s="37">
        <v>1622.35</v>
      </c>
      <c r="J144" s="37">
        <v>1664.7500000000002</v>
      </c>
      <c r="K144" s="28">
        <v>1579.95</v>
      </c>
      <c r="L144" s="28">
        <v>1473.1</v>
      </c>
      <c r="M144" s="28">
        <v>5.6838300000000004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3623.1</v>
      </c>
      <c r="D145" s="37">
        <v>3601.1333333333337</v>
      </c>
      <c r="E145" s="37">
        <v>3572.2666666666673</v>
      </c>
      <c r="F145" s="37">
        <v>3521.4333333333338</v>
      </c>
      <c r="G145" s="37">
        <v>3492.5666666666675</v>
      </c>
      <c r="H145" s="37">
        <v>3651.9666666666672</v>
      </c>
      <c r="I145" s="37">
        <v>3680.833333333333</v>
      </c>
      <c r="J145" s="37">
        <v>3731.666666666667</v>
      </c>
      <c r="K145" s="28">
        <v>3630</v>
      </c>
      <c r="L145" s="28">
        <v>3550.3</v>
      </c>
      <c r="M145" s="28">
        <v>7.5842499999999999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2424.75</v>
      </c>
      <c r="D146" s="37">
        <v>2411.7666666666669</v>
      </c>
      <c r="E146" s="37">
        <v>2393.6833333333338</v>
      </c>
      <c r="F146" s="37">
        <v>2362.6166666666668</v>
      </c>
      <c r="G146" s="37">
        <v>2344.5333333333338</v>
      </c>
      <c r="H146" s="37">
        <v>2442.8333333333339</v>
      </c>
      <c r="I146" s="37">
        <v>2460.916666666667</v>
      </c>
      <c r="J146" s="37">
        <v>2491.983333333334</v>
      </c>
      <c r="K146" s="28">
        <v>2429.85</v>
      </c>
      <c r="L146" s="28">
        <v>2380.6999999999998</v>
      </c>
      <c r="M146" s="28">
        <v>4.5170500000000002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1172.3499999999999</v>
      </c>
      <c r="D147" s="37">
        <v>1159.8666666666666</v>
      </c>
      <c r="E147" s="37">
        <v>1140.7333333333331</v>
      </c>
      <c r="F147" s="37">
        <v>1109.1166666666666</v>
      </c>
      <c r="G147" s="37">
        <v>1089.9833333333331</v>
      </c>
      <c r="H147" s="37">
        <v>1191.4833333333331</v>
      </c>
      <c r="I147" s="37">
        <v>1210.6166666666668</v>
      </c>
      <c r="J147" s="37">
        <v>1242.2333333333331</v>
      </c>
      <c r="K147" s="28">
        <v>1179</v>
      </c>
      <c r="L147" s="28">
        <v>1128.25</v>
      </c>
      <c r="M147" s="28">
        <v>12.544269999999999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115.8</v>
      </c>
      <c r="D148" s="37">
        <v>116.43333333333334</v>
      </c>
      <c r="E148" s="37">
        <v>114.86666666666667</v>
      </c>
      <c r="F148" s="37">
        <v>113.93333333333334</v>
      </c>
      <c r="G148" s="37">
        <v>112.36666666666667</v>
      </c>
      <c r="H148" s="37">
        <v>117.36666666666667</v>
      </c>
      <c r="I148" s="37">
        <v>118.93333333333334</v>
      </c>
      <c r="J148" s="37">
        <v>119.86666666666667</v>
      </c>
      <c r="K148" s="28">
        <v>118</v>
      </c>
      <c r="L148" s="28">
        <v>115.5</v>
      </c>
      <c r="M148" s="28">
        <v>186.92373000000001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153.65</v>
      </c>
      <c r="D149" s="37">
        <v>154.45000000000002</v>
      </c>
      <c r="E149" s="37">
        <v>152.05000000000004</v>
      </c>
      <c r="F149" s="37">
        <v>150.45000000000002</v>
      </c>
      <c r="G149" s="37">
        <v>148.05000000000004</v>
      </c>
      <c r="H149" s="37">
        <v>156.05000000000004</v>
      </c>
      <c r="I149" s="37">
        <v>158.45000000000002</v>
      </c>
      <c r="J149" s="37">
        <v>160.05000000000004</v>
      </c>
      <c r="K149" s="28">
        <v>156.85</v>
      </c>
      <c r="L149" s="28">
        <v>152.85</v>
      </c>
      <c r="M149" s="28">
        <v>158.10624000000001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79.2</v>
      </c>
      <c r="D150" s="37">
        <v>79.483333333333334</v>
      </c>
      <c r="E150" s="37">
        <v>78.666666666666671</v>
      </c>
      <c r="F150" s="37">
        <v>78.13333333333334</v>
      </c>
      <c r="G150" s="37">
        <v>77.316666666666677</v>
      </c>
      <c r="H150" s="37">
        <v>80.016666666666666</v>
      </c>
      <c r="I150" s="37">
        <v>80.833333333333329</v>
      </c>
      <c r="J150" s="37">
        <v>81.36666666666666</v>
      </c>
      <c r="K150" s="28">
        <v>80.3</v>
      </c>
      <c r="L150" s="28">
        <v>78.95</v>
      </c>
      <c r="M150" s="28">
        <v>115.37786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4410.05</v>
      </c>
      <c r="D151" s="37">
        <v>4415.916666666667</v>
      </c>
      <c r="E151" s="37">
        <v>4368.1333333333341</v>
      </c>
      <c r="F151" s="37">
        <v>4326.2166666666672</v>
      </c>
      <c r="G151" s="37">
        <v>4278.4333333333343</v>
      </c>
      <c r="H151" s="37">
        <v>4457.8333333333339</v>
      </c>
      <c r="I151" s="37">
        <v>4505.6166666666668</v>
      </c>
      <c r="J151" s="37">
        <v>4547.5333333333338</v>
      </c>
      <c r="K151" s="28">
        <v>4463.7</v>
      </c>
      <c r="L151" s="28">
        <v>4374</v>
      </c>
      <c r="M151" s="28">
        <v>0.84023999999999999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19679.599999999999</v>
      </c>
      <c r="D152" s="37">
        <v>19749.866666666665</v>
      </c>
      <c r="E152" s="37">
        <v>19517.333333333328</v>
      </c>
      <c r="F152" s="37">
        <v>19355.066666666662</v>
      </c>
      <c r="G152" s="37">
        <v>19122.533333333326</v>
      </c>
      <c r="H152" s="37">
        <v>19912.133333333331</v>
      </c>
      <c r="I152" s="37">
        <v>20144.666666666664</v>
      </c>
      <c r="J152" s="37">
        <v>20306.933333333334</v>
      </c>
      <c r="K152" s="28">
        <v>19982.400000000001</v>
      </c>
      <c r="L152" s="28">
        <v>19587.599999999999</v>
      </c>
      <c r="M152" s="28">
        <v>0.50461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312.55</v>
      </c>
      <c r="D153" s="37">
        <v>312.08333333333331</v>
      </c>
      <c r="E153" s="37">
        <v>309.16666666666663</v>
      </c>
      <c r="F153" s="37">
        <v>305.7833333333333</v>
      </c>
      <c r="G153" s="37">
        <v>302.86666666666662</v>
      </c>
      <c r="H153" s="37">
        <v>315.46666666666664</v>
      </c>
      <c r="I153" s="37">
        <v>318.38333333333327</v>
      </c>
      <c r="J153" s="37">
        <v>321.76666666666665</v>
      </c>
      <c r="K153" s="28">
        <v>315</v>
      </c>
      <c r="L153" s="28">
        <v>308.7</v>
      </c>
      <c r="M153" s="28">
        <v>9.2205499999999994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937.05</v>
      </c>
      <c r="D154" s="37">
        <v>930.76666666666654</v>
      </c>
      <c r="E154" s="37">
        <v>918.8833333333331</v>
      </c>
      <c r="F154" s="37">
        <v>900.71666666666658</v>
      </c>
      <c r="G154" s="37">
        <v>888.83333333333314</v>
      </c>
      <c r="H154" s="37">
        <v>948.93333333333305</v>
      </c>
      <c r="I154" s="37">
        <v>960.81666666666649</v>
      </c>
      <c r="J154" s="37">
        <v>978.98333333333301</v>
      </c>
      <c r="K154" s="28">
        <v>942.65</v>
      </c>
      <c r="L154" s="28">
        <v>912.6</v>
      </c>
      <c r="M154" s="28">
        <v>8.6304499999999997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132.80000000000001</v>
      </c>
      <c r="D155" s="37">
        <v>133.61666666666667</v>
      </c>
      <c r="E155" s="37">
        <v>131.23333333333335</v>
      </c>
      <c r="F155" s="37">
        <v>129.66666666666669</v>
      </c>
      <c r="G155" s="37">
        <v>127.28333333333336</v>
      </c>
      <c r="H155" s="37">
        <v>135.18333333333334</v>
      </c>
      <c r="I155" s="37">
        <v>137.56666666666666</v>
      </c>
      <c r="J155" s="37">
        <v>139.13333333333333</v>
      </c>
      <c r="K155" s="28">
        <v>136</v>
      </c>
      <c r="L155" s="28">
        <v>132.05000000000001</v>
      </c>
      <c r="M155" s="28">
        <v>194.79705999999999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187.95</v>
      </c>
      <c r="D156" s="37">
        <v>188.44999999999996</v>
      </c>
      <c r="E156" s="37">
        <v>185.79999999999993</v>
      </c>
      <c r="F156" s="37">
        <v>183.64999999999998</v>
      </c>
      <c r="G156" s="37">
        <v>180.99999999999994</v>
      </c>
      <c r="H156" s="37">
        <v>190.59999999999991</v>
      </c>
      <c r="I156" s="37">
        <v>193.24999999999994</v>
      </c>
      <c r="J156" s="37">
        <v>195.39999999999989</v>
      </c>
      <c r="K156" s="28">
        <v>191.1</v>
      </c>
      <c r="L156" s="28">
        <v>186.3</v>
      </c>
      <c r="M156" s="28">
        <v>30.9682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825.8</v>
      </c>
      <c r="D157" s="37">
        <v>829.61666666666667</v>
      </c>
      <c r="E157" s="37">
        <v>817.23333333333335</v>
      </c>
      <c r="F157" s="37">
        <v>808.66666666666663</v>
      </c>
      <c r="G157" s="37">
        <v>796.2833333333333</v>
      </c>
      <c r="H157" s="37">
        <v>838.18333333333339</v>
      </c>
      <c r="I157" s="37">
        <v>850.56666666666683</v>
      </c>
      <c r="J157" s="37">
        <v>859.13333333333344</v>
      </c>
      <c r="K157" s="28">
        <v>842</v>
      </c>
      <c r="L157" s="28">
        <v>821.05</v>
      </c>
      <c r="M157" s="28">
        <v>16.514530000000001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3408.3</v>
      </c>
      <c r="D158" s="37">
        <v>3390.9166666666665</v>
      </c>
      <c r="E158" s="37">
        <v>3362.3833333333332</v>
      </c>
      <c r="F158" s="37">
        <v>3316.4666666666667</v>
      </c>
      <c r="G158" s="37">
        <v>3287.9333333333334</v>
      </c>
      <c r="H158" s="37">
        <v>3436.833333333333</v>
      </c>
      <c r="I158" s="37">
        <v>3465.3666666666668</v>
      </c>
      <c r="J158" s="37">
        <v>3511.2833333333328</v>
      </c>
      <c r="K158" s="28">
        <v>3419.45</v>
      </c>
      <c r="L158" s="28">
        <v>3345</v>
      </c>
      <c r="M158" s="28">
        <v>0.99926000000000004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583.25</v>
      </c>
      <c r="D159" s="37">
        <v>579.55000000000007</v>
      </c>
      <c r="E159" s="37">
        <v>561.80000000000018</v>
      </c>
      <c r="F159" s="37">
        <v>540.35000000000014</v>
      </c>
      <c r="G159" s="37">
        <v>522.60000000000025</v>
      </c>
      <c r="H159" s="37">
        <v>601.00000000000011</v>
      </c>
      <c r="I159" s="37">
        <v>618.74999999999989</v>
      </c>
      <c r="J159" s="37">
        <v>640.20000000000005</v>
      </c>
      <c r="K159" s="28">
        <v>597.29999999999995</v>
      </c>
      <c r="L159" s="28">
        <v>558.1</v>
      </c>
      <c r="M159" s="28">
        <v>26.79317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3293.1</v>
      </c>
      <c r="D160" s="37">
        <v>3298.5666666666671</v>
      </c>
      <c r="E160" s="37">
        <v>3275.8333333333339</v>
      </c>
      <c r="F160" s="37">
        <v>3258.5666666666671</v>
      </c>
      <c r="G160" s="37">
        <v>3235.8333333333339</v>
      </c>
      <c r="H160" s="37">
        <v>3315.8333333333339</v>
      </c>
      <c r="I160" s="37">
        <v>3338.5666666666666</v>
      </c>
      <c r="J160" s="37">
        <v>3355.8333333333339</v>
      </c>
      <c r="K160" s="28">
        <v>3321.3</v>
      </c>
      <c r="L160" s="28">
        <v>3281.3</v>
      </c>
      <c r="M160" s="28">
        <v>1.81043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49011.1</v>
      </c>
      <c r="D161" s="37">
        <v>48936.733333333337</v>
      </c>
      <c r="E161" s="37">
        <v>48424.466666666674</v>
      </c>
      <c r="F161" s="37">
        <v>47837.833333333336</v>
      </c>
      <c r="G161" s="37">
        <v>47325.566666666673</v>
      </c>
      <c r="H161" s="37">
        <v>49523.366666666676</v>
      </c>
      <c r="I161" s="37">
        <v>50035.633333333339</v>
      </c>
      <c r="J161" s="37">
        <v>50622.266666666677</v>
      </c>
      <c r="K161" s="28">
        <v>49449</v>
      </c>
      <c r="L161" s="28">
        <v>48350.1</v>
      </c>
      <c r="M161" s="28">
        <v>0.18082999999999999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3731.3</v>
      </c>
      <c r="D162" s="37">
        <v>3756.3333333333335</v>
      </c>
      <c r="E162" s="37">
        <v>3684.166666666667</v>
      </c>
      <c r="F162" s="37">
        <v>3637.0333333333333</v>
      </c>
      <c r="G162" s="37">
        <v>3564.8666666666668</v>
      </c>
      <c r="H162" s="37">
        <v>3803.4666666666672</v>
      </c>
      <c r="I162" s="37">
        <v>3875.6333333333341</v>
      </c>
      <c r="J162" s="37">
        <v>3922.7666666666673</v>
      </c>
      <c r="K162" s="28">
        <v>3828.5</v>
      </c>
      <c r="L162" s="28">
        <v>3709.2</v>
      </c>
      <c r="M162" s="28">
        <v>3.1968200000000002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211.5</v>
      </c>
      <c r="D163" s="37">
        <v>211.65</v>
      </c>
      <c r="E163" s="37">
        <v>210.5</v>
      </c>
      <c r="F163" s="37">
        <v>209.5</v>
      </c>
      <c r="G163" s="37">
        <v>208.35</v>
      </c>
      <c r="H163" s="37">
        <v>212.65</v>
      </c>
      <c r="I163" s="37">
        <v>213.80000000000004</v>
      </c>
      <c r="J163" s="37">
        <v>214.8</v>
      </c>
      <c r="K163" s="28">
        <v>212.8</v>
      </c>
      <c r="L163" s="28">
        <v>210.65</v>
      </c>
      <c r="M163" s="28">
        <v>11.744070000000001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2640.65</v>
      </c>
      <c r="D164" s="37">
        <v>2650.1333333333337</v>
      </c>
      <c r="E164" s="37">
        <v>2622.2166666666672</v>
      </c>
      <c r="F164" s="37">
        <v>2603.7833333333333</v>
      </c>
      <c r="G164" s="37">
        <v>2575.8666666666668</v>
      </c>
      <c r="H164" s="37">
        <v>2668.5666666666675</v>
      </c>
      <c r="I164" s="37">
        <v>2696.4833333333345</v>
      </c>
      <c r="J164" s="37">
        <v>2714.9166666666679</v>
      </c>
      <c r="K164" s="28">
        <v>2678.05</v>
      </c>
      <c r="L164" s="28">
        <v>2631.7</v>
      </c>
      <c r="M164" s="28">
        <v>5.6599899999999996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1905.55</v>
      </c>
      <c r="D165" s="37">
        <v>1888.5166666666667</v>
      </c>
      <c r="E165" s="37">
        <v>1847.0333333333333</v>
      </c>
      <c r="F165" s="37">
        <v>1788.5166666666667</v>
      </c>
      <c r="G165" s="37">
        <v>1747.0333333333333</v>
      </c>
      <c r="H165" s="37">
        <v>1947.0333333333333</v>
      </c>
      <c r="I165" s="37">
        <v>1988.5166666666664</v>
      </c>
      <c r="J165" s="37">
        <v>2047.0333333333333</v>
      </c>
      <c r="K165" s="28">
        <v>1930</v>
      </c>
      <c r="L165" s="28">
        <v>1830</v>
      </c>
      <c r="M165" s="28">
        <v>20.853770000000001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2417.5</v>
      </c>
      <c r="D166" s="37">
        <v>2429.8333333333335</v>
      </c>
      <c r="E166" s="37">
        <v>2399.666666666667</v>
      </c>
      <c r="F166" s="37">
        <v>2381.8333333333335</v>
      </c>
      <c r="G166" s="37">
        <v>2351.666666666667</v>
      </c>
      <c r="H166" s="37">
        <v>2447.666666666667</v>
      </c>
      <c r="I166" s="37">
        <v>2477.8333333333339</v>
      </c>
      <c r="J166" s="37">
        <v>2495.666666666667</v>
      </c>
      <c r="K166" s="28">
        <v>2460</v>
      </c>
      <c r="L166" s="28">
        <v>2412</v>
      </c>
      <c r="M166" s="28">
        <v>2.3897900000000001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119.35</v>
      </c>
      <c r="D167" s="37">
        <v>119.18333333333334</v>
      </c>
      <c r="E167" s="37">
        <v>118.46666666666667</v>
      </c>
      <c r="F167" s="37">
        <v>117.58333333333333</v>
      </c>
      <c r="G167" s="37">
        <v>116.86666666666666</v>
      </c>
      <c r="H167" s="37">
        <v>120.06666666666668</v>
      </c>
      <c r="I167" s="37">
        <v>120.78333333333335</v>
      </c>
      <c r="J167" s="37">
        <v>121.66666666666669</v>
      </c>
      <c r="K167" s="28">
        <v>119.9</v>
      </c>
      <c r="L167" s="28">
        <v>118.3</v>
      </c>
      <c r="M167" s="28">
        <v>27.50121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222.85</v>
      </c>
      <c r="D168" s="37">
        <v>223.81666666666669</v>
      </c>
      <c r="E168" s="37">
        <v>220.73333333333338</v>
      </c>
      <c r="F168" s="37">
        <v>218.61666666666667</v>
      </c>
      <c r="G168" s="37">
        <v>215.53333333333336</v>
      </c>
      <c r="H168" s="37">
        <v>225.93333333333339</v>
      </c>
      <c r="I168" s="37">
        <v>229.01666666666671</v>
      </c>
      <c r="J168" s="37">
        <v>231.13333333333341</v>
      </c>
      <c r="K168" s="28">
        <v>226.9</v>
      </c>
      <c r="L168" s="28">
        <v>221.7</v>
      </c>
      <c r="M168" s="28">
        <v>37.804699999999997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457.2</v>
      </c>
      <c r="D169" s="37">
        <v>452.5</v>
      </c>
      <c r="E169" s="37">
        <v>445.1</v>
      </c>
      <c r="F169" s="37">
        <v>433</v>
      </c>
      <c r="G169" s="37">
        <v>425.6</v>
      </c>
      <c r="H169" s="37">
        <v>464.6</v>
      </c>
      <c r="I169" s="37">
        <v>472</v>
      </c>
      <c r="J169" s="37">
        <v>484.1</v>
      </c>
      <c r="K169" s="28">
        <v>459.9</v>
      </c>
      <c r="L169" s="28">
        <v>440.4</v>
      </c>
      <c r="M169" s="28">
        <v>17.025790000000001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14612.85</v>
      </c>
      <c r="D170" s="37">
        <v>14610.799999999997</v>
      </c>
      <c r="E170" s="37">
        <v>14518.099999999995</v>
      </c>
      <c r="F170" s="37">
        <v>14423.349999999997</v>
      </c>
      <c r="G170" s="37">
        <v>14330.649999999994</v>
      </c>
      <c r="H170" s="37">
        <v>14705.549999999996</v>
      </c>
      <c r="I170" s="37">
        <v>14798.249999999996</v>
      </c>
      <c r="J170" s="37">
        <v>14892.999999999996</v>
      </c>
      <c r="K170" s="28">
        <v>14703.5</v>
      </c>
      <c r="L170" s="28">
        <v>14516.05</v>
      </c>
      <c r="M170" s="28">
        <v>2.06E-2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33.4</v>
      </c>
      <c r="D171" s="37">
        <v>33.433333333333337</v>
      </c>
      <c r="E171" s="37">
        <v>33.116666666666674</v>
      </c>
      <c r="F171" s="37">
        <v>32.833333333333336</v>
      </c>
      <c r="G171" s="37">
        <v>32.516666666666673</v>
      </c>
      <c r="H171" s="37">
        <v>33.716666666666676</v>
      </c>
      <c r="I171" s="37">
        <v>34.033333333333339</v>
      </c>
      <c r="J171" s="37">
        <v>34.316666666666677</v>
      </c>
      <c r="K171" s="28">
        <v>33.75</v>
      </c>
      <c r="L171" s="28">
        <v>33.15</v>
      </c>
      <c r="M171" s="28">
        <v>219.27939000000001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135.44999999999999</v>
      </c>
      <c r="D172" s="37">
        <v>134.78333333333333</v>
      </c>
      <c r="E172" s="37">
        <v>133.81666666666666</v>
      </c>
      <c r="F172" s="37">
        <v>132.18333333333334</v>
      </c>
      <c r="G172" s="37">
        <v>131.21666666666667</v>
      </c>
      <c r="H172" s="37">
        <v>136.41666666666666</v>
      </c>
      <c r="I172" s="37">
        <v>137.3833333333333</v>
      </c>
      <c r="J172" s="37">
        <v>139.01666666666665</v>
      </c>
      <c r="K172" s="28">
        <v>135.75</v>
      </c>
      <c r="L172" s="28">
        <v>133.15</v>
      </c>
      <c r="M172" s="28">
        <v>34.318890000000003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2591.1</v>
      </c>
      <c r="D173" s="37">
        <v>2593.7333333333331</v>
      </c>
      <c r="E173" s="37">
        <v>2577.5666666666662</v>
      </c>
      <c r="F173" s="37">
        <v>2564.0333333333328</v>
      </c>
      <c r="G173" s="37">
        <v>2547.8666666666659</v>
      </c>
      <c r="H173" s="37">
        <v>2607.2666666666664</v>
      </c>
      <c r="I173" s="37">
        <v>2623.4333333333334</v>
      </c>
      <c r="J173" s="37">
        <v>2636.9666666666667</v>
      </c>
      <c r="K173" s="28">
        <v>2609.9</v>
      </c>
      <c r="L173" s="28">
        <v>2580.1999999999998</v>
      </c>
      <c r="M173" s="28">
        <v>37.834800000000001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941.6</v>
      </c>
      <c r="D174" s="37">
        <v>932.86666666666667</v>
      </c>
      <c r="E174" s="37">
        <v>920.73333333333335</v>
      </c>
      <c r="F174" s="37">
        <v>899.86666666666667</v>
      </c>
      <c r="G174" s="37">
        <v>887.73333333333335</v>
      </c>
      <c r="H174" s="37">
        <v>953.73333333333335</v>
      </c>
      <c r="I174" s="37">
        <v>965.86666666666679</v>
      </c>
      <c r="J174" s="37">
        <v>986.73333333333335</v>
      </c>
      <c r="K174" s="28">
        <v>945</v>
      </c>
      <c r="L174" s="28">
        <v>912</v>
      </c>
      <c r="M174" s="28">
        <v>26.689240000000002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1261.5</v>
      </c>
      <c r="D175" s="37">
        <v>1268.1666666666667</v>
      </c>
      <c r="E175" s="37">
        <v>1252.3833333333334</v>
      </c>
      <c r="F175" s="37">
        <v>1243.2666666666667</v>
      </c>
      <c r="G175" s="37">
        <v>1227.4833333333333</v>
      </c>
      <c r="H175" s="37">
        <v>1277.2833333333335</v>
      </c>
      <c r="I175" s="37">
        <v>1293.0666666666668</v>
      </c>
      <c r="J175" s="37">
        <v>1302.1833333333336</v>
      </c>
      <c r="K175" s="28">
        <v>1283.95</v>
      </c>
      <c r="L175" s="28">
        <v>1259.05</v>
      </c>
      <c r="M175" s="28">
        <v>9.4319600000000001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2429.6</v>
      </c>
      <c r="D176" s="37">
        <v>2434.4833333333331</v>
      </c>
      <c r="E176" s="37">
        <v>2405.6666666666661</v>
      </c>
      <c r="F176" s="37">
        <v>2381.7333333333331</v>
      </c>
      <c r="G176" s="37">
        <v>2352.9166666666661</v>
      </c>
      <c r="H176" s="37">
        <v>2458.4166666666661</v>
      </c>
      <c r="I176" s="37">
        <v>2487.2333333333327</v>
      </c>
      <c r="J176" s="37">
        <v>2511.1666666666661</v>
      </c>
      <c r="K176" s="28">
        <v>2463.3000000000002</v>
      </c>
      <c r="L176" s="28">
        <v>2410.5500000000002</v>
      </c>
      <c r="M176" s="28">
        <v>3.88083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21192.95</v>
      </c>
      <c r="D177" s="37">
        <v>21264.366666666665</v>
      </c>
      <c r="E177" s="37">
        <v>21078.73333333333</v>
      </c>
      <c r="F177" s="37">
        <v>20964.516666666666</v>
      </c>
      <c r="G177" s="37">
        <v>20778.883333333331</v>
      </c>
      <c r="H177" s="37">
        <v>21378.583333333328</v>
      </c>
      <c r="I177" s="37">
        <v>21564.216666666667</v>
      </c>
      <c r="J177" s="37">
        <v>21678.433333333327</v>
      </c>
      <c r="K177" s="28">
        <v>21450</v>
      </c>
      <c r="L177" s="28">
        <v>21150.15</v>
      </c>
      <c r="M177" s="28">
        <v>0.17013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1406.05</v>
      </c>
      <c r="D178" s="37">
        <v>1407.5166666666667</v>
      </c>
      <c r="E178" s="37">
        <v>1389.7333333333333</v>
      </c>
      <c r="F178" s="37">
        <v>1373.4166666666667</v>
      </c>
      <c r="G178" s="37">
        <v>1355.6333333333334</v>
      </c>
      <c r="H178" s="37">
        <v>1423.8333333333333</v>
      </c>
      <c r="I178" s="37">
        <v>1441.6166666666666</v>
      </c>
      <c r="J178" s="37">
        <v>1457.9333333333332</v>
      </c>
      <c r="K178" s="28">
        <v>1425.3</v>
      </c>
      <c r="L178" s="28">
        <v>1391.2</v>
      </c>
      <c r="M178" s="28">
        <v>11.31705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2838.15</v>
      </c>
      <c r="D179" s="37">
        <v>2841.9666666666667</v>
      </c>
      <c r="E179" s="37">
        <v>2816.1833333333334</v>
      </c>
      <c r="F179" s="37">
        <v>2794.2166666666667</v>
      </c>
      <c r="G179" s="37">
        <v>2768.4333333333334</v>
      </c>
      <c r="H179" s="37">
        <v>2863.9333333333334</v>
      </c>
      <c r="I179" s="37">
        <v>2889.7166666666672</v>
      </c>
      <c r="J179" s="37">
        <v>2911.6833333333334</v>
      </c>
      <c r="K179" s="28">
        <v>2867.75</v>
      </c>
      <c r="L179" s="28">
        <v>2820</v>
      </c>
      <c r="M179" s="28">
        <v>4.5866300000000004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562.04999999999995</v>
      </c>
      <c r="D180" s="37">
        <v>565.68333333333328</v>
      </c>
      <c r="E180" s="37">
        <v>555.46666666666658</v>
      </c>
      <c r="F180" s="37">
        <v>548.88333333333333</v>
      </c>
      <c r="G180" s="37">
        <v>538.66666666666663</v>
      </c>
      <c r="H180" s="37">
        <v>572.26666666666654</v>
      </c>
      <c r="I180" s="37">
        <v>582.48333333333323</v>
      </c>
      <c r="J180" s="37">
        <v>589.06666666666649</v>
      </c>
      <c r="K180" s="28">
        <v>575.9</v>
      </c>
      <c r="L180" s="28">
        <v>559.1</v>
      </c>
      <c r="M180" s="28">
        <v>3.8947099999999999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524.75</v>
      </c>
      <c r="D181" s="37">
        <v>522.65</v>
      </c>
      <c r="E181" s="37">
        <v>519.29999999999995</v>
      </c>
      <c r="F181" s="37">
        <v>513.85</v>
      </c>
      <c r="G181" s="37">
        <v>510.5</v>
      </c>
      <c r="H181" s="37">
        <v>528.09999999999991</v>
      </c>
      <c r="I181" s="37">
        <v>531.45000000000005</v>
      </c>
      <c r="J181" s="37">
        <v>536.89999999999986</v>
      </c>
      <c r="K181" s="28">
        <v>526</v>
      </c>
      <c r="L181" s="28">
        <v>517.20000000000005</v>
      </c>
      <c r="M181" s="28">
        <v>138.62195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78.849999999999994</v>
      </c>
      <c r="D182" s="37">
        <v>78.899999999999991</v>
      </c>
      <c r="E182" s="37">
        <v>77.999999999999986</v>
      </c>
      <c r="F182" s="37">
        <v>77.149999999999991</v>
      </c>
      <c r="G182" s="37">
        <v>76.249999999999986</v>
      </c>
      <c r="H182" s="37">
        <v>79.749999999999986</v>
      </c>
      <c r="I182" s="37">
        <v>80.649999999999991</v>
      </c>
      <c r="J182" s="37">
        <v>81.499999999999986</v>
      </c>
      <c r="K182" s="28">
        <v>79.8</v>
      </c>
      <c r="L182" s="28">
        <v>78.05</v>
      </c>
      <c r="M182" s="28">
        <v>317.17052000000001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921.05</v>
      </c>
      <c r="D183" s="37">
        <v>921.79999999999984</v>
      </c>
      <c r="E183" s="37">
        <v>916.6999999999997</v>
      </c>
      <c r="F183" s="37">
        <v>912.34999999999991</v>
      </c>
      <c r="G183" s="37">
        <v>907.24999999999977</v>
      </c>
      <c r="H183" s="37">
        <v>926.14999999999964</v>
      </c>
      <c r="I183" s="37">
        <v>931.24999999999977</v>
      </c>
      <c r="J183" s="37">
        <v>935.59999999999957</v>
      </c>
      <c r="K183" s="28">
        <v>926.9</v>
      </c>
      <c r="L183" s="28">
        <v>917.45</v>
      </c>
      <c r="M183" s="28">
        <v>15.263949999999999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474.6</v>
      </c>
      <c r="D184" s="37">
        <v>473.73333333333335</v>
      </c>
      <c r="E184" s="37">
        <v>467.56666666666672</v>
      </c>
      <c r="F184" s="37">
        <v>460.53333333333336</v>
      </c>
      <c r="G184" s="37">
        <v>454.36666666666673</v>
      </c>
      <c r="H184" s="37">
        <v>480.76666666666671</v>
      </c>
      <c r="I184" s="37">
        <v>486.93333333333334</v>
      </c>
      <c r="J184" s="37">
        <v>493.9666666666667</v>
      </c>
      <c r="K184" s="28">
        <v>479.9</v>
      </c>
      <c r="L184" s="28">
        <v>466.7</v>
      </c>
      <c r="M184" s="28">
        <v>12.542339999999999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582.54999999999995</v>
      </c>
      <c r="D185" s="37">
        <v>582.36666666666667</v>
      </c>
      <c r="E185" s="37">
        <v>577.08333333333337</v>
      </c>
      <c r="F185" s="37">
        <v>571.61666666666667</v>
      </c>
      <c r="G185" s="37">
        <v>566.33333333333337</v>
      </c>
      <c r="H185" s="37">
        <v>587.83333333333337</v>
      </c>
      <c r="I185" s="37">
        <v>593.11666666666667</v>
      </c>
      <c r="J185" s="37">
        <v>598.58333333333337</v>
      </c>
      <c r="K185" s="28">
        <v>587.65</v>
      </c>
      <c r="L185" s="28">
        <v>576.9</v>
      </c>
      <c r="M185" s="28">
        <v>3.67096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958.25</v>
      </c>
      <c r="D186" s="37">
        <v>962.75</v>
      </c>
      <c r="E186" s="37">
        <v>950.6</v>
      </c>
      <c r="F186" s="37">
        <v>942.95</v>
      </c>
      <c r="G186" s="37">
        <v>930.80000000000007</v>
      </c>
      <c r="H186" s="37">
        <v>970.4</v>
      </c>
      <c r="I186" s="37">
        <v>982.55000000000007</v>
      </c>
      <c r="J186" s="37">
        <v>990.19999999999993</v>
      </c>
      <c r="K186" s="28">
        <v>974.9</v>
      </c>
      <c r="L186" s="28">
        <v>955.1</v>
      </c>
      <c r="M186" s="28">
        <v>10.355790000000001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1075.5999999999999</v>
      </c>
      <c r="D187" s="37">
        <v>1078.6166666666666</v>
      </c>
      <c r="E187" s="37">
        <v>1063.583333333333</v>
      </c>
      <c r="F187" s="37">
        <v>1051.5666666666664</v>
      </c>
      <c r="G187" s="37">
        <v>1036.5333333333328</v>
      </c>
      <c r="H187" s="37">
        <v>1090.6333333333332</v>
      </c>
      <c r="I187" s="37">
        <v>1105.6666666666665</v>
      </c>
      <c r="J187" s="37">
        <v>1117.6833333333334</v>
      </c>
      <c r="K187" s="28">
        <v>1093.6500000000001</v>
      </c>
      <c r="L187" s="28">
        <v>1066.5999999999999</v>
      </c>
      <c r="M187" s="28">
        <v>27.820460000000001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1094</v>
      </c>
      <c r="D188" s="37">
        <v>1096.2166666666665</v>
      </c>
      <c r="E188" s="37">
        <v>1084.9833333333329</v>
      </c>
      <c r="F188" s="37">
        <v>1075.9666666666665</v>
      </c>
      <c r="G188" s="37">
        <v>1064.7333333333329</v>
      </c>
      <c r="H188" s="37">
        <v>1105.2333333333329</v>
      </c>
      <c r="I188" s="37">
        <v>1116.4666666666665</v>
      </c>
      <c r="J188" s="37">
        <v>1125.4833333333329</v>
      </c>
      <c r="K188" s="28">
        <v>1107.45</v>
      </c>
      <c r="L188" s="28">
        <v>1087.2</v>
      </c>
      <c r="M188" s="28">
        <v>4.0703399999999998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3422.5</v>
      </c>
      <c r="D189" s="37">
        <v>3408.75</v>
      </c>
      <c r="E189" s="37">
        <v>3388.8</v>
      </c>
      <c r="F189" s="37">
        <v>3355.1000000000004</v>
      </c>
      <c r="G189" s="37">
        <v>3335.1500000000005</v>
      </c>
      <c r="H189" s="37">
        <v>3442.45</v>
      </c>
      <c r="I189" s="37">
        <v>3462.3999999999996</v>
      </c>
      <c r="J189" s="37">
        <v>3496.0999999999995</v>
      </c>
      <c r="K189" s="28">
        <v>3428.7</v>
      </c>
      <c r="L189" s="28">
        <v>3375.05</v>
      </c>
      <c r="M189" s="28">
        <v>14.49248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773.45</v>
      </c>
      <c r="D190" s="37">
        <v>781.19999999999993</v>
      </c>
      <c r="E190" s="37">
        <v>763.84999999999991</v>
      </c>
      <c r="F190" s="37">
        <v>754.25</v>
      </c>
      <c r="G190" s="37">
        <v>736.9</v>
      </c>
      <c r="H190" s="37">
        <v>790.79999999999984</v>
      </c>
      <c r="I190" s="37">
        <v>808.15</v>
      </c>
      <c r="J190" s="37">
        <v>817.74999999999977</v>
      </c>
      <c r="K190" s="28">
        <v>798.55</v>
      </c>
      <c r="L190" s="28">
        <v>771.6</v>
      </c>
      <c r="M190" s="28">
        <v>33.713389999999997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9498.65</v>
      </c>
      <c r="D191" s="37">
        <v>9511.9833333333336</v>
      </c>
      <c r="E191" s="37">
        <v>9448.9666666666672</v>
      </c>
      <c r="F191" s="37">
        <v>9399.2833333333328</v>
      </c>
      <c r="G191" s="37">
        <v>9336.2666666666664</v>
      </c>
      <c r="H191" s="37">
        <v>9561.6666666666679</v>
      </c>
      <c r="I191" s="37">
        <v>9624.6833333333343</v>
      </c>
      <c r="J191" s="37">
        <v>9674.3666666666686</v>
      </c>
      <c r="K191" s="28">
        <v>9575</v>
      </c>
      <c r="L191" s="28">
        <v>9462.2999999999993</v>
      </c>
      <c r="M191" s="28">
        <v>2.41351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476.65</v>
      </c>
      <c r="D192" s="37">
        <v>479.08333333333331</v>
      </c>
      <c r="E192" s="37">
        <v>473.16666666666663</v>
      </c>
      <c r="F192" s="37">
        <v>469.68333333333334</v>
      </c>
      <c r="G192" s="37">
        <v>463.76666666666665</v>
      </c>
      <c r="H192" s="37">
        <v>482.56666666666661</v>
      </c>
      <c r="I192" s="37">
        <v>488.48333333333323</v>
      </c>
      <c r="J192" s="37">
        <v>491.96666666666658</v>
      </c>
      <c r="K192" s="28">
        <v>485</v>
      </c>
      <c r="L192" s="28">
        <v>475.6</v>
      </c>
      <c r="M192" s="28">
        <v>127.77503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229.4</v>
      </c>
      <c r="D193" s="37">
        <v>229.70000000000002</v>
      </c>
      <c r="E193" s="37">
        <v>228.05000000000004</v>
      </c>
      <c r="F193" s="37">
        <v>226.70000000000002</v>
      </c>
      <c r="G193" s="37">
        <v>225.05000000000004</v>
      </c>
      <c r="H193" s="37">
        <v>231.05000000000004</v>
      </c>
      <c r="I193" s="37">
        <v>232.70000000000002</v>
      </c>
      <c r="J193" s="37">
        <v>234.05000000000004</v>
      </c>
      <c r="K193" s="28">
        <v>231.35</v>
      </c>
      <c r="L193" s="28">
        <v>228.35</v>
      </c>
      <c r="M193" s="28">
        <v>91.953559999999996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109.1</v>
      </c>
      <c r="D194" s="37">
        <v>109.45</v>
      </c>
      <c r="E194" s="37">
        <v>108.25</v>
      </c>
      <c r="F194" s="37">
        <v>107.39999999999999</v>
      </c>
      <c r="G194" s="37">
        <v>106.19999999999999</v>
      </c>
      <c r="H194" s="37">
        <v>110.30000000000001</v>
      </c>
      <c r="I194" s="37">
        <v>111.50000000000003</v>
      </c>
      <c r="J194" s="37">
        <v>112.35000000000002</v>
      </c>
      <c r="K194" s="28">
        <v>110.65</v>
      </c>
      <c r="L194" s="28">
        <v>108.6</v>
      </c>
      <c r="M194" s="28">
        <v>753.21497999999997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1077.25</v>
      </c>
      <c r="D195" s="37">
        <v>1080.45</v>
      </c>
      <c r="E195" s="37">
        <v>1067</v>
      </c>
      <c r="F195" s="37">
        <v>1056.75</v>
      </c>
      <c r="G195" s="37">
        <v>1043.3</v>
      </c>
      <c r="H195" s="37">
        <v>1090.7</v>
      </c>
      <c r="I195" s="37">
        <v>1104.1500000000003</v>
      </c>
      <c r="J195" s="37">
        <v>1114.4000000000001</v>
      </c>
      <c r="K195" s="28">
        <v>1093.9000000000001</v>
      </c>
      <c r="L195" s="28">
        <v>1070.2</v>
      </c>
      <c r="M195" s="28">
        <v>32.01408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749.1</v>
      </c>
      <c r="D196" s="37">
        <v>753.35</v>
      </c>
      <c r="E196" s="37">
        <v>740.80000000000007</v>
      </c>
      <c r="F196" s="37">
        <v>732.5</v>
      </c>
      <c r="G196" s="37">
        <v>719.95</v>
      </c>
      <c r="H196" s="37">
        <v>761.65000000000009</v>
      </c>
      <c r="I196" s="37">
        <v>774.2</v>
      </c>
      <c r="J196" s="37">
        <v>782.50000000000011</v>
      </c>
      <c r="K196" s="28">
        <v>765.9</v>
      </c>
      <c r="L196" s="28">
        <v>745.05</v>
      </c>
      <c r="M196" s="28">
        <v>2.3111799999999998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2472.35</v>
      </c>
      <c r="D197" s="37">
        <v>2468.1833333333334</v>
      </c>
      <c r="E197" s="37">
        <v>2450.3666666666668</v>
      </c>
      <c r="F197" s="37">
        <v>2428.3833333333332</v>
      </c>
      <c r="G197" s="37">
        <v>2410.5666666666666</v>
      </c>
      <c r="H197" s="37">
        <v>2490.166666666667</v>
      </c>
      <c r="I197" s="37">
        <v>2507.9833333333336</v>
      </c>
      <c r="J197" s="37">
        <v>2529.9666666666672</v>
      </c>
      <c r="K197" s="28">
        <v>2486</v>
      </c>
      <c r="L197" s="28">
        <v>2446.1999999999998</v>
      </c>
      <c r="M197" s="28">
        <v>11.278779999999999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1535.65</v>
      </c>
      <c r="D198" s="37">
        <v>1542.1833333333332</v>
      </c>
      <c r="E198" s="37">
        <v>1525.5666666666664</v>
      </c>
      <c r="F198" s="37">
        <v>1515.4833333333331</v>
      </c>
      <c r="G198" s="37">
        <v>1498.8666666666663</v>
      </c>
      <c r="H198" s="37">
        <v>1552.2666666666664</v>
      </c>
      <c r="I198" s="37">
        <v>1568.8833333333332</v>
      </c>
      <c r="J198" s="37">
        <v>1578.9666666666665</v>
      </c>
      <c r="K198" s="28">
        <v>1558.8</v>
      </c>
      <c r="L198" s="28">
        <v>1532.1</v>
      </c>
      <c r="M198" s="28">
        <v>2.3952300000000002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556.85</v>
      </c>
      <c r="D199" s="37">
        <v>553.0333333333333</v>
      </c>
      <c r="E199" s="37">
        <v>546.66666666666663</v>
      </c>
      <c r="F199" s="37">
        <v>536.48333333333335</v>
      </c>
      <c r="G199" s="37">
        <v>530.11666666666667</v>
      </c>
      <c r="H199" s="37">
        <v>563.21666666666658</v>
      </c>
      <c r="I199" s="37">
        <v>569.58333333333337</v>
      </c>
      <c r="J199" s="37">
        <v>579.76666666666654</v>
      </c>
      <c r="K199" s="28">
        <v>559.4</v>
      </c>
      <c r="L199" s="28">
        <v>542.85</v>
      </c>
      <c r="M199" s="28">
        <v>3.4317600000000001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1340.15</v>
      </c>
      <c r="D200" s="37">
        <v>1340.1000000000001</v>
      </c>
      <c r="E200" s="37">
        <v>1320.5000000000002</v>
      </c>
      <c r="F200" s="37">
        <v>1300.8500000000001</v>
      </c>
      <c r="G200" s="37">
        <v>1281.2500000000002</v>
      </c>
      <c r="H200" s="37">
        <v>1359.7500000000002</v>
      </c>
      <c r="I200" s="37">
        <v>1379.3500000000001</v>
      </c>
      <c r="J200" s="37">
        <v>1399.0000000000002</v>
      </c>
      <c r="K200" s="28">
        <v>1359.7</v>
      </c>
      <c r="L200" s="28">
        <v>1320.45</v>
      </c>
      <c r="M200" s="28">
        <v>17.022179999999999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37.35</v>
      </c>
      <c r="D201" s="37">
        <v>37.56666666666667</v>
      </c>
      <c r="E201" s="37">
        <v>36.833333333333343</v>
      </c>
      <c r="F201" s="37">
        <v>36.31666666666667</v>
      </c>
      <c r="G201" s="37">
        <v>35.583333333333343</v>
      </c>
      <c r="H201" s="37">
        <v>38.083333333333343</v>
      </c>
      <c r="I201" s="37">
        <v>38.816666666666677</v>
      </c>
      <c r="J201" s="37">
        <v>39.333333333333343</v>
      </c>
      <c r="K201" s="28">
        <v>38.299999999999997</v>
      </c>
      <c r="L201" s="28">
        <v>37.049999999999997</v>
      </c>
      <c r="M201" s="28">
        <v>92.799040000000005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767.5</v>
      </c>
      <c r="D202" s="37">
        <v>767.35</v>
      </c>
      <c r="E202" s="37">
        <v>760.5</v>
      </c>
      <c r="F202" s="37">
        <v>753.5</v>
      </c>
      <c r="G202" s="37">
        <v>746.65</v>
      </c>
      <c r="H202" s="37">
        <v>774.35</v>
      </c>
      <c r="I202" s="37">
        <v>781.20000000000016</v>
      </c>
      <c r="J202" s="37">
        <v>788.2</v>
      </c>
      <c r="K202" s="28">
        <v>774.2</v>
      </c>
      <c r="L202" s="28">
        <v>760.35</v>
      </c>
      <c r="M202" s="28">
        <v>20.715019999999999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6597.1</v>
      </c>
      <c r="D203" s="37">
        <v>6608.55</v>
      </c>
      <c r="E203" s="37">
        <v>6562.1500000000005</v>
      </c>
      <c r="F203" s="37">
        <v>6527.2000000000007</v>
      </c>
      <c r="G203" s="37">
        <v>6480.8000000000011</v>
      </c>
      <c r="H203" s="37">
        <v>6643.5</v>
      </c>
      <c r="I203" s="37">
        <v>6689.9</v>
      </c>
      <c r="J203" s="37">
        <v>6724.8499999999995</v>
      </c>
      <c r="K203" s="28">
        <v>6654.95</v>
      </c>
      <c r="L203" s="28">
        <v>6573.6</v>
      </c>
      <c r="M203" s="28">
        <v>3.0339299999999998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40</v>
      </c>
      <c r="D204" s="37">
        <v>39.766666666666666</v>
      </c>
      <c r="E204" s="37">
        <v>39.233333333333334</v>
      </c>
      <c r="F204" s="37">
        <v>38.466666666666669</v>
      </c>
      <c r="G204" s="37">
        <v>37.933333333333337</v>
      </c>
      <c r="H204" s="37">
        <v>40.533333333333331</v>
      </c>
      <c r="I204" s="37">
        <v>41.066666666666663</v>
      </c>
      <c r="J204" s="37">
        <v>41.833333333333329</v>
      </c>
      <c r="K204" s="28">
        <v>40.299999999999997</v>
      </c>
      <c r="L204" s="28">
        <v>39</v>
      </c>
      <c r="M204" s="28">
        <v>121.02681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1635.05</v>
      </c>
      <c r="D205" s="37">
        <v>1636.5833333333333</v>
      </c>
      <c r="E205" s="37">
        <v>1618.6166666666666</v>
      </c>
      <c r="F205" s="37">
        <v>1602.1833333333334</v>
      </c>
      <c r="G205" s="37">
        <v>1584.2166666666667</v>
      </c>
      <c r="H205" s="37">
        <v>1653.0166666666664</v>
      </c>
      <c r="I205" s="37">
        <v>1670.9833333333331</v>
      </c>
      <c r="J205" s="37">
        <v>1687.4166666666663</v>
      </c>
      <c r="K205" s="28">
        <v>1654.55</v>
      </c>
      <c r="L205" s="28">
        <v>1620.15</v>
      </c>
      <c r="M205" s="28">
        <v>1.6863999999999999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784.95</v>
      </c>
      <c r="D206" s="37">
        <v>784.83333333333337</v>
      </c>
      <c r="E206" s="37">
        <v>777.66666666666674</v>
      </c>
      <c r="F206" s="37">
        <v>770.38333333333333</v>
      </c>
      <c r="G206" s="37">
        <v>763.2166666666667</v>
      </c>
      <c r="H206" s="37">
        <v>792.11666666666679</v>
      </c>
      <c r="I206" s="37">
        <v>799.28333333333353</v>
      </c>
      <c r="J206" s="37">
        <v>806.56666666666683</v>
      </c>
      <c r="K206" s="28">
        <v>792</v>
      </c>
      <c r="L206" s="28">
        <v>777.55</v>
      </c>
      <c r="M206" s="28">
        <v>18.617059999999999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1002.65</v>
      </c>
      <c r="D207" s="37">
        <v>1006.4833333333332</v>
      </c>
      <c r="E207" s="37">
        <v>993.31666666666649</v>
      </c>
      <c r="F207" s="37">
        <v>983.98333333333323</v>
      </c>
      <c r="G207" s="37">
        <v>970.81666666666649</v>
      </c>
      <c r="H207" s="37">
        <v>1015.8166666666665</v>
      </c>
      <c r="I207" s="37">
        <v>1028.9833333333331</v>
      </c>
      <c r="J207" s="37">
        <v>1038.3166666666666</v>
      </c>
      <c r="K207" s="28">
        <v>1019.65</v>
      </c>
      <c r="L207" s="28">
        <v>997.15</v>
      </c>
      <c r="M207" s="28">
        <v>13.37439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256.55</v>
      </c>
      <c r="D208" s="37">
        <v>257.5</v>
      </c>
      <c r="E208" s="37">
        <v>254.55</v>
      </c>
      <c r="F208" s="37">
        <v>252.55</v>
      </c>
      <c r="G208" s="37">
        <v>249.60000000000002</v>
      </c>
      <c r="H208" s="37">
        <v>259.5</v>
      </c>
      <c r="I208" s="37">
        <v>262.45000000000005</v>
      </c>
      <c r="J208" s="37">
        <v>264.45</v>
      </c>
      <c r="K208" s="28">
        <v>260.45</v>
      </c>
      <c r="L208" s="28">
        <v>255.5</v>
      </c>
      <c r="M208" s="28">
        <v>67.820610000000002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8.65</v>
      </c>
      <c r="D209" s="37">
        <v>8.6666666666666661</v>
      </c>
      <c r="E209" s="37">
        <v>8.5833333333333321</v>
      </c>
      <c r="F209" s="37">
        <v>8.5166666666666657</v>
      </c>
      <c r="G209" s="37">
        <v>8.4333333333333318</v>
      </c>
      <c r="H209" s="37">
        <v>8.7333333333333325</v>
      </c>
      <c r="I209" s="37">
        <v>8.8166666666666647</v>
      </c>
      <c r="J209" s="37">
        <v>8.8833333333333329</v>
      </c>
      <c r="K209" s="28">
        <v>8.75</v>
      </c>
      <c r="L209" s="28">
        <v>8.6</v>
      </c>
      <c r="M209" s="28">
        <v>427.00664999999998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989.55</v>
      </c>
      <c r="D210" s="37">
        <v>988.86666666666667</v>
      </c>
      <c r="E210" s="37">
        <v>978.23333333333335</v>
      </c>
      <c r="F210" s="37">
        <v>966.91666666666663</v>
      </c>
      <c r="G210" s="37">
        <v>956.2833333333333</v>
      </c>
      <c r="H210" s="37">
        <v>1000.1833333333334</v>
      </c>
      <c r="I210" s="37">
        <v>1010.8166666666668</v>
      </c>
      <c r="J210" s="37">
        <v>1022.1333333333334</v>
      </c>
      <c r="K210" s="28">
        <v>999.5</v>
      </c>
      <c r="L210" s="28">
        <v>977.55</v>
      </c>
      <c r="M210" s="28">
        <v>15.4971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1798.5</v>
      </c>
      <c r="D211" s="37">
        <v>1815.5666666666666</v>
      </c>
      <c r="E211" s="37">
        <v>1777.1333333333332</v>
      </c>
      <c r="F211" s="37">
        <v>1755.7666666666667</v>
      </c>
      <c r="G211" s="37">
        <v>1717.3333333333333</v>
      </c>
      <c r="H211" s="37">
        <v>1836.9333333333332</v>
      </c>
      <c r="I211" s="37">
        <v>1875.3666666666666</v>
      </c>
      <c r="J211" s="37">
        <v>1896.7333333333331</v>
      </c>
      <c r="K211" s="28">
        <v>1854</v>
      </c>
      <c r="L211" s="28">
        <v>1794.2</v>
      </c>
      <c r="M211" s="28">
        <v>1.9575899999999999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438.45</v>
      </c>
      <c r="D212" s="37">
        <v>438.91666666666669</v>
      </c>
      <c r="E212" s="37">
        <v>435.83333333333337</v>
      </c>
      <c r="F212" s="37">
        <v>433.2166666666667</v>
      </c>
      <c r="G212" s="37">
        <v>430.13333333333338</v>
      </c>
      <c r="H212" s="37">
        <v>441.53333333333336</v>
      </c>
      <c r="I212" s="37">
        <v>444.61666666666673</v>
      </c>
      <c r="J212" s="37">
        <v>447.23333333333335</v>
      </c>
      <c r="K212" s="28">
        <v>442</v>
      </c>
      <c r="L212" s="28">
        <v>436.3</v>
      </c>
      <c r="M212" s="28">
        <v>45.773220000000002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15.4</v>
      </c>
      <c r="D213" s="37">
        <v>15.450000000000001</v>
      </c>
      <c r="E213" s="37">
        <v>15.200000000000003</v>
      </c>
      <c r="F213" s="37">
        <v>15.000000000000002</v>
      </c>
      <c r="G213" s="37">
        <v>14.750000000000004</v>
      </c>
      <c r="H213" s="37">
        <v>15.650000000000002</v>
      </c>
      <c r="I213" s="37">
        <v>15.899999999999999</v>
      </c>
      <c r="J213" s="37">
        <v>16.100000000000001</v>
      </c>
      <c r="K213" s="28">
        <v>15.7</v>
      </c>
      <c r="L213" s="28">
        <v>15.25</v>
      </c>
      <c r="M213" s="28">
        <v>1104.4101599999999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248.05</v>
      </c>
      <c r="D214" s="37">
        <v>249.21666666666667</v>
      </c>
      <c r="E214" s="37">
        <v>245.43333333333334</v>
      </c>
      <c r="F214" s="37">
        <v>242.81666666666666</v>
      </c>
      <c r="G214" s="37">
        <v>239.03333333333333</v>
      </c>
      <c r="H214" s="37">
        <v>251.83333333333334</v>
      </c>
      <c r="I214" s="37">
        <v>255.6166666666667</v>
      </c>
      <c r="J214" s="37">
        <v>258.23333333333335</v>
      </c>
      <c r="K214" s="37">
        <v>253</v>
      </c>
      <c r="L214" s="37">
        <v>246.6</v>
      </c>
      <c r="M214" s="37">
        <v>48.862389999999998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57.9</v>
      </c>
      <c r="D215" s="37">
        <v>57.466666666666669</v>
      </c>
      <c r="E215" s="37">
        <v>56.783333333333339</v>
      </c>
      <c r="F215" s="37">
        <v>55.666666666666671</v>
      </c>
      <c r="G215" s="37">
        <v>54.983333333333341</v>
      </c>
      <c r="H215" s="37">
        <v>58.583333333333336</v>
      </c>
      <c r="I215" s="37">
        <v>59.266666666666673</v>
      </c>
      <c r="J215" s="37">
        <v>60.383333333333333</v>
      </c>
      <c r="K215" s="37">
        <v>58.15</v>
      </c>
      <c r="L215" s="37">
        <v>56.35</v>
      </c>
      <c r="M215" s="37">
        <v>1309.42734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381.7</v>
      </c>
      <c r="D216" s="37">
        <v>377.38333333333327</v>
      </c>
      <c r="E216" s="37">
        <v>371.86666666666656</v>
      </c>
      <c r="F216" s="37">
        <v>362.0333333333333</v>
      </c>
      <c r="G216" s="37">
        <v>356.51666666666659</v>
      </c>
      <c r="H216" s="37">
        <v>387.21666666666653</v>
      </c>
      <c r="I216" s="37">
        <v>392.73333333333329</v>
      </c>
      <c r="J216" s="37">
        <v>402.56666666666649</v>
      </c>
      <c r="K216" s="37">
        <v>382.9</v>
      </c>
      <c r="L216" s="37">
        <v>367.55</v>
      </c>
      <c r="M216" s="37">
        <v>36.887720000000002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E27" sqref="E2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0"/>
      <c r="B1" s="43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44785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3" t="s">
        <v>16</v>
      </c>
      <c r="B9" s="425" t="s">
        <v>18</v>
      </c>
      <c r="C9" s="429" t="s">
        <v>20</v>
      </c>
      <c r="D9" s="429" t="s">
        <v>21</v>
      </c>
      <c r="E9" s="420" t="s">
        <v>22</v>
      </c>
      <c r="F9" s="421"/>
      <c r="G9" s="422"/>
      <c r="H9" s="420" t="s">
        <v>23</v>
      </c>
      <c r="I9" s="421"/>
      <c r="J9" s="422"/>
      <c r="K9" s="23"/>
      <c r="L9" s="24"/>
      <c r="M9" s="50"/>
      <c r="N9" s="1"/>
      <c r="O9" s="1"/>
    </row>
    <row r="10" spans="1:15" ht="42.75" customHeight="1">
      <c r="A10" s="427"/>
      <c r="B10" s="428"/>
      <c r="C10" s="428"/>
      <c r="D10" s="4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22726.799999999999</v>
      </c>
      <c r="D11" s="272">
        <v>22874.366666666669</v>
      </c>
      <c r="E11" s="272">
        <v>22363.733333333337</v>
      </c>
      <c r="F11" s="272">
        <v>22000.666666666668</v>
      </c>
      <c r="G11" s="272">
        <v>21490.033333333336</v>
      </c>
      <c r="H11" s="272">
        <v>23237.433333333338</v>
      </c>
      <c r="I11" s="272">
        <v>23748.066666666669</v>
      </c>
      <c r="J11" s="272">
        <v>24111.133333333339</v>
      </c>
      <c r="K11" s="271">
        <v>23385</v>
      </c>
      <c r="L11" s="271">
        <v>22511.3</v>
      </c>
      <c r="M11" s="271">
        <v>4.0989999999999999E-2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2798.3</v>
      </c>
      <c r="D12" s="272">
        <v>2805.0833333333335</v>
      </c>
      <c r="E12" s="272">
        <v>2773.2166666666672</v>
      </c>
      <c r="F12" s="272">
        <v>2748.1333333333337</v>
      </c>
      <c r="G12" s="272">
        <v>2716.2666666666673</v>
      </c>
      <c r="H12" s="272">
        <v>2830.166666666667</v>
      </c>
      <c r="I12" s="272">
        <v>2862.0333333333328</v>
      </c>
      <c r="J12" s="272">
        <v>2887.1166666666668</v>
      </c>
      <c r="K12" s="271">
        <v>2836.95</v>
      </c>
      <c r="L12" s="271">
        <v>2780</v>
      </c>
      <c r="M12" s="271">
        <v>3.26247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2228.9</v>
      </c>
      <c r="D13" s="272">
        <v>2230.9833333333331</v>
      </c>
      <c r="E13" s="272">
        <v>2219.3666666666663</v>
      </c>
      <c r="F13" s="272">
        <v>2209.833333333333</v>
      </c>
      <c r="G13" s="272">
        <v>2198.2166666666662</v>
      </c>
      <c r="H13" s="272">
        <v>2240.5166666666664</v>
      </c>
      <c r="I13" s="272">
        <v>2252.1333333333332</v>
      </c>
      <c r="J13" s="272">
        <v>2261.6666666666665</v>
      </c>
      <c r="K13" s="271">
        <v>2242.6</v>
      </c>
      <c r="L13" s="271">
        <v>2221.4499999999998</v>
      </c>
      <c r="M13" s="271">
        <v>1.5817000000000001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2640.65</v>
      </c>
      <c r="D14" s="272">
        <v>2620.7833333333333</v>
      </c>
      <c r="E14" s="272">
        <v>2587.4666666666667</v>
      </c>
      <c r="F14" s="272">
        <v>2534.2833333333333</v>
      </c>
      <c r="G14" s="272">
        <v>2500.9666666666667</v>
      </c>
      <c r="H14" s="272">
        <v>2673.9666666666667</v>
      </c>
      <c r="I14" s="272">
        <v>2707.2833333333333</v>
      </c>
      <c r="J14" s="272">
        <v>2760.4666666666667</v>
      </c>
      <c r="K14" s="271">
        <v>2654.1</v>
      </c>
      <c r="L14" s="271">
        <v>2567.6</v>
      </c>
      <c r="M14" s="271">
        <v>1.28721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1091.2</v>
      </c>
      <c r="D15" s="272">
        <v>1079.7333333333333</v>
      </c>
      <c r="E15" s="272">
        <v>1049.4666666666667</v>
      </c>
      <c r="F15" s="272">
        <v>1007.7333333333333</v>
      </c>
      <c r="G15" s="272">
        <v>977.4666666666667</v>
      </c>
      <c r="H15" s="272">
        <v>1121.4666666666667</v>
      </c>
      <c r="I15" s="272">
        <v>1151.7333333333336</v>
      </c>
      <c r="J15" s="272">
        <v>1193.4666666666667</v>
      </c>
      <c r="K15" s="271">
        <v>1110</v>
      </c>
      <c r="L15" s="271">
        <v>1038</v>
      </c>
      <c r="M15" s="271">
        <v>7.4517800000000003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644.35</v>
      </c>
      <c r="D16" s="272">
        <v>648.65</v>
      </c>
      <c r="E16" s="272">
        <v>637.69999999999993</v>
      </c>
      <c r="F16" s="272">
        <v>631.04999999999995</v>
      </c>
      <c r="G16" s="272">
        <v>620.09999999999991</v>
      </c>
      <c r="H16" s="272">
        <v>655.29999999999995</v>
      </c>
      <c r="I16" s="272">
        <v>666.25</v>
      </c>
      <c r="J16" s="272">
        <v>672.9</v>
      </c>
      <c r="K16" s="271">
        <v>659.6</v>
      </c>
      <c r="L16" s="271">
        <v>642</v>
      </c>
      <c r="M16" s="271">
        <v>13.698539999999999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427.65</v>
      </c>
      <c r="D17" s="272">
        <v>426.91666666666669</v>
      </c>
      <c r="E17" s="272">
        <v>422.83333333333337</v>
      </c>
      <c r="F17" s="272">
        <v>418.01666666666671</v>
      </c>
      <c r="G17" s="272">
        <v>413.93333333333339</v>
      </c>
      <c r="H17" s="272">
        <v>431.73333333333335</v>
      </c>
      <c r="I17" s="272">
        <v>435.81666666666672</v>
      </c>
      <c r="J17" s="272">
        <v>440.63333333333333</v>
      </c>
      <c r="K17" s="271">
        <v>431</v>
      </c>
      <c r="L17" s="271">
        <v>422.1</v>
      </c>
      <c r="M17" s="271">
        <v>0.79496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2194.0500000000002</v>
      </c>
      <c r="D18" s="272">
        <v>2212.6833333333334</v>
      </c>
      <c r="E18" s="272">
        <v>2156.3666666666668</v>
      </c>
      <c r="F18" s="272">
        <v>2118.6833333333334</v>
      </c>
      <c r="G18" s="272">
        <v>2062.3666666666668</v>
      </c>
      <c r="H18" s="272">
        <v>2250.3666666666668</v>
      </c>
      <c r="I18" s="272">
        <v>2306.6833333333334</v>
      </c>
      <c r="J18" s="272">
        <v>2344.3666666666668</v>
      </c>
      <c r="K18" s="271">
        <v>2269</v>
      </c>
      <c r="L18" s="271">
        <v>2175</v>
      </c>
      <c r="M18" s="271">
        <v>0.77771000000000001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18917.55</v>
      </c>
      <c r="D19" s="272">
        <v>19235.666666666668</v>
      </c>
      <c r="E19" s="272">
        <v>18533.933333333334</v>
      </c>
      <c r="F19" s="272">
        <v>18150.316666666666</v>
      </c>
      <c r="G19" s="272">
        <v>17448.583333333332</v>
      </c>
      <c r="H19" s="272">
        <v>19619.283333333336</v>
      </c>
      <c r="I19" s="272">
        <v>20321.016666666666</v>
      </c>
      <c r="J19" s="272">
        <v>20704.633333333339</v>
      </c>
      <c r="K19" s="271">
        <v>19937.400000000001</v>
      </c>
      <c r="L19" s="271">
        <v>18852.05</v>
      </c>
      <c r="M19" s="271">
        <v>0.29603000000000002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2834.05</v>
      </c>
      <c r="D20" s="272">
        <v>2832.5166666666669</v>
      </c>
      <c r="E20" s="272">
        <v>2816.6333333333337</v>
      </c>
      <c r="F20" s="272">
        <v>2799.2166666666667</v>
      </c>
      <c r="G20" s="272">
        <v>2783.3333333333335</v>
      </c>
      <c r="H20" s="272">
        <v>2849.9333333333338</v>
      </c>
      <c r="I20" s="272">
        <v>2865.8166666666671</v>
      </c>
      <c r="J20" s="272">
        <v>2883.233333333334</v>
      </c>
      <c r="K20" s="271">
        <v>2848.4</v>
      </c>
      <c r="L20" s="271">
        <v>2815.1</v>
      </c>
      <c r="M20" s="271">
        <v>9.7861600000000006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2164.9</v>
      </c>
      <c r="D21" s="272">
        <v>2171.6</v>
      </c>
      <c r="E21" s="272">
        <v>2148.35</v>
      </c>
      <c r="F21" s="272">
        <v>2131.8000000000002</v>
      </c>
      <c r="G21" s="272">
        <v>2108.5500000000002</v>
      </c>
      <c r="H21" s="272">
        <v>2188.1499999999996</v>
      </c>
      <c r="I21" s="272">
        <v>2211.3999999999996</v>
      </c>
      <c r="J21" s="272">
        <v>2227.9499999999994</v>
      </c>
      <c r="K21" s="271">
        <v>2194.85</v>
      </c>
      <c r="L21" s="271">
        <v>2155.0500000000002</v>
      </c>
      <c r="M21" s="271">
        <v>7.8224099999999996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792.75</v>
      </c>
      <c r="D22" s="272">
        <v>793.65</v>
      </c>
      <c r="E22" s="272">
        <v>787.4</v>
      </c>
      <c r="F22" s="272">
        <v>782.05</v>
      </c>
      <c r="G22" s="272">
        <v>775.8</v>
      </c>
      <c r="H22" s="272">
        <v>799</v>
      </c>
      <c r="I22" s="272">
        <v>805.25</v>
      </c>
      <c r="J22" s="272">
        <v>810.6</v>
      </c>
      <c r="K22" s="271">
        <v>799.9</v>
      </c>
      <c r="L22" s="271">
        <v>788.3</v>
      </c>
      <c r="M22" s="271">
        <v>21.401710000000001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3352.3</v>
      </c>
      <c r="D23" s="272">
        <v>3353.5333333333333</v>
      </c>
      <c r="E23" s="272">
        <v>3307.7666666666664</v>
      </c>
      <c r="F23" s="272">
        <v>3263.2333333333331</v>
      </c>
      <c r="G23" s="272">
        <v>3217.4666666666662</v>
      </c>
      <c r="H23" s="272">
        <v>3398.0666666666666</v>
      </c>
      <c r="I23" s="272">
        <v>3443.8333333333339</v>
      </c>
      <c r="J23" s="272">
        <v>3488.3666666666668</v>
      </c>
      <c r="K23" s="271">
        <v>3399.3</v>
      </c>
      <c r="L23" s="271">
        <v>3309</v>
      </c>
      <c r="M23" s="271">
        <v>4.7313400000000003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3493.95</v>
      </c>
      <c r="D24" s="272">
        <v>3472.9</v>
      </c>
      <c r="E24" s="272">
        <v>3425.8</v>
      </c>
      <c r="F24" s="272">
        <v>3357.65</v>
      </c>
      <c r="G24" s="272">
        <v>3310.55</v>
      </c>
      <c r="H24" s="272">
        <v>3541.05</v>
      </c>
      <c r="I24" s="272">
        <v>3588.1499999999996</v>
      </c>
      <c r="J24" s="272">
        <v>3656.3</v>
      </c>
      <c r="K24" s="271">
        <v>3520</v>
      </c>
      <c r="L24" s="271">
        <v>3404.75</v>
      </c>
      <c r="M24" s="271">
        <v>3.41798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108.8</v>
      </c>
      <c r="D25" s="272">
        <v>107.95</v>
      </c>
      <c r="E25" s="272">
        <v>106.9</v>
      </c>
      <c r="F25" s="272">
        <v>105</v>
      </c>
      <c r="G25" s="272">
        <v>103.95</v>
      </c>
      <c r="H25" s="272">
        <v>109.85000000000001</v>
      </c>
      <c r="I25" s="272">
        <v>110.89999999999999</v>
      </c>
      <c r="J25" s="272">
        <v>112.80000000000001</v>
      </c>
      <c r="K25" s="271">
        <v>109</v>
      </c>
      <c r="L25" s="271">
        <v>106.05</v>
      </c>
      <c r="M25" s="271">
        <v>42.58137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291.3</v>
      </c>
      <c r="D26" s="272">
        <v>287.83333333333331</v>
      </c>
      <c r="E26" s="272">
        <v>283.01666666666665</v>
      </c>
      <c r="F26" s="272">
        <v>274.73333333333335</v>
      </c>
      <c r="G26" s="272">
        <v>269.91666666666669</v>
      </c>
      <c r="H26" s="272">
        <v>296.11666666666662</v>
      </c>
      <c r="I26" s="272">
        <v>300.93333333333334</v>
      </c>
      <c r="J26" s="272">
        <v>309.21666666666658</v>
      </c>
      <c r="K26" s="271">
        <v>292.64999999999998</v>
      </c>
      <c r="L26" s="271">
        <v>279.55</v>
      </c>
      <c r="M26" s="271">
        <v>57.863100000000003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438.1</v>
      </c>
      <c r="D27" s="272">
        <v>436.06666666666666</v>
      </c>
      <c r="E27" s="272">
        <v>432.63333333333333</v>
      </c>
      <c r="F27" s="272">
        <v>427.16666666666669</v>
      </c>
      <c r="G27" s="272">
        <v>423.73333333333335</v>
      </c>
      <c r="H27" s="272">
        <v>441.5333333333333</v>
      </c>
      <c r="I27" s="272">
        <v>444.96666666666658</v>
      </c>
      <c r="J27" s="272">
        <v>450.43333333333328</v>
      </c>
      <c r="K27" s="271">
        <v>439.5</v>
      </c>
      <c r="L27" s="271">
        <v>430.6</v>
      </c>
      <c r="M27" s="271">
        <v>0.84531999999999996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264.75</v>
      </c>
      <c r="D28" s="272">
        <v>266.85000000000002</v>
      </c>
      <c r="E28" s="272">
        <v>261.75000000000006</v>
      </c>
      <c r="F28" s="272">
        <v>258.75000000000006</v>
      </c>
      <c r="G28" s="272">
        <v>253.65000000000009</v>
      </c>
      <c r="H28" s="272">
        <v>269.85000000000002</v>
      </c>
      <c r="I28" s="272">
        <v>274.94999999999993</v>
      </c>
      <c r="J28" s="272">
        <v>277.95</v>
      </c>
      <c r="K28" s="271">
        <v>271.95</v>
      </c>
      <c r="L28" s="271">
        <v>263.85000000000002</v>
      </c>
      <c r="M28" s="271">
        <v>1.38724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281.95</v>
      </c>
      <c r="D29" s="272">
        <v>283.81666666666666</v>
      </c>
      <c r="E29" s="272">
        <v>278.13333333333333</v>
      </c>
      <c r="F29" s="272">
        <v>274.31666666666666</v>
      </c>
      <c r="G29" s="272">
        <v>268.63333333333333</v>
      </c>
      <c r="H29" s="272">
        <v>287.63333333333333</v>
      </c>
      <c r="I29" s="272">
        <v>293.31666666666661</v>
      </c>
      <c r="J29" s="272">
        <v>297.13333333333333</v>
      </c>
      <c r="K29" s="271">
        <v>289.5</v>
      </c>
      <c r="L29" s="271">
        <v>280</v>
      </c>
      <c r="M29" s="271">
        <v>5.1850800000000001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1185.55</v>
      </c>
      <c r="D30" s="272">
        <v>1163.6333333333334</v>
      </c>
      <c r="E30" s="272">
        <v>1129.7666666666669</v>
      </c>
      <c r="F30" s="272">
        <v>1073.9833333333333</v>
      </c>
      <c r="G30" s="272">
        <v>1040.1166666666668</v>
      </c>
      <c r="H30" s="272">
        <v>1219.416666666667</v>
      </c>
      <c r="I30" s="272">
        <v>1253.2833333333333</v>
      </c>
      <c r="J30" s="272">
        <v>1309.0666666666671</v>
      </c>
      <c r="K30" s="271">
        <v>1197.5</v>
      </c>
      <c r="L30" s="271">
        <v>1107.8499999999999</v>
      </c>
      <c r="M30" s="271">
        <v>13.484819999999999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1269.9000000000001</v>
      </c>
      <c r="D31" s="272">
        <v>1273.8666666666668</v>
      </c>
      <c r="E31" s="272">
        <v>1263.2333333333336</v>
      </c>
      <c r="F31" s="272">
        <v>1256.5666666666668</v>
      </c>
      <c r="G31" s="272">
        <v>1245.9333333333336</v>
      </c>
      <c r="H31" s="272">
        <v>1280.5333333333335</v>
      </c>
      <c r="I31" s="272">
        <v>1291.1666666666667</v>
      </c>
      <c r="J31" s="272">
        <v>1297.8333333333335</v>
      </c>
      <c r="K31" s="271">
        <v>1284.5</v>
      </c>
      <c r="L31" s="271">
        <v>1267.2</v>
      </c>
      <c r="M31" s="271">
        <v>0.27223000000000003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650.04999999999995</v>
      </c>
      <c r="D32" s="272">
        <v>651.65</v>
      </c>
      <c r="E32" s="272">
        <v>647.29999999999995</v>
      </c>
      <c r="F32" s="272">
        <v>644.54999999999995</v>
      </c>
      <c r="G32" s="272">
        <v>640.19999999999993</v>
      </c>
      <c r="H32" s="272">
        <v>654.4</v>
      </c>
      <c r="I32" s="272">
        <v>658.75000000000011</v>
      </c>
      <c r="J32" s="272">
        <v>661.5</v>
      </c>
      <c r="K32" s="271">
        <v>656</v>
      </c>
      <c r="L32" s="271">
        <v>648.9</v>
      </c>
      <c r="M32" s="271">
        <v>0.85577999999999999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2974.9</v>
      </c>
      <c r="D33" s="272">
        <v>2992.9333333333329</v>
      </c>
      <c r="E33" s="272">
        <v>2925.7166666666658</v>
      </c>
      <c r="F33" s="272">
        <v>2876.5333333333328</v>
      </c>
      <c r="G33" s="272">
        <v>2809.3166666666657</v>
      </c>
      <c r="H33" s="272">
        <v>3042.1166666666659</v>
      </c>
      <c r="I33" s="272">
        <v>3109.333333333333</v>
      </c>
      <c r="J33" s="272">
        <v>3158.516666666666</v>
      </c>
      <c r="K33" s="271">
        <v>3060.15</v>
      </c>
      <c r="L33" s="271">
        <v>2943.75</v>
      </c>
      <c r="M33" s="271">
        <v>2.00177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3075.15</v>
      </c>
      <c r="D34" s="272">
        <v>3088.7166666666667</v>
      </c>
      <c r="E34" s="272">
        <v>3052.4333333333334</v>
      </c>
      <c r="F34" s="272">
        <v>3029.7166666666667</v>
      </c>
      <c r="G34" s="272">
        <v>2993.4333333333334</v>
      </c>
      <c r="H34" s="272">
        <v>3111.4333333333334</v>
      </c>
      <c r="I34" s="272">
        <v>3147.7166666666672</v>
      </c>
      <c r="J34" s="272">
        <v>3170.4333333333334</v>
      </c>
      <c r="K34" s="271">
        <v>3125</v>
      </c>
      <c r="L34" s="271">
        <v>3066</v>
      </c>
      <c r="M34" s="271">
        <v>0.39744000000000002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302.2</v>
      </c>
      <c r="D35" s="272">
        <v>307.60000000000002</v>
      </c>
      <c r="E35" s="272">
        <v>295.20000000000005</v>
      </c>
      <c r="F35" s="272">
        <v>288.20000000000005</v>
      </c>
      <c r="G35" s="272">
        <v>275.80000000000007</v>
      </c>
      <c r="H35" s="272">
        <v>314.60000000000002</v>
      </c>
      <c r="I35" s="272">
        <v>327</v>
      </c>
      <c r="J35" s="272">
        <v>334</v>
      </c>
      <c r="K35" s="271">
        <v>320</v>
      </c>
      <c r="L35" s="271">
        <v>300.60000000000002</v>
      </c>
      <c r="M35" s="271">
        <v>7.7090300000000003</v>
      </c>
      <c r="N35" s="1"/>
      <c r="O35" s="1"/>
    </row>
    <row r="36" spans="1:15" ht="12.75" customHeight="1">
      <c r="A36" s="30">
        <v>26</v>
      </c>
      <c r="B36" s="281" t="s">
        <v>1003</v>
      </c>
      <c r="C36" s="271">
        <v>19.05</v>
      </c>
      <c r="D36" s="272">
        <v>19.133333333333333</v>
      </c>
      <c r="E36" s="272">
        <v>18.816666666666666</v>
      </c>
      <c r="F36" s="272">
        <v>18.583333333333332</v>
      </c>
      <c r="G36" s="272">
        <v>18.266666666666666</v>
      </c>
      <c r="H36" s="272">
        <v>19.366666666666667</v>
      </c>
      <c r="I36" s="272">
        <v>19.68333333333333</v>
      </c>
      <c r="J36" s="272">
        <v>19.916666666666668</v>
      </c>
      <c r="K36" s="271">
        <v>19.45</v>
      </c>
      <c r="L36" s="271">
        <v>18.899999999999999</v>
      </c>
      <c r="M36" s="271">
        <v>22.516690000000001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515.6</v>
      </c>
      <c r="D37" s="272">
        <v>514.08333333333337</v>
      </c>
      <c r="E37" s="272">
        <v>511.31666666666672</v>
      </c>
      <c r="F37" s="272">
        <v>507.03333333333336</v>
      </c>
      <c r="G37" s="272">
        <v>504.26666666666671</v>
      </c>
      <c r="H37" s="272">
        <v>518.36666666666679</v>
      </c>
      <c r="I37" s="272">
        <v>521.13333333333344</v>
      </c>
      <c r="J37" s="272">
        <v>525.41666666666674</v>
      </c>
      <c r="K37" s="271">
        <v>516.85</v>
      </c>
      <c r="L37" s="271">
        <v>509.8</v>
      </c>
      <c r="M37" s="271">
        <v>4.8548799999999996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2271.15</v>
      </c>
      <c r="D38" s="272">
        <v>2249.3833333333332</v>
      </c>
      <c r="E38" s="272">
        <v>2213.7666666666664</v>
      </c>
      <c r="F38" s="272">
        <v>2156.3833333333332</v>
      </c>
      <c r="G38" s="272">
        <v>2120.7666666666664</v>
      </c>
      <c r="H38" s="272">
        <v>2306.7666666666664</v>
      </c>
      <c r="I38" s="272">
        <v>2342.3833333333332</v>
      </c>
      <c r="J38" s="272">
        <v>2399.7666666666664</v>
      </c>
      <c r="K38" s="271">
        <v>2285</v>
      </c>
      <c r="L38" s="271">
        <v>2192</v>
      </c>
      <c r="M38" s="271">
        <v>1.6134900000000001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380.2</v>
      </c>
      <c r="D39" s="272">
        <v>380.26666666666671</v>
      </c>
      <c r="E39" s="272">
        <v>378.53333333333342</v>
      </c>
      <c r="F39" s="272">
        <v>376.86666666666673</v>
      </c>
      <c r="G39" s="272">
        <v>375.13333333333344</v>
      </c>
      <c r="H39" s="272">
        <v>381.93333333333339</v>
      </c>
      <c r="I39" s="272">
        <v>383.66666666666663</v>
      </c>
      <c r="J39" s="272">
        <v>385.33333333333337</v>
      </c>
      <c r="K39" s="271">
        <v>382</v>
      </c>
      <c r="L39" s="271">
        <v>378.6</v>
      </c>
      <c r="M39" s="271">
        <v>24.096119999999999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1308.55</v>
      </c>
      <c r="D40" s="272">
        <v>1292.3</v>
      </c>
      <c r="E40" s="272">
        <v>1271.25</v>
      </c>
      <c r="F40" s="272">
        <v>1233.95</v>
      </c>
      <c r="G40" s="272">
        <v>1212.9000000000001</v>
      </c>
      <c r="H40" s="272">
        <v>1329.6</v>
      </c>
      <c r="I40" s="272">
        <v>1350.6499999999996</v>
      </c>
      <c r="J40" s="272">
        <v>1387.9499999999998</v>
      </c>
      <c r="K40" s="271">
        <v>1313.35</v>
      </c>
      <c r="L40" s="271">
        <v>1255</v>
      </c>
      <c r="M40" s="271">
        <v>6.5998400000000004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760.55</v>
      </c>
      <c r="D41" s="272">
        <v>763.86666666666667</v>
      </c>
      <c r="E41" s="272">
        <v>751.73333333333335</v>
      </c>
      <c r="F41" s="272">
        <v>742.91666666666663</v>
      </c>
      <c r="G41" s="272">
        <v>730.7833333333333</v>
      </c>
      <c r="H41" s="272">
        <v>772.68333333333339</v>
      </c>
      <c r="I41" s="272">
        <v>784.81666666666683</v>
      </c>
      <c r="J41" s="272">
        <v>793.63333333333344</v>
      </c>
      <c r="K41" s="271">
        <v>776</v>
      </c>
      <c r="L41" s="271">
        <v>755.05</v>
      </c>
      <c r="M41" s="271">
        <v>1.0196000000000001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4429.6499999999996</v>
      </c>
      <c r="D42" s="272">
        <v>4466.7166666666662</v>
      </c>
      <c r="E42" s="272">
        <v>4380.9333333333325</v>
      </c>
      <c r="F42" s="272">
        <v>4332.2166666666662</v>
      </c>
      <c r="G42" s="272">
        <v>4246.4333333333325</v>
      </c>
      <c r="H42" s="272">
        <v>4515.4333333333325</v>
      </c>
      <c r="I42" s="272">
        <v>4601.2166666666672</v>
      </c>
      <c r="J42" s="272">
        <v>4649.9333333333325</v>
      </c>
      <c r="K42" s="271">
        <v>4552.5</v>
      </c>
      <c r="L42" s="271">
        <v>4418</v>
      </c>
      <c r="M42" s="271">
        <v>4.4650999999999996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233.75</v>
      </c>
      <c r="D43" s="272">
        <v>232.5</v>
      </c>
      <c r="E43" s="272">
        <v>230.25</v>
      </c>
      <c r="F43" s="272">
        <v>226.75</v>
      </c>
      <c r="G43" s="272">
        <v>224.5</v>
      </c>
      <c r="H43" s="272">
        <v>236</v>
      </c>
      <c r="I43" s="272">
        <v>238.25</v>
      </c>
      <c r="J43" s="272">
        <v>241.75</v>
      </c>
      <c r="K43" s="271">
        <v>234.75</v>
      </c>
      <c r="L43" s="271">
        <v>229</v>
      </c>
      <c r="M43" s="271">
        <v>16.832509999999999</v>
      </c>
      <c r="N43" s="1"/>
      <c r="O43" s="1"/>
    </row>
    <row r="44" spans="1:15" ht="12.75" customHeight="1">
      <c r="A44" s="30">
        <v>34</v>
      </c>
      <c r="B44" s="281" t="s">
        <v>845</v>
      </c>
      <c r="C44" s="271">
        <v>281.75</v>
      </c>
      <c r="D44" s="272">
        <v>282.33333333333331</v>
      </c>
      <c r="E44" s="272">
        <v>278.91666666666663</v>
      </c>
      <c r="F44" s="272">
        <v>276.08333333333331</v>
      </c>
      <c r="G44" s="272">
        <v>272.66666666666663</v>
      </c>
      <c r="H44" s="272">
        <v>285.16666666666663</v>
      </c>
      <c r="I44" s="272">
        <v>288.58333333333326</v>
      </c>
      <c r="J44" s="272">
        <v>291.41666666666663</v>
      </c>
      <c r="K44" s="271">
        <v>285.75</v>
      </c>
      <c r="L44" s="271">
        <v>279.5</v>
      </c>
      <c r="M44" s="271">
        <v>0.65112000000000003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564.45000000000005</v>
      </c>
      <c r="D45" s="272">
        <v>554.85</v>
      </c>
      <c r="E45" s="272">
        <v>541</v>
      </c>
      <c r="F45" s="272">
        <v>517.54999999999995</v>
      </c>
      <c r="G45" s="272">
        <v>503.69999999999993</v>
      </c>
      <c r="H45" s="272">
        <v>578.30000000000007</v>
      </c>
      <c r="I45" s="272">
        <v>592.1500000000002</v>
      </c>
      <c r="J45" s="272">
        <v>615.60000000000014</v>
      </c>
      <c r="K45" s="271">
        <v>568.70000000000005</v>
      </c>
      <c r="L45" s="271">
        <v>531.4</v>
      </c>
      <c r="M45" s="271">
        <v>7.5906900000000004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145.85</v>
      </c>
      <c r="D46" s="272">
        <v>146.58333333333334</v>
      </c>
      <c r="E46" s="272">
        <v>144.26666666666668</v>
      </c>
      <c r="F46" s="272">
        <v>142.68333333333334</v>
      </c>
      <c r="G46" s="272">
        <v>140.36666666666667</v>
      </c>
      <c r="H46" s="272">
        <v>148.16666666666669</v>
      </c>
      <c r="I46" s="272">
        <v>150.48333333333335</v>
      </c>
      <c r="J46" s="272">
        <v>152.06666666666669</v>
      </c>
      <c r="K46" s="271">
        <v>148.9</v>
      </c>
      <c r="L46" s="271">
        <v>145</v>
      </c>
      <c r="M46" s="271">
        <v>73.03886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3405.2</v>
      </c>
      <c r="D47" s="272">
        <v>3424.3833333333332</v>
      </c>
      <c r="E47" s="272">
        <v>3370.8166666666666</v>
      </c>
      <c r="F47" s="272">
        <v>3336.4333333333334</v>
      </c>
      <c r="G47" s="272">
        <v>3282.8666666666668</v>
      </c>
      <c r="H47" s="272">
        <v>3458.7666666666664</v>
      </c>
      <c r="I47" s="272">
        <v>3512.333333333333</v>
      </c>
      <c r="J47" s="272">
        <v>3546.7166666666662</v>
      </c>
      <c r="K47" s="271">
        <v>3477.95</v>
      </c>
      <c r="L47" s="271">
        <v>3390</v>
      </c>
      <c r="M47" s="271">
        <v>14.10533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236.6</v>
      </c>
      <c r="D48" s="272">
        <v>233.95000000000002</v>
      </c>
      <c r="E48" s="272">
        <v>227.30000000000004</v>
      </c>
      <c r="F48" s="272">
        <v>218.00000000000003</v>
      </c>
      <c r="G48" s="272">
        <v>211.35000000000005</v>
      </c>
      <c r="H48" s="272">
        <v>243.25000000000003</v>
      </c>
      <c r="I48" s="272">
        <v>249.9</v>
      </c>
      <c r="J48" s="272">
        <v>259.20000000000005</v>
      </c>
      <c r="K48" s="271">
        <v>240.6</v>
      </c>
      <c r="L48" s="271">
        <v>224.65</v>
      </c>
      <c r="M48" s="271">
        <v>9.8718699999999995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3116.7</v>
      </c>
      <c r="D49" s="272">
        <v>3126.7000000000003</v>
      </c>
      <c r="E49" s="272">
        <v>3081.8500000000004</v>
      </c>
      <c r="F49" s="272">
        <v>3047</v>
      </c>
      <c r="G49" s="272">
        <v>3002.15</v>
      </c>
      <c r="H49" s="272">
        <v>3161.5500000000006</v>
      </c>
      <c r="I49" s="272">
        <v>3206.4</v>
      </c>
      <c r="J49" s="272">
        <v>3241.2500000000009</v>
      </c>
      <c r="K49" s="271">
        <v>3171.55</v>
      </c>
      <c r="L49" s="271">
        <v>3091.85</v>
      </c>
      <c r="M49" s="271">
        <v>5.3330000000000002E-2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1978.85</v>
      </c>
      <c r="D50" s="272">
        <v>1989.3500000000001</v>
      </c>
      <c r="E50" s="272">
        <v>1949.7000000000003</v>
      </c>
      <c r="F50" s="272">
        <v>1920.5500000000002</v>
      </c>
      <c r="G50" s="272">
        <v>1880.9000000000003</v>
      </c>
      <c r="H50" s="272">
        <v>2018.5000000000002</v>
      </c>
      <c r="I50" s="272">
        <v>2058.1500000000005</v>
      </c>
      <c r="J50" s="272">
        <v>2087.3000000000002</v>
      </c>
      <c r="K50" s="271">
        <v>2029</v>
      </c>
      <c r="L50" s="271">
        <v>1960.2</v>
      </c>
      <c r="M50" s="271">
        <v>4.2729999999999997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9371.9</v>
      </c>
      <c r="D51" s="272">
        <v>9386.8333333333339</v>
      </c>
      <c r="E51" s="272">
        <v>9285.6666666666679</v>
      </c>
      <c r="F51" s="272">
        <v>9199.4333333333343</v>
      </c>
      <c r="G51" s="272">
        <v>9098.2666666666682</v>
      </c>
      <c r="H51" s="272">
        <v>9473.0666666666675</v>
      </c>
      <c r="I51" s="272">
        <v>9574.2333333333354</v>
      </c>
      <c r="J51" s="272">
        <v>9660.4666666666672</v>
      </c>
      <c r="K51" s="271">
        <v>9488</v>
      </c>
      <c r="L51" s="271">
        <v>9300.6</v>
      </c>
      <c r="M51" s="271">
        <v>0.23147999999999999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575.70000000000005</v>
      </c>
      <c r="D52" s="272">
        <v>573.61666666666667</v>
      </c>
      <c r="E52" s="272">
        <v>569.33333333333337</v>
      </c>
      <c r="F52" s="272">
        <v>562.9666666666667</v>
      </c>
      <c r="G52" s="272">
        <v>558.68333333333339</v>
      </c>
      <c r="H52" s="272">
        <v>579.98333333333335</v>
      </c>
      <c r="I52" s="272">
        <v>584.26666666666665</v>
      </c>
      <c r="J52" s="272">
        <v>590.63333333333333</v>
      </c>
      <c r="K52" s="271">
        <v>577.9</v>
      </c>
      <c r="L52" s="271">
        <v>567.25</v>
      </c>
      <c r="M52" s="271">
        <v>13.20355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469.7</v>
      </c>
      <c r="D53" s="272">
        <v>469.90000000000003</v>
      </c>
      <c r="E53" s="272">
        <v>464.80000000000007</v>
      </c>
      <c r="F53" s="272">
        <v>459.90000000000003</v>
      </c>
      <c r="G53" s="272">
        <v>454.80000000000007</v>
      </c>
      <c r="H53" s="272">
        <v>474.80000000000007</v>
      </c>
      <c r="I53" s="272">
        <v>479.90000000000009</v>
      </c>
      <c r="J53" s="272">
        <v>484.80000000000007</v>
      </c>
      <c r="K53" s="271">
        <v>475</v>
      </c>
      <c r="L53" s="271">
        <v>465</v>
      </c>
      <c r="M53" s="271">
        <v>3.28335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4274.8500000000004</v>
      </c>
      <c r="D54" s="272">
        <v>4276.6166666666668</v>
      </c>
      <c r="E54" s="272">
        <v>4258.2333333333336</v>
      </c>
      <c r="F54" s="272">
        <v>4241.6166666666668</v>
      </c>
      <c r="G54" s="272">
        <v>4223.2333333333336</v>
      </c>
      <c r="H54" s="272">
        <v>4293.2333333333336</v>
      </c>
      <c r="I54" s="272">
        <v>4311.6166666666668</v>
      </c>
      <c r="J54" s="272">
        <v>4328.2333333333336</v>
      </c>
      <c r="K54" s="271">
        <v>4295</v>
      </c>
      <c r="L54" s="271">
        <v>4260</v>
      </c>
      <c r="M54" s="271">
        <v>2.4609399999999999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758.85</v>
      </c>
      <c r="D55" s="272">
        <v>754.18333333333339</v>
      </c>
      <c r="E55" s="272">
        <v>747.71666666666681</v>
      </c>
      <c r="F55" s="272">
        <v>736.58333333333337</v>
      </c>
      <c r="G55" s="272">
        <v>730.11666666666679</v>
      </c>
      <c r="H55" s="272">
        <v>765.31666666666683</v>
      </c>
      <c r="I55" s="272">
        <v>771.78333333333353</v>
      </c>
      <c r="J55" s="272">
        <v>782.91666666666686</v>
      </c>
      <c r="K55" s="271">
        <v>760.65</v>
      </c>
      <c r="L55" s="271">
        <v>743.05</v>
      </c>
      <c r="M55" s="271">
        <v>123.84072999999999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3111.5</v>
      </c>
      <c r="D56" s="272">
        <v>3114.75</v>
      </c>
      <c r="E56" s="272">
        <v>3061.75</v>
      </c>
      <c r="F56" s="272">
        <v>3012</v>
      </c>
      <c r="G56" s="272">
        <v>2959</v>
      </c>
      <c r="H56" s="272">
        <v>3164.5</v>
      </c>
      <c r="I56" s="272">
        <v>3217.5</v>
      </c>
      <c r="J56" s="272">
        <v>3267.25</v>
      </c>
      <c r="K56" s="271">
        <v>3167.75</v>
      </c>
      <c r="L56" s="271">
        <v>3065</v>
      </c>
      <c r="M56" s="271">
        <v>0.45676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648.85</v>
      </c>
      <c r="D57" s="272">
        <v>648.98333333333323</v>
      </c>
      <c r="E57" s="272">
        <v>643.96666666666647</v>
      </c>
      <c r="F57" s="272">
        <v>639.08333333333326</v>
      </c>
      <c r="G57" s="272">
        <v>634.06666666666649</v>
      </c>
      <c r="H57" s="272">
        <v>653.86666666666645</v>
      </c>
      <c r="I57" s="272">
        <v>658.8833333333331</v>
      </c>
      <c r="J57" s="272">
        <v>663.76666666666642</v>
      </c>
      <c r="K57" s="271">
        <v>654</v>
      </c>
      <c r="L57" s="271">
        <v>644.1</v>
      </c>
      <c r="M57" s="271">
        <v>5.9792699999999996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4033.5</v>
      </c>
      <c r="D58" s="272">
        <v>4038.0333333333333</v>
      </c>
      <c r="E58" s="272">
        <v>4017.8166666666666</v>
      </c>
      <c r="F58" s="272">
        <v>4002.1333333333332</v>
      </c>
      <c r="G58" s="272">
        <v>3981.9166666666665</v>
      </c>
      <c r="H58" s="272">
        <v>4053.7166666666667</v>
      </c>
      <c r="I58" s="272">
        <v>4073.9333333333329</v>
      </c>
      <c r="J58" s="272">
        <v>4089.6166666666668</v>
      </c>
      <c r="K58" s="271">
        <v>4058.25</v>
      </c>
      <c r="L58" s="271">
        <v>4022.35</v>
      </c>
      <c r="M58" s="271">
        <v>2.7743199999999999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1156.4000000000001</v>
      </c>
      <c r="D59" s="272">
        <v>1157.2</v>
      </c>
      <c r="E59" s="272">
        <v>1144.5</v>
      </c>
      <c r="F59" s="272">
        <v>1132.5999999999999</v>
      </c>
      <c r="G59" s="272">
        <v>1119.8999999999999</v>
      </c>
      <c r="H59" s="272">
        <v>1169.1000000000001</v>
      </c>
      <c r="I59" s="272">
        <v>1181.8000000000004</v>
      </c>
      <c r="J59" s="272">
        <v>1193.7000000000003</v>
      </c>
      <c r="K59" s="271">
        <v>1169.9000000000001</v>
      </c>
      <c r="L59" s="271">
        <v>1145.3</v>
      </c>
      <c r="M59" s="271">
        <v>0.35965000000000003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7318.95</v>
      </c>
      <c r="D60" s="272">
        <v>7287.1000000000013</v>
      </c>
      <c r="E60" s="272">
        <v>7249.2000000000025</v>
      </c>
      <c r="F60" s="272">
        <v>7179.4500000000016</v>
      </c>
      <c r="G60" s="272">
        <v>7141.5500000000029</v>
      </c>
      <c r="H60" s="272">
        <v>7356.8500000000022</v>
      </c>
      <c r="I60" s="272">
        <v>7394.7500000000018</v>
      </c>
      <c r="J60" s="272">
        <v>7464.5000000000018</v>
      </c>
      <c r="K60" s="271">
        <v>7325</v>
      </c>
      <c r="L60" s="271">
        <v>7217.35</v>
      </c>
      <c r="M60" s="271">
        <v>10.27051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15736.95</v>
      </c>
      <c r="D61" s="272">
        <v>15789.383333333333</v>
      </c>
      <c r="E61" s="272">
        <v>15648.766666666666</v>
      </c>
      <c r="F61" s="272">
        <v>15560.583333333334</v>
      </c>
      <c r="G61" s="272">
        <v>15419.966666666667</v>
      </c>
      <c r="H61" s="272">
        <v>15877.566666666666</v>
      </c>
      <c r="I61" s="272">
        <v>16018.183333333331</v>
      </c>
      <c r="J61" s="272">
        <v>16106.366666666665</v>
      </c>
      <c r="K61" s="271">
        <v>15930</v>
      </c>
      <c r="L61" s="271">
        <v>15701.2</v>
      </c>
      <c r="M61" s="271">
        <v>2.5365099999999998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5330.8</v>
      </c>
      <c r="D62" s="272">
        <v>5346.45</v>
      </c>
      <c r="E62" s="272">
        <v>5292.9</v>
      </c>
      <c r="F62" s="272">
        <v>5255</v>
      </c>
      <c r="G62" s="272">
        <v>5201.45</v>
      </c>
      <c r="H62" s="272">
        <v>5384.3499999999995</v>
      </c>
      <c r="I62" s="272">
        <v>5437.9000000000005</v>
      </c>
      <c r="J62" s="272">
        <v>5475.7999999999993</v>
      </c>
      <c r="K62" s="271">
        <v>5400</v>
      </c>
      <c r="L62" s="271">
        <v>5308.55</v>
      </c>
      <c r="M62" s="271">
        <v>0.23125999999999999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3693</v>
      </c>
      <c r="D63" s="272">
        <v>3701.3333333333335</v>
      </c>
      <c r="E63" s="272">
        <v>3656.666666666667</v>
      </c>
      <c r="F63" s="272">
        <v>3620.3333333333335</v>
      </c>
      <c r="G63" s="272">
        <v>3575.666666666667</v>
      </c>
      <c r="H63" s="272">
        <v>3737.666666666667</v>
      </c>
      <c r="I63" s="272">
        <v>3782.3333333333339</v>
      </c>
      <c r="J63" s="272">
        <v>3818.666666666667</v>
      </c>
      <c r="K63" s="271">
        <v>3746</v>
      </c>
      <c r="L63" s="271">
        <v>3665</v>
      </c>
      <c r="M63" s="271">
        <v>0.95867000000000002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2168.85</v>
      </c>
      <c r="D64" s="272">
        <v>2172.75</v>
      </c>
      <c r="E64" s="272">
        <v>2151.5</v>
      </c>
      <c r="F64" s="272">
        <v>2134.15</v>
      </c>
      <c r="G64" s="272">
        <v>2112.9</v>
      </c>
      <c r="H64" s="272">
        <v>2190.1</v>
      </c>
      <c r="I64" s="272">
        <v>2211.35</v>
      </c>
      <c r="J64" s="272">
        <v>2228.6999999999998</v>
      </c>
      <c r="K64" s="271">
        <v>2194</v>
      </c>
      <c r="L64" s="271">
        <v>2155.4</v>
      </c>
      <c r="M64" s="271">
        <v>3.1740499999999998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338.95</v>
      </c>
      <c r="D65" s="272">
        <v>337.65000000000003</v>
      </c>
      <c r="E65" s="272">
        <v>333.30000000000007</v>
      </c>
      <c r="F65" s="272">
        <v>327.65000000000003</v>
      </c>
      <c r="G65" s="272">
        <v>323.30000000000007</v>
      </c>
      <c r="H65" s="272">
        <v>343.30000000000007</v>
      </c>
      <c r="I65" s="272">
        <v>347.65000000000009</v>
      </c>
      <c r="J65" s="272">
        <v>353.30000000000007</v>
      </c>
      <c r="K65" s="271">
        <v>342</v>
      </c>
      <c r="L65" s="271">
        <v>332</v>
      </c>
      <c r="M65" s="271">
        <v>38.934130000000003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273.14999999999998</v>
      </c>
      <c r="D66" s="272">
        <v>273.98333333333335</v>
      </c>
      <c r="E66" s="272">
        <v>271.16666666666669</v>
      </c>
      <c r="F66" s="272">
        <v>269.18333333333334</v>
      </c>
      <c r="G66" s="272">
        <v>266.36666666666667</v>
      </c>
      <c r="H66" s="272">
        <v>275.9666666666667</v>
      </c>
      <c r="I66" s="272">
        <v>278.7833333333333</v>
      </c>
      <c r="J66" s="272">
        <v>280.76666666666671</v>
      </c>
      <c r="K66" s="271">
        <v>276.8</v>
      </c>
      <c r="L66" s="271">
        <v>272</v>
      </c>
      <c r="M66" s="271">
        <v>49.805300000000003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123.2</v>
      </c>
      <c r="D67" s="272">
        <v>122.38333333333333</v>
      </c>
      <c r="E67" s="272">
        <v>120.41666666666666</v>
      </c>
      <c r="F67" s="272">
        <v>117.63333333333333</v>
      </c>
      <c r="G67" s="272">
        <v>115.66666666666666</v>
      </c>
      <c r="H67" s="272">
        <v>125.16666666666666</v>
      </c>
      <c r="I67" s="272">
        <v>127.13333333333333</v>
      </c>
      <c r="J67" s="272">
        <v>129.91666666666666</v>
      </c>
      <c r="K67" s="271">
        <v>124.35</v>
      </c>
      <c r="L67" s="271">
        <v>119.6</v>
      </c>
      <c r="M67" s="271">
        <v>358.38299000000001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49.1</v>
      </c>
      <c r="D68" s="272">
        <v>49.133333333333333</v>
      </c>
      <c r="E68" s="272">
        <v>48.566666666666663</v>
      </c>
      <c r="F68" s="272">
        <v>48.033333333333331</v>
      </c>
      <c r="G68" s="272">
        <v>47.466666666666661</v>
      </c>
      <c r="H68" s="272">
        <v>49.666666666666664</v>
      </c>
      <c r="I68" s="272">
        <v>50.233333333333341</v>
      </c>
      <c r="J68" s="272">
        <v>50.766666666666666</v>
      </c>
      <c r="K68" s="271">
        <v>49.7</v>
      </c>
      <c r="L68" s="271">
        <v>48.6</v>
      </c>
      <c r="M68" s="271">
        <v>30.352519999999998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16.95</v>
      </c>
      <c r="D69" s="272">
        <v>17.05</v>
      </c>
      <c r="E69" s="272">
        <v>16.8</v>
      </c>
      <c r="F69" s="272">
        <v>16.649999999999999</v>
      </c>
      <c r="G69" s="272">
        <v>16.399999999999999</v>
      </c>
      <c r="H69" s="272">
        <v>17.200000000000003</v>
      </c>
      <c r="I69" s="272">
        <v>17.450000000000003</v>
      </c>
      <c r="J69" s="272">
        <v>17.600000000000005</v>
      </c>
      <c r="K69" s="271">
        <v>17.3</v>
      </c>
      <c r="L69" s="271">
        <v>16.899999999999999</v>
      </c>
      <c r="M69" s="271">
        <v>18.716200000000001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1914</v>
      </c>
      <c r="D70" s="272">
        <v>1911.6666666666667</v>
      </c>
      <c r="E70" s="272">
        <v>1892.3333333333335</v>
      </c>
      <c r="F70" s="272">
        <v>1870.6666666666667</v>
      </c>
      <c r="G70" s="272">
        <v>1851.3333333333335</v>
      </c>
      <c r="H70" s="272">
        <v>1933.3333333333335</v>
      </c>
      <c r="I70" s="272">
        <v>1952.666666666667</v>
      </c>
      <c r="J70" s="272">
        <v>1974.3333333333335</v>
      </c>
      <c r="K70" s="271">
        <v>1931</v>
      </c>
      <c r="L70" s="271">
        <v>1890</v>
      </c>
      <c r="M70" s="271">
        <v>9.3160699999999999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5297.15</v>
      </c>
      <c r="D71" s="272">
        <v>5326.3833333333323</v>
      </c>
      <c r="E71" s="272">
        <v>5241.5666666666648</v>
      </c>
      <c r="F71" s="272">
        <v>5185.9833333333327</v>
      </c>
      <c r="G71" s="272">
        <v>5101.1666666666652</v>
      </c>
      <c r="H71" s="272">
        <v>5381.9666666666644</v>
      </c>
      <c r="I71" s="272">
        <v>5466.7833333333319</v>
      </c>
      <c r="J71" s="272">
        <v>5522.3666666666641</v>
      </c>
      <c r="K71" s="271">
        <v>5411.2</v>
      </c>
      <c r="L71" s="271">
        <v>5270.8</v>
      </c>
      <c r="M71" s="271">
        <v>8.7709999999999996E-2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676.9</v>
      </c>
      <c r="D72" s="272">
        <v>675.63333333333333</v>
      </c>
      <c r="E72" s="272">
        <v>671.26666666666665</v>
      </c>
      <c r="F72" s="272">
        <v>665.63333333333333</v>
      </c>
      <c r="G72" s="272">
        <v>661.26666666666665</v>
      </c>
      <c r="H72" s="272">
        <v>681.26666666666665</v>
      </c>
      <c r="I72" s="272">
        <v>685.63333333333321</v>
      </c>
      <c r="J72" s="272">
        <v>691.26666666666665</v>
      </c>
      <c r="K72" s="271">
        <v>680</v>
      </c>
      <c r="L72" s="271">
        <v>670</v>
      </c>
      <c r="M72" s="271">
        <v>7.5365399999999996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884.2</v>
      </c>
      <c r="D73" s="272">
        <v>876.5333333333333</v>
      </c>
      <c r="E73" s="272">
        <v>855.16666666666663</v>
      </c>
      <c r="F73" s="272">
        <v>826.13333333333333</v>
      </c>
      <c r="G73" s="272">
        <v>804.76666666666665</v>
      </c>
      <c r="H73" s="272">
        <v>905.56666666666661</v>
      </c>
      <c r="I73" s="272">
        <v>926.93333333333339</v>
      </c>
      <c r="J73" s="272">
        <v>955.96666666666658</v>
      </c>
      <c r="K73" s="271">
        <v>897.9</v>
      </c>
      <c r="L73" s="271">
        <v>847.5</v>
      </c>
      <c r="M73" s="271">
        <v>29.61092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287.45</v>
      </c>
      <c r="D74" s="272">
        <v>288.45</v>
      </c>
      <c r="E74" s="272">
        <v>284.64999999999998</v>
      </c>
      <c r="F74" s="272">
        <v>281.84999999999997</v>
      </c>
      <c r="G74" s="272">
        <v>278.04999999999995</v>
      </c>
      <c r="H74" s="272">
        <v>291.25</v>
      </c>
      <c r="I74" s="272">
        <v>295.05000000000007</v>
      </c>
      <c r="J74" s="272">
        <v>297.85000000000002</v>
      </c>
      <c r="K74" s="271">
        <v>292.25</v>
      </c>
      <c r="L74" s="271">
        <v>285.64999999999998</v>
      </c>
      <c r="M74" s="271">
        <v>76.846279999999993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735.9</v>
      </c>
      <c r="D75" s="272">
        <v>730.73333333333323</v>
      </c>
      <c r="E75" s="272">
        <v>720.76666666666642</v>
      </c>
      <c r="F75" s="272">
        <v>705.63333333333321</v>
      </c>
      <c r="G75" s="272">
        <v>695.6666666666664</v>
      </c>
      <c r="H75" s="272">
        <v>745.86666666666645</v>
      </c>
      <c r="I75" s="272">
        <v>755.83333333333337</v>
      </c>
      <c r="J75" s="272">
        <v>770.96666666666647</v>
      </c>
      <c r="K75" s="271">
        <v>740.7</v>
      </c>
      <c r="L75" s="271">
        <v>715.6</v>
      </c>
      <c r="M75" s="271">
        <v>35.184980000000003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52.9</v>
      </c>
      <c r="D76" s="272">
        <v>53.016666666666673</v>
      </c>
      <c r="E76" s="272">
        <v>52.533333333333346</v>
      </c>
      <c r="F76" s="272">
        <v>52.166666666666671</v>
      </c>
      <c r="G76" s="272">
        <v>51.683333333333344</v>
      </c>
      <c r="H76" s="272">
        <v>53.383333333333347</v>
      </c>
      <c r="I76" s="272">
        <v>53.866666666666681</v>
      </c>
      <c r="J76" s="272">
        <v>54.233333333333348</v>
      </c>
      <c r="K76" s="271">
        <v>53.5</v>
      </c>
      <c r="L76" s="271">
        <v>52.65</v>
      </c>
      <c r="M76" s="271">
        <v>121.14335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328.35</v>
      </c>
      <c r="D77" s="272">
        <v>329.05</v>
      </c>
      <c r="E77" s="272">
        <v>326.5</v>
      </c>
      <c r="F77" s="272">
        <v>324.64999999999998</v>
      </c>
      <c r="G77" s="272">
        <v>322.09999999999997</v>
      </c>
      <c r="H77" s="272">
        <v>330.90000000000003</v>
      </c>
      <c r="I77" s="272">
        <v>333.4500000000001</v>
      </c>
      <c r="J77" s="272">
        <v>335.30000000000007</v>
      </c>
      <c r="K77" s="271">
        <v>331.6</v>
      </c>
      <c r="L77" s="271">
        <v>327.2</v>
      </c>
      <c r="M77" s="271">
        <v>16.885950000000001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709.8</v>
      </c>
      <c r="D78" s="272">
        <v>711.63333333333321</v>
      </c>
      <c r="E78" s="272">
        <v>703.86666666666645</v>
      </c>
      <c r="F78" s="272">
        <v>697.93333333333328</v>
      </c>
      <c r="G78" s="272">
        <v>690.16666666666652</v>
      </c>
      <c r="H78" s="272">
        <v>717.56666666666638</v>
      </c>
      <c r="I78" s="272">
        <v>725.33333333333326</v>
      </c>
      <c r="J78" s="272">
        <v>731.26666666666631</v>
      </c>
      <c r="K78" s="271">
        <v>719.4</v>
      </c>
      <c r="L78" s="271">
        <v>705.7</v>
      </c>
      <c r="M78" s="271">
        <v>71.429019999999994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315.75</v>
      </c>
      <c r="D79" s="272">
        <v>315.38333333333333</v>
      </c>
      <c r="E79" s="272">
        <v>314.36666666666667</v>
      </c>
      <c r="F79" s="272">
        <v>312.98333333333335</v>
      </c>
      <c r="G79" s="272">
        <v>311.9666666666667</v>
      </c>
      <c r="H79" s="272">
        <v>316.76666666666665</v>
      </c>
      <c r="I79" s="272">
        <v>317.7833333333333</v>
      </c>
      <c r="J79" s="272">
        <v>319.16666666666663</v>
      </c>
      <c r="K79" s="271">
        <v>316.39999999999998</v>
      </c>
      <c r="L79" s="271">
        <v>314</v>
      </c>
      <c r="M79" s="271">
        <v>10.985799999999999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940.1</v>
      </c>
      <c r="D80" s="272">
        <v>946.68333333333339</v>
      </c>
      <c r="E80" s="272">
        <v>927.46666666666681</v>
      </c>
      <c r="F80" s="272">
        <v>914.83333333333337</v>
      </c>
      <c r="G80" s="272">
        <v>895.61666666666679</v>
      </c>
      <c r="H80" s="272">
        <v>959.31666666666683</v>
      </c>
      <c r="I80" s="272">
        <v>978.53333333333353</v>
      </c>
      <c r="J80" s="272">
        <v>991.16666666666686</v>
      </c>
      <c r="K80" s="271">
        <v>965.9</v>
      </c>
      <c r="L80" s="271">
        <v>934.05</v>
      </c>
      <c r="M80" s="271">
        <v>2.2374100000000001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343.1</v>
      </c>
      <c r="D81" s="272">
        <v>345.34999999999997</v>
      </c>
      <c r="E81" s="272">
        <v>337.74999999999994</v>
      </c>
      <c r="F81" s="272">
        <v>332.4</v>
      </c>
      <c r="G81" s="272">
        <v>324.79999999999995</v>
      </c>
      <c r="H81" s="272">
        <v>350.69999999999993</v>
      </c>
      <c r="I81" s="272">
        <v>358.29999999999995</v>
      </c>
      <c r="J81" s="272">
        <v>363.64999999999992</v>
      </c>
      <c r="K81" s="271">
        <v>352.95</v>
      </c>
      <c r="L81" s="271">
        <v>340</v>
      </c>
      <c r="M81" s="271">
        <v>34.601579999999998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8666.9</v>
      </c>
      <c r="D82" s="272">
        <v>8712.6666666666661</v>
      </c>
      <c r="E82" s="272">
        <v>8575.3333333333321</v>
      </c>
      <c r="F82" s="272">
        <v>8483.7666666666664</v>
      </c>
      <c r="G82" s="272">
        <v>8346.4333333333325</v>
      </c>
      <c r="H82" s="272">
        <v>8804.2333333333318</v>
      </c>
      <c r="I82" s="272">
        <v>8941.5666666666639</v>
      </c>
      <c r="J82" s="272">
        <v>9033.1333333333314</v>
      </c>
      <c r="K82" s="271">
        <v>8850</v>
      </c>
      <c r="L82" s="271">
        <v>8621.1</v>
      </c>
      <c r="M82" s="271">
        <v>0.18418999999999999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996</v>
      </c>
      <c r="D83" s="272">
        <v>1001.3166666666666</v>
      </c>
      <c r="E83" s="272">
        <v>985.68333333333317</v>
      </c>
      <c r="F83" s="272">
        <v>975.36666666666656</v>
      </c>
      <c r="G83" s="272">
        <v>959.73333333333312</v>
      </c>
      <c r="H83" s="272">
        <v>1011.6333333333332</v>
      </c>
      <c r="I83" s="272">
        <v>1027.2666666666667</v>
      </c>
      <c r="J83" s="272">
        <v>1037.5833333333333</v>
      </c>
      <c r="K83" s="271">
        <v>1016.95</v>
      </c>
      <c r="L83" s="271">
        <v>991</v>
      </c>
      <c r="M83" s="271">
        <v>0.75256999999999996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915.45</v>
      </c>
      <c r="D84" s="272">
        <v>918.65</v>
      </c>
      <c r="E84" s="272">
        <v>909.34999999999991</v>
      </c>
      <c r="F84" s="272">
        <v>903.24999999999989</v>
      </c>
      <c r="G84" s="272">
        <v>893.94999999999982</v>
      </c>
      <c r="H84" s="272">
        <v>924.75</v>
      </c>
      <c r="I84" s="272">
        <v>934.05</v>
      </c>
      <c r="J84" s="272">
        <v>940.15000000000009</v>
      </c>
      <c r="K84" s="271">
        <v>927.95</v>
      </c>
      <c r="L84" s="271">
        <v>912.55</v>
      </c>
      <c r="M84" s="271">
        <v>0.30046</v>
      </c>
      <c r="N84" s="1"/>
      <c r="O84" s="1"/>
    </row>
    <row r="85" spans="1:15" ht="12.75" customHeight="1">
      <c r="A85" s="30">
        <v>75</v>
      </c>
      <c r="B85" s="281" t="s">
        <v>846</v>
      </c>
      <c r="C85" s="271">
        <v>591.54999999999995</v>
      </c>
      <c r="D85" s="272">
        <v>599.41666666666663</v>
      </c>
      <c r="E85" s="272">
        <v>582.13333333333321</v>
      </c>
      <c r="F85" s="272">
        <v>572.71666666666658</v>
      </c>
      <c r="G85" s="272">
        <v>555.43333333333317</v>
      </c>
      <c r="H85" s="272">
        <v>608.83333333333326</v>
      </c>
      <c r="I85" s="272">
        <v>626.11666666666679</v>
      </c>
      <c r="J85" s="272">
        <v>635.5333333333333</v>
      </c>
      <c r="K85" s="271">
        <v>616.70000000000005</v>
      </c>
      <c r="L85" s="271">
        <v>590</v>
      </c>
      <c r="M85" s="271">
        <v>9.0649999999999995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17427.849999999999</v>
      </c>
      <c r="D86" s="272">
        <v>17417.100000000002</v>
      </c>
      <c r="E86" s="272">
        <v>17295.750000000004</v>
      </c>
      <c r="F86" s="272">
        <v>17163.650000000001</v>
      </c>
      <c r="G86" s="272">
        <v>17042.300000000003</v>
      </c>
      <c r="H86" s="272">
        <v>17549.200000000004</v>
      </c>
      <c r="I86" s="272">
        <v>17670.550000000003</v>
      </c>
      <c r="J86" s="272">
        <v>17802.650000000005</v>
      </c>
      <c r="K86" s="271">
        <v>17538.45</v>
      </c>
      <c r="L86" s="271">
        <v>17285</v>
      </c>
      <c r="M86" s="271">
        <v>0.58850000000000002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506.65</v>
      </c>
      <c r="D87" s="272">
        <v>514.11666666666667</v>
      </c>
      <c r="E87" s="272">
        <v>497.5333333333333</v>
      </c>
      <c r="F87" s="272">
        <v>488.41666666666663</v>
      </c>
      <c r="G87" s="272">
        <v>471.83333333333326</v>
      </c>
      <c r="H87" s="272">
        <v>523.23333333333335</v>
      </c>
      <c r="I87" s="272">
        <v>539.81666666666661</v>
      </c>
      <c r="J87" s="272">
        <v>548.93333333333339</v>
      </c>
      <c r="K87" s="271">
        <v>530.70000000000005</v>
      </c>
      <c r="L87" s="271">
        <v>505</v>
      </c>
      <c r="M87" s="271">
        <v>1.5780700000000001</v>
      </c>
      <c r="N87" s="1"/>
      <c r="O87" s="1"/>
    </row>
    <row r="88" spans="1:15" ht="12.75" customHeight="1">
      <c r="A88" s="30">
        <v>78</v>
      </c>
      <c r="B88" s="281" t="s">
        <v>847</v>
      </c>
      <c r="C88" s="271">
        <v>38.35</v>
      </c>
      <c r="D88" s="272">
        <v>37.366666666666667</v>
      </c>
      <c r="E88" s="272">
        <v>36.383333333333333</v>
      </c>
      <c r="F88" s="272">
        <v>34.416666666666664</v>
      </c>
      <c r="G88" s="272">
        <v>33.43333333333333</v>
      </c>
      <c r="H88" s="272">
        <v>39.333333333333336</v>
      </c>
      <c r="I88" s="272">
        <v>40.31666666666667</v>
      </c>
      <c r="J88" s="272">
        <v>42.283333333333339</v>
      </c>
      <c r="K88" s="271">
        <v>38.35</v>
      </c>
      <c r="L88" s="271">
        <v>35.4</v>
      </c>
      <c r="M88" s="271">
        <v>193.49501000000001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3640.3</v>
      </c>
      <c r="D89" s="272">
        <v>3651.7666666666664</v>
      </c>
      <c r="E89" s="272">
        <v>3620.7333333333327</v>
      </c>
      <c r="F89" s="272">
        <v>3601.1666666666661</v>
      </c>
      <c r="G89" s="272">
        <v>3570.1333333333323</v>
      </c>
      <c r="H89" s="272">
        <v>3671.333333333333</v>
      </c>
      <c r="I89" s="272">
        <v>3702.3666666666668</v>
      </c>
      <c r="J89" s="272">
        <v>3721.9333333333334</v>
      </c>
      <c r="K89" s="271">
        <v>3682.8</v>
      </c>
      <c r="L89" s="271">
        <v>3632.2</v>
      </c>
      <c r="M89" s="271">
        <v>1.6707000000000001</v>
      </c>
      <c r="N89" s="1"/>
      <c r="O89" s="1"/>
    </row>
    <row r="90" spans="1:15" ht="12.75" customHeight="1">
      <c r="A90" s="30">
        <v>80</v>
      </c>
      <c r="B90" s="281" t="s">
        <v>848</v>
      </c>
      <c r="C90" s="271">
        <v>1380.15</v>
      </c>
      <c r="D90" s="272">
        <v>1378.1666666666667</v>
      </c>
      <c r="E90" s="272">
        <v>1364.3333333333335</v>
      </c>
      <c r="F90" s="272">
        <v>1348.5166666666667</v>
      </c>
      <c r="G90" s="272">
        <v>1334.6833333333334</v>
      </c>
      <c r="H90" s="272">
        <v>1393.9833333333336</v>
      </c>
      <c r="I90" s="272">
        <v>1407.8166666666671</v>
      </c>
      <c r="J90" s="272">
        <v>1423.6333333333337</v>
      </c>
      <c r="K90" s="271">
        <v>1392</v>
      </c>
      <c r="L90" s="271">
        <v>1362.35</v>
      </c>
      <c r="M90" s="271">
        <v>2.1430099999999999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439.7</v>
      </c>
      <c r="D91" s="272">
        <v>439.36666666666662</v>
      </c>
      <c r="E91" s="272">
        <v>435.48333333333323</v>
      </c>
      <c r="F91" s="272">
        <v>431.26666666666659</v>
      </c>
      <c r="G91" s="272">
        <v>427.38333333333321</v>
      </c>
      <c r="H91" s="272">
        <v>443.58333333333326</v>
      </c>
      <c r="I91" s="272">
        <v>447.46666666666658</v>
      </c>
      <c r="J91" s="272">
        <v>451.68333333333328</v>
      </c>
      <c r="K91" s="271">
        <v>443.25</v>
      </c>
      <c r="L91" s="271">
        <v>435.15</v>
      </c>
      <c r="M91" s="271">
        <v>1.28715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79.3</v>
      </c>
      <c r="D92" s="272">
        <v>79.483333333333334</v>
      </c>
      <c r="E92" s="272">
        <v>78.316666666666663</v>
      </c>
      <c r="F92" s="272">
        <v>77.333333333333329</v>
      </c>
      <c r="G92" s="272">
        <v>76.166666666666657</v>
      </c>
      <c r="H92" s="272">
        <v>80.466666666666669</v>
      </c>
      <c r="I92" s="272">
        <v>81.633333333333326</v>
      </c>
      <c r="J92" s="272">
        <v>82.616666666666674</v>
      </c>
      <c r="K92" s="271">
        <v>80.650000000000006</v>
      </c>
      <c r="L92" s="271">
        <v>78.5</v>
      </c>
      <c r="M92" s="271">
        <v>11.52515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231.25</v>
      </c>
      <c r="D93" s="272">
        <v>233.54999999999998</v>
      </c>
      <c r="E93" s="272">
        <v>228.19999999999996</v>
      </c>
      <c r="F93" s="272">
        <v>225.14999999999998</v>
      </c>
      <c r="G93" s="272">
        <v>219.79999999999995</v>
      </c>
      <c r="H93" s="272">
        <v>236.59999999999997</v>
      </c>
      <c r="I93" s="272">
        <v>241.95</v>
      </c>
      <c r="J93" s="272">
        <v>244.99999999999997</v>
      </c>
      <c r="K93" s="271">
        <v>238.9</v>
      </c>
      <c r="L93" s="271">
        <v>230.5</v>
      </c>
      <c r="M93" s="271">
        <v>22.266839999999998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3305.3</v>
      </c>
      <c r="D94" s="272">
        <v>3322.9666666666672</v>
      </c>
      <c r="E94" s="272">
        <v>3266.1333333333341</v>
      </c>
      <c r="F94" s="272">
        <v>3226.9666666666672</v>
      </c>
      <c r="G94" s="272">
        <v>3170.1333333333341</v>
      </c>
      <c r="H94" s="272">
        <v>3362.1333333333341</v>
      </c>
      <c r="I94" s="272">
        <v>3418.9666666666672</v>
      </c>
      <c r="J94" s="272">
        <v>3458.1333333333341</v>
      </c>
      <c r="K94" s="271">
        <v>3379.8</v>
      </c>
      <c r="L94" s="271">
        <v>3283.8</v>
      </c>
      <c r="M94" s="271">
        <v>0.93467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209.4</v>
      </c>
      <c r="D95" s="272">
        <v>210.79999999999998</v>
      </c>
      <c r="E95" s="272">
        <v>206.69999999999996</v>
      </c>
      <c r="F95" s="272">
        <v>203.99999999999997</v>
      </c>
      <c r="G95" s="272">
        <v>199.89999999999995</v>
      </c>
      <c r="H95" s="272">
        <v>213.49999999999997</v>
      </c>
      <c r="I95" s="272">
        <v>217.6</v>
      </c>
      <c r="J95" s="272">
        <v>220.29999999999998</v>
      </c>
      <c r="K95" s="271">
        <v>214.9</v>
      </c>
      <c r="L95" s="271">
        <v>208.1</v>
      </c>
      <c r="M95" s="271">
        <v>3.76396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593.35</v>
      </c>
      <c r="D96" s="272">
        <v>593.75</v>
      </c>
      <c r="E96" s="272">
        <v>586.5</v>
      </c>
      <c r="F96" s="272">
        <v>579.65</v>
      </c>
      <c r="G96" s="272">
        <v>572.4</v>
      </c>
      <c r="H96" s="272">
        <v>600.6</v>
      </c>
      <c r="I96" s="272">
        <v>607.85</v>
      </c>
      <c r="J96" s="272">
        <v>614.70000000000005</v>
      </c>
      <c r="K96" s="271">
        <v>601</v>
      </c>
      <c r="L96" s="271">
        <v>586.9</v>
      </c>
      <c r="M96" s="271">
        <v>5.0484200000000001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230.9</v>
      </c>
      <c r="D97" s="272">
        <v>230.98333333333335</v>
      </c>
      <c r="E97" s="272">
        <v>227.16666666666669</v>
      </c>
      <c r="F97" s="272">
        <v>223.43333333333334</v>
      </c>
      <c r="G97" s="272">
        <v>219.61666666666667</v>
      </c>
      <c r="H97" s="272">
        <v>234.7166666666667</v>
      </c>
      <c r="I97" s="272">
        <v>238.53333333333336</v>
      </c>
      <c r="J97" s="272">
        <v>242.26666666666671</v>
      </c>
      <c r="K97" s="271">
        <v>234.8</v>
      </c>
      <c r="L97" s="271">
        <v>227.25</v>
      </c>
      <c r="M97" s="271">
        <v>123.53148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803.9</v>
      </c>
      <c r="D98" s="272">
        <v>807.9</v>
      </c>
      <c r="E98" s="272">
        <v>796</v>
      </c>
      <c r="F98" s="272">
        <v>788.1</v>
      </c>
      <c r="G98" s="272">
        <v>776.2</v>
      </c>
      <c r="H98" s="272">
        <v>815.8</v>
      </c>
      <c r="I98" s="272">
        <v>827.69999999999982</v>
      </c>
      <c r="J98" s="272">
        <v>835.59999999999991</v>
      </c>
      <c r="K98" s="271">
        <v>819.8</v>
      </c>
      <c r="L98" s="271">
        <v>800</v>
      </c>
      <c r="M98" s="271">
        <v>0.57606999999999997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687.95</v>
      </c>
      <c r="D99" s="272">
        <v>701.69999999999993</v>
      </c>
      <c r="E99" s="272">
        <v>668.39999999999986</v>
      </c>
      <c r="F99" s="272">
        <v>648.84999999999991</v>
      </c>
      <c r="G99" s="272">
        <v>615.54999999999984</v>
      </c>
      <c r="H99" s="272">
        <v>721.24999999999989</v>
      </c>
      <c r="I99" s="272">
        <v>754.54999999999984</v>
      </c>
      <c r="J99" s="272">
        <v>774.09999999999991</v>
      </c>
      <c r="K99" s="271">
        <v>735</v>
      </c>
      <c r="L99" s="271">
        <v>682.15</v>
      </c>
      <c r="M99" s="271">
        <v>1.6231199999999999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842.05</v>
      </c>
      <c r="D100" s="272">
        <v>840.44999999999993</v>
      </c>
      <c r="E100" s="272">
        <v>833.24999999999989</v>
      </c>
      <c r="F100" s="272">
        <v>824.44999999999993</v>
      </c>
      <c r="G100" s="272">
        <v>817.24999999999989</v>
      </c>
      <c r="H100" s="272">
        <v>849.24999999999989</v>
      </c>
      <c r="I100" s="272">
        <v>856.44999999999993</v>
      </c>
      <c r="J100" s="272">
        <v>865.24999999999989</v>
      </c>
      <c r="K100" s="271">
        <v>847.65</v>
      </c>
      <c r="L100" s="271">
        <v>831.65</v>
      </c>
      <c r="M100" s="271">
        <v>1.01332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113.9</v>
      </c>
      <c r="D101" s="272">
        <v>114.13333333333333</v>
      </c>
      <c r="E101" s="272">
        <v>113.26666666666665</v>
      </c>
      <c r="F101" s="272">
        <v>112.63333333333333</v>
      </c>
      <c r="G101" s="272">
        <v>111.76666666666665</v>
      </c>
      <c r="H101" s="272">
        <v>114.76666666666665</v>
      </c>
      <c r="I101" s="272">
        <v>115.63333333333333</v>
      </c>
      <c r="J101" s="272">
        <v>116.26666666666665</v>
      </c>
      <c r="K101" s="271">
        <v>115</v>
      </c>
      <c r="L101" s="271">
        <v>113.5</v>
      </c>
      <c r="M101" s="271">
        <v>5.2948700000000004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1353.2</v>
      </c>
      <c r="D102" s="272">
        <v>1351</v>
      </c>
      <c r="E102" s="272">
        <v>1340.2</v>
      </c>
      <c r="F102" s="272">
        <v>1327.2</v>
      </c>
      <c r="G102" s="272">
        <v>1316.4</v>
      </c>
      <c r="H102" s="272">
        <v>1364</v>
      </c>
      <c r="I102" s="272">
        <v>1374.8000000000002</v>
      </c>
      <c r="J102" s="272">
        <v>1387.8</v>
      </c>
      <c r="K102" s="271">
        <v>1361.8</v>
      </c>
      <c r="L102" s="271">
        <v>1338</v>
      </c>
      <c r="M102" s="271">
        <v>1.6273500000000001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17.850000000000001</v>
      </c>
      <c r="D103" s="272">
        <v>17.916666666666668</v>
      </c>
      <c r="E103" s="272">
        <v>17.733333333333334</v>
      </c>
      <c r="F103" s="272">
        <v>17.616666666666667</v>
      </c>
      <c r="G103" s="272">
        <v>17.433333333333334</v>
      </c>
      <c r="H103" s="272">
        <v>18.033333333333335</v>
      </c>
      <c r="I103" s="272">
        <v>18.216666666666665</v>
      </c>
      <c r="J103" s="272">
        <v>18.333333333333336</v>
      </c>
      <c r="K103" s="271">
        <v>18.100000000000001</v>
      </c>
      <c r="L103" s="271">
        <v>17.8</v>
      </c>
      <c r="M103" s="271">
        <v>14.08057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1162.8499999999999</v>
      </c>
      <c r="D104" s="272">
        <v>1167.2</v>
      </c>
      <c r="E104" s="272">
        <v>1155.7</v>
      </c>
      <c r="F104" s="272">
        <v>1148.55</v>
      </c>
      <c r="G104" s="272">
        <v>1137.05</v>
      </c>
      <c r="H104" s="272">
        <v>1174.3500000000001</v>
      </c>
      <c r="I104" s="272">
        <v>1185.8500000000001</v>
      </c>
      <c r="J104" s="272">
        <v>1193.0000000000002</v>
      </c>
      <c r="K104" s="271">
        <v>1178.7</v>
      </c>
      <c r="L104" s="271">
        <v>1160.05</v>
      </c>
      <c r="M104" s="271">
        <v>3.5746099999999998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612.1</v>
      </c>
      <c r="D105" s="272">
        <v>611.33333333333337</v>
      </c>
      <c r="E105" s="272">
        <v>603.51666666666677</v>
      </c>
      <c r="F105" s="272">
        <v>594.93333333333339</v>
      </c>
      <c r="G105" s="272">
        <v>587.11666666666679</v>
      </c>
      <c r="H105" s="272">
        <v>619.91666666666674</v>
      </c>
      <c r="I105" s="272">
        <v>627.73333333333335</v>
      </c>
      <c r="J105" s="272">
        <v>636.31666666666672</v>
      </c>
      <c r="K105" s="271">
        <v>619.15</v>
      </c>
      <c r="L105" s="271">
        <v>602.75</v>
      </c>
      <c r="M105" s="271">
        <v>2.9337499999999999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847.85</v>
      </c>
      <c r="D106" s="272">
        <v>851.26666666666677</v>
      </c>
      <c r="E106" s="272">
        <v>842.58333333333348</v>
      </c>
      <c r="F106" s="272">
        <v>837.31666666666672</v>
      </c>
      <c r="G106" s="272">
        <v>828.63333333333344</v>
      </c>
      <c r="H106" s="272">
        <v>856.53333333333353</v>
      </c>
      <c r="I106" s="272">
        <v>865.2166666666667</v>
      </c>
      <c r="J106" s="272">
        <v>870.48333333333358</v>
      </c>
      <c r="K106" s="271">
        <v>859.95</v>
      </c>
      <c r="L106" s="271">
        <v>846</v>
      </c>
      <c r="M106" s="271">
        <v>0.97309000000000001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4894.2</v>
      </c>
      <c r="D107" s="272">
        <v>4853.55</v>
      </c>
      <c r="E107" s="272">
        <v>4787.6500000000005</v>
      </c>
      <c r="F107" s="272">
        <v>4681.1000000000004</v>
      </c>
      <c r="G107" s="272">
        <v>4615.2000000000007</v>
      </c>
      <c r="H107" s="272">
        <v>4960.1000000000004</v>
      </c>
      <c r="I107" s="272">
        <v>5026</v>
      </c>
      <c r="J107" s="272">
        <v>5132.55</v>
      </c>
      <c r="K107" s="271">
        <v>4919.45</v>
      </c>
      <c r="L107" s="271">
        <v>4747</v>
      </c>
      <c r="M107" s="271">
        <v>0.15611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332.35</v>
      </c>
      <c r="D108" s="272">
        <v>330.43333333333334</v>
      </c>
      <c r="E108" s="272">
        <v>325.91666666666669</v>
      </c>
      <c r="F108" s="272">
        <v>319.48333333333335</v>
      </c>
      <c r="G108" s="272">
        <v>314.9666666666667</v>
      </c>
      <c r="H108" s="272">
        <v>336.86666666666667</v>
      </c>
      <c r="I108" s="272">
        <v>341.38333333333333</v>
      </c>
      <c r="J108" s="272">
        <v>347.81666666666666</v>
      </c>
      <c r="K108" s="271">
        <v>334.95</v>
      </c>
      <c r="L108" s="271">
        <v>324</v>
      </c>
      <c r="M108" s="271">
        <v>3.09091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338.75</v>
      </c>
      <c r="D109" s="272">
        <v>336.23333333333335</v>
      </c>
      <c r="E109" s="272">
        <v>330.11666666666667</v>
      </c>
      <c r="F109" s="272">
        <v>321.48333333333335</v>
      </c>
      <c r="G109" s="272">
        <v>315.36666666666667</v>
      </c>
      <c r="H109" s="272">
        <v>344.86666666666667</v>
      </c>
      <c r="I109" s="272">
        <v>350.98333333333335</v>
      </c>
      <c r="J109" s="272">
        <v>359.61666666666667</v>
      </c>
      <c r="K109" s="271">
        <v>342.35</v>
      </c>
      <c r="L109" s="271">
        <v>327.60000000000002</v>
      </c>
      <c r="M109" s="271">
        <v>32.232340000000001</v>
      </c>
      <c r="N109" s="1"/>
      <c r="O109" s="1"/>
    </row>
    <row r="110" spans="1:15" ht="12.75" customHeight="1">
      <c r="A110" s="30">
        <v>100</v>
      </c>
      <c r="B110" s="281" t="s">
        <v>849</v>
      </c>
      <c r="C110" s="271">
        <v>449.75</v>
      </c>
      <c r="D110" s="272">
        <v>450.66666666666669</v>
      </c>
      <c r="E110" s="272">
        <v>442.08333333333337</v>
      </c>
      <c r="F110" s="272">
        <v>434.41666666666669</v>
      </c>
      <c r="G110" s="272">
        <v>425.83333333333337</v>
      </c>
      <c r="H110" s="272">
        <v>458.33333333333337</v>
      </c>
      <c r="I110" s="272">
        <v>466.91666666666674</v>
      </c>
      <c r="J110" s="272">
        <v>474.58333333333337</v>
      </c>
      <c r="K110" s="271">
        <v>459.25</v>
      </c>
      <c r="L110" s="271">
        <v>443</v>
      </c>
      <c r="M110" s="271">
        <v>1.6759999999999999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651.29999999999995</v>
      </c>
      <c r="D111" s="272">
        <v>656.35</v>
      </c>
      <c r="E111" s="272">
        <v>638.95000000000005</v>
      </c>
      <c r="F111" s="272">
        <v>626.6</v>
      </c>
      <c r="G111" s="272">
        <v>609.20000000000005</v>
      </c>
      <c r="H111" s="272">
        <v>668.7</v>
      </c>
      <c r="I111" s="272">
        <v>686.09999999999991</v>
      </c>
      <c r="J111" s="272">
        <v>698.45</v>
      </c>
      <c r="K111" s="271">
        <v>673.75</v>
      </c>
      <c r="L111" s="271">
        <v>644</v>
      </c>
      <c r="M111" s="271">
        <v>0.69664000000000004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777.55</v>
      </c>
      <c r="D112" s="272">
        <v>776.6</v>
      </c>
      <c r="E112" s="272">
        <v>771.2</v>
      </c>
      <c r="F112" s="272">
        <v>764.85</v>
      </c>
      <c r="G112" s="272">
        <v>759.45</v>
      </c>
      <c r="H112" s="272">
        <v>782.95</v>
      </c>
      <c r="I112" s="272">
        <v>788.34999999999991</v>
      </c>
      <c r="J112" s="272">
        <v>794.7</v>
      </c>
      <c r="K112" s="271">
        <v>782</v>
      </c>
      <c r="L112" s="271">
        <v>770.25</v>
      </c>
      <c r="M112" s="271">
        <v>8.8998000000000008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1038.4000000000001</v>
      </c>
      <c r="D113" s="272">
        <v>1040.8</v>
      </c>
      <c r="E113" s="272">
        <v>1032.5999999999999</v>
      </c>
      <c r="F113" s="272">
        <v>1026.8</v>
      </c>
      <c r="G113" s="272">
        <v>1018.5999999999999</v>
      </c>
      <c r="H113" s="272">
        <v>1046.5999999999999</v>
      </c>
      <c r="I113" s="272">
        <v>1054.8000000000002</v>
      </c>
      <c r="J113" s="272">
        <v>1060.5999999999999</v>
      </c>
      <c r="K113" s="271">
        <v>1049</v>
      </c>
      <c r="L113" s="271">
        <v>1035</v>
      </c>
      <c r="M113" s="271">
        <v>8.3896300000000004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175.15</v>
      </c>
      <c r="D114" s="272">
        <v>175.70000000000002</v>
      </c>
      <c r="E114" s="272">
        <v>173.30000000000004</v>
      </c>
      <c r="F114" s="272">
        <v>171.45000000000002</v>
      </c>
      <c r="G114" s="272">
        <v>169.05000000000004</v>
      </c>
      <c r="H114" s="272">
        <v>177.55000000000004</v>
      </c>
      <c r="I114" s="272">
        <v>179.95000000000002</v>
      </c>
      <c r="J114" s="272">
        <v>181.80000000000004</v>
      </c>
      <c r="K114" s="271">
        <v>178.1</v>
      </c>
      <c r="L114" s="271">
        <v>173.85</v>
      </c>
      <c r="M114" s="271">
        <v>51.897790000000001</v>
      </c>
      <c r="N114" s="1"/>
      <c r="O114" s="1"/>
    </row>
    <row r="115" spans="1:15" ht="12.75" customHeight="1">
      <c r="A115" s="30">
        <v>105</v>
      </c>
      <c r="B115" s="281" t="s">
        <v>839</v>
      </c>
      <c r="C115" s="271">
        <v>1607.8</v>
      </c>
      <c r="D115" s="272">
        <v>1622.05</v>
      </c>
      <c r="E115" s="272">
        <v>1588.1499999999999</v>
      </c>
      <c r="F115" s="272">
        <v>1568.5</v>
      </c>
      <c r="G115" s="272">
        <v>1534.6</v>
      </c>
      <c r="H115" s="272">
        <v>1641.6999999999998</v>
      </c>
      <c r="I115" s="272">
        <v>1675.6</v>
      </c>
      <c r="J115" s="272">
        <v>1695.2499999999998</v>
      </c>
      <c r="K115" s="271">
        <v>1655.95</v>
      </c>
      <c r="L115" s="271">
        <v>1602.4</v>
      </c>
      <c r="M115" s="271">
        <v>1.12218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218.6</v>
      </c>
      <c r="D116" s="272">
        <v>221.13333333333333</v>
      </c>
      <c r="E116" s="272">
        <v>215.46666666666664</v>
      </c>
      <c r="F116" s="272">
        <v>212.33333333333331</v>
      </c>
      <c r="G116" s="272">
        <v>206.66666666666663</v>
      </c>
      <c r="H116" s="272">
        <v>224.26666666666665</v>
      </c>
      <c r="I116" s="272">
        <v>229.93333333333334</v>
      </c>
      <c r="J116" s="272">
        <v>233.06666666666666</v>
      </c>
      <c r="K116" s="271">
        <v>226.8</v>
      </c>
      <c r="L116" s="271">
        <v>218</v>
      </c>
      <c r="M116" s="271">
        <v>288.00337000000002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333.5</v>
      </c>
      <c r="D117" s="272">
        <v>336.83333333333331</v>
      </c>
      <c r="E117" s="272">
        <v>327.66666666666663</v>
      </c>
      <c r="F117" s="272">
        <v>321.83333333333331</v>
      </c>
      <c r="G117" s="272">
        <v>312.66666666666663</v>
      </c>
      <c r="H117" s="272">
        <v>342.66666666666663</v>
      </c>
      <c r="I117" s="272">
        <v>351.83333333333326</v>
      </c>
      <c r="J117" s="272">
        <v>357.66666666666663</v>
      </c>
      <c r="K117" s="271">
        <v>346</v>
      </c>
      <c r="L117" s="271">
        <v>331</v>
      </c>
      <c r="M117" s="271">
        <v>4.2026599999999998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3857.1</v>
      </c>
      <c r="D118" s="272">
        <v>3890.7000000000003</v>
      </c>
      <c r="E118" s="272">
        <v>3812.4000000000005</v>
      </c>
      <c r="F118" s="272">
        <v>3767.7000000000003</v>
      </c>
      <c r="G118" s="272">
        <v>3689.4000000000005</v>
      </c>
      <c r="H118" s="272">
        <v>3935.4000000000005</v>
      </c>
      <c r="I118" s="272">
        <v>4013.7000000000007</v>
      </c>
      <c r="J118" s="272">
        <v>4058.4000000000005</v>
      </c>
      <c r="K118" s="271">
        <v>3969</v>
      </c>
      <c r="L118" s="271">
        <v>3846</v>
      </c>
      <c r="M118" s="271">
        <v>3.65482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1575.95</v>
      </c>
      <c r="D119" s="272">
        <v>1581.3333333333333</v>
      </c>
      <c r="E119" s="272">
        <v>1562.7666666666664</v>
      </c>
      <c r="F119" s="272">
        <v>1549.5833333333333</v>
      </c>
      <c r="G119" s="272">
        <v>1531.0166666666664</v>
      </c>
      <c r="H119" s="272">
        <v>1594.5166666666664</v>
      </c>
      <c r="I119" s="272">
        <v>1613.0833333333335</v>
      </c>
      <c r="J119" s="272">
        <v>1626.2666666666664</v>
      </c>
      <c r="K119" s="271">
        <v>1599.9</v>
      </c>
      <c r="L119" s="271">
        <v>1568.15</v>
      </c>
      <c r="M119" s="271">
        <v>1.6406099999999999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2368</v>
      </c>
      <c r="D120" s="272">
        <v>2355.9666666666667</v>
      </c>
      <c r="E120" s="272">
        <v>2334.0833333333335</v>
      </c>
      <c r="F120" s="272">
        <v>2300.166666666667</v>
      </c>
      <c r="G120" s="272">
        <v>2278.2833333333338</v>
      </c>
      <c r="H120" s="272">
        <v>2389.8833333333332</v>
      </c>
      <c r="I120" s="272">
        <v>2411.7666666666664</v>
      </c>
      <c r="J120" s="272">
        <v>2445.6833333333329</v>
      </c>
      <c r="K120" s="271">
        <v>2377.85</v>
      </c>
      <c r="L120" s="271">
        <v>2322.0500000000002</v>
      </c>
      <c r="M120" s="271">
        <v>0.91095999999999999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699.65</v>
      </c>
      <c r="D121" s="272">
        <v>699.81666666666661</v>
      </c>
      <c r="E121" s="272">
        <v>693.68333333333317</v>
      </c>
      <c r="F121" s="272">
        <v>687.71666666666658</v>
      </c>
      <c r="G121" s="272">
        <v>681.58333333333314</v>
      </c>
      <c r="H121" s="272">
        <v>705.78333333333319</v>
      </c>
      <c r="I121" s="272">
        <v>711.91666666666663</v>
      </c>
      <c r="J121" s="272">
        <v>717.88333333333321</v>
      </c>
      <c r="K121" s="271">
        <v>705.95</v>
      </c>
      <c r="L121" s="271">
        <v>693.85</v>
      </c>
      <c r="M121" s="271">
        <v>17.737469999999998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1070.5</v>
      </c>
      <c r="D122" s="272">
        <v>1073.1666666666667</v>
      </c>
      <c r="E122" s="272">
        <v>1061.3333333333335</v>
      </c>
      <c r="F122" s="272">
        <v>1052.1666666666667</v>
      </c>
      <c r="G122" s="272">
        <v>1040.3333333333335</v>
      </c>
      <c r="H122" s="272">
        <v>1082.3333333333335</v>
      </c>
      <c r="I122" s="272">
        <v>1094.166666666667</v>
      </c>
      <c r="J122" s="272">
        <v>1103.3333333333335</v>
      </c>
      <c r="K122" s="271">
        <v>1085</v>
      </c>
      <c r="L122" s="271">
        <v>1064</v>
      </c>
      <c r="M122" s="271">
        <v>4.9423000000000004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1027.55</v>
      </c>
      <c r="D123" s="272">
        <v>1032.5166666666667</v>
      </c>
      <c r="E123" s="272">
        <v>1018.0333333333333</v>
      </c>
      <c r="F123" s="272">
        <v>1008.5166666666667</v>
      </c>
      <c r="G123" s="272">
        <v>994.0333333333333</v>
      </c>
      <c r="H123" s="272">
        <v>1042.0333333333333</v>
      </c>
      <c r="I123" s="272">
        <v>1056.5166666666664</v>
      </c>
      <c r="J123" s="272">
        <v>1066.0333333333333</v>
      </c>
      <c r="K123" s="271">
        <v>1047</v>
      </c>
      <c r="L123" s="271">
        <v>1023</v>
      </c>
      <c r="M123" s="271">
        <v>0.67911999999999995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372.6</v>
      </c>
      <c r="D124" s="272">
        <v>371.91666666666669</v>
      </c>
      <c r="E124" s="272">
        <v>369.68333333333339</v>
      </c>
      <c r="F124" s="272">
        <v>366.76666666666671</v>
      </c>
      <c r="G124" s="272">
        <v>364.53333333333342</v>
      </c>
      <c r="H124" s="272">
        <v>374.83333333333337</v>
      </c>
      <c r="I124" s="272">
        <v>377.06666666666661</v>
      </c>
      <c r="J124" s="272">
        <v>379.98333333333335</v>
      </c>
      <c r="K124" s="271">
        <v>374.15</v>
      </c>
      <c r="L124" s="271">
        <v>369</v>
      </c>
      <c r="M124" s="271">
        <v>33.210749999999997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1237.5999999999999</v>
      </c>
      <c r="D125" s="272">
        <v>1215.3999999999999</v>
      </c>
      <c r="E125" s="272">
        <v>1182.1999999999998</v>
      </c>
      <c r="F125" s="272">
        <v>1126.8</v>
      </c>
      <c r="G125" s="272">
        <v>1093.5999999999999</v>
      </c>
      <c r="H125" s="272">
        <v>1270.7999999999997</v>
      </c>
      <c r="I125" s="272">
        <v>1304</v>
      </c>
      <c r="J125" s="272">
        <v>1359.3999999999996</v>
      </c>
      <c r="K125" s="271">
        <v>1248.5999999999999</v>
      </c>
      <c r="L125" s="271">
        <v>1160</v>
      </c>
      <c r="M125" s="271">
        <v>18.897290000000002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826.2</v>
      </c>
      <c r="D126" s="272">
        <v>826.80000000000007</v>
      </c>
      <c r="E126" s="272">
        <v>819.60000000000014</v>
      </c>
      <c r="F126" s="272">
        <v>813.00000000000011</v>
      </c>
      <c r="G126" s="272">
        <v>805.80000000000018</v>
      </c>
      <c r="H126" s="272">
        <v>833.40000000000009</v>
      </c>
      <c r="I126" s="272">
        <v>840.60000000000014</v>
      </c>
      <c r="J126" s="272">
        <v>847.2</v>
      </c>
      <c r="K126" s="271">
        <v>834</v>
      </c>
      <c r="L126" s="271">
        <v>820.2</v>
      </c>
      <c r="M126" s="271">
        <v>1.0690200000000001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1016.25</v>
      </c>
      <c r="D127" s="272">
        <v>1014.25</v>
      </c>
      <c r="E127" s="272">
        <v>1004.5</v>
      </c>
      <c r="F127" s="272">
        <v>992.75</v>
      </c>
      <c r="G127" s="272">
        <v>983</v>
      </c>
      <c r="H127" s="272">
        <v>1026</v>
      </c>
      <c r="I127" s="272">
        <v>1035.75</v>
      </c>
      <c r="J127" s="272">
        <v>1047.5</v>
      </c>
      <c r="K127" s="271">
        <v>1024</v>
      </c>
      <c r="L127" s="271">
        <v>1002.5</v>
      </c>
      <c r="M127" s="271">
        <v>0.53837999999999997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372.55</v>
      </c>
      <c r="D128" s="272">
        <v>372.85000000000008</v>
      </c>
      <c r="E128" s="272">
        <v>370.10000000000014</v>
      </c>
      <c r="F128" s="272">
        <v>367.65000000000003</v>
      </c>
      <c r="G128" s="272">
        <v>364.90000000000009</v>
      </c>
      <c r="H128" s="272">
        <v>375.30000000000018</v>
      </c>
      <c r="I128" s="272">
        <v>378.05000000000007</v>
      </c>
      <c r="J128" s="272">
        <v>380.50000000000023</v>
      </c>
      <c r="K128" s="271">
        <v>375.6</v>
      </c>
      <c r="L128" s="271">
        <v>370.4</v>
      </c>
      <c r="M128" s="271">
        <v>38.880719999999997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582.70000000000005</v>
      </c>
      <c r="D129" s="272">
        <v>584.56666666666672</v>
      </c>
      <c r="E129" s="272">
        <v>579.13333333333344</v>
      </c>
      <c r="F129" s="272">
        <v>575.56666666666672</v>
      </c>
      <c r="G129" s="272">
        <v>570.13333333333344</v>
      </c>
      <c r="H129" s="272">
        <v>588.13333333333344</v>
      </c>
      <c r="I129" s="272">
        <v>593.56666666666661</v>
      </c>
      <c r="J129" s="272">
        <v>597.13333333333344</v>
      </c>
      <c r="K129" s="271">
        <v>590</v>
      </c>
      <c r="L129" s="271">
        <v>581</v>
      </c>
      <c r="M129" s="271">
        <v>12.22897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1563.25</v>
      </c>
      <c r="D130" s="272">
        <v>1567.7666666666667</v>
      </c>
      <c r="E130" s="272">
        <v>1547.5333333333333</v>
      </c>
      <c r="F130" s="272">
        <v>1531.8166666666666</v>
      </c>
      <c r="G130" s="272">
        <v>1511.5833333333333</v>
      </c>
      <c r="H130" s="272">
        <v>1583.4833333333333</v>
      </c>
      <c r="I130" s="272">
        <v>1603.7166666666665</v>
      </c>
      <c r="J130" s="272">
        <v>1619.4333333333334</v>
      </c>
      <c r="K130" s="271">
        <v>1588</v>
      </c>
      <c r="L130" s="271">
        <v>1552.05</v>
      </c>
      <c r="M130" s="271">
        <v>1.0893200000000001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2022.35</v>
      </c>
      <c r="D131" s="272">
        <v>2024.5666666666666</v>
      </c>
      <c r="E131" s="272">
        <v>2011.7833333333333</v>
      </c>
      <c r="F131" s="272">
        <v>2001.2166666666667</v>
      </c>
      <c r="G131" s="272">
        <v>1988.4333333333334</v>
      </c>
      <c r="H131" s="272">
        <v>2035.1333333333332</v>
      </c>
      <c r="I131" s="272">
        <v>2047.9166666666665</v>
      </c>
      <c r="J131" s="272">
        <v>2058.4833333333331</v>
      </c>
      <c r="K131" s="271">
        <v>2037.35</v>
      </c>
      <c r="L131" s="271">
        <v>2014</v>
      </c>
      <c r="M131" s="271">
        <v>3.34484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195.75</v>
      </c>
      <c r="D132" s="272">
        <v>195.44999999999996</v>
      </c>
      <c r="E132" s="272">
        <v>193.24999999999991</v>
      </c>
      <c r="F132" s="272">
        <v>190.74999999999994</v>
      </c>
      <c r="G132" s="272">
        <v>188.5499999999999</v>
      </c>
      <c r="H132" s="272">
        <v>197.94999999999993</v>
      </c>
      <c r="I132" s="272">
        <v>200.14999999999998</v>
      </c>
      <c r="J132" s="272">
        <v>202.64999999999995</v>
      </c>
      <c r="K132" s="271">
        <v>197.65</v>
      </c>
      <c r="L132" s="271">
        <v>192.95</v>
      </c>
      <c r="M132" s="271">
        <v>19.1892</v>
      </c>
      <c r="N132" s="1"/>
      <c r="O132" s="1"/>
    </row>
    <row r="133" spans="1:15" ht="12.75" customHeight="1">
      <c r="A133" s="30">
        <v>123</v>
      </c>
      <c r="B133" s="281" t="s">
        <v>850</v>
      </c>
      <c r="C133" s="271">
        <v>203.6</v>
      </c>
      <c r="D133" s="272">
        <v>199.75</v>
      </c>
      <c r="E133" s="272">
        <v>193.35</v>
      </c>
      <c r="F133" s="272">
        <v>183.1</v>
      </c>
      <c r="G133" s="272">
        <v>176.7</v>
      </c>
      <c r="H133" s="272">
        <v>210</v>
      </c>
      <c r="I133" s="272">
        <v>216.39999999999998</v>
      </c>
      <c r="J133" s="272">
        <v>226.65</v>
      </c>
      <c r="K133" s="271">
        <v>206.15</v>
      </c>
      <c r="L133" s="271">
        <v>189.5</v>
      </c>
      <c r="M133" s="271">
        <v>159.21929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46.45</v>
      </c>
      <c r="D134" s="272">
        <v>45.816666666666663</v>
      </c>
      <c r="E134" s="272">
        <v>45.183333333333323</v>
      </c>
      <c r="F134" s="272">
        <v>43.916666666666657</v>
      </c>
      <c r="G134" s="272">
        <v>43.283333333333317</v>
      </c>
      <c r="H134" s="272">
        <v>47.083333333333329</v>
      </c>
      <c r="I134" s="272">
        <v>47.716666666666669</v>
      </c>
      <c r="J134" s="272">
        <v>48.983333333333334</v>
      </c>
      <c r="K134" s="271">
        <v>46.45</v>
      </c>
      <c r="L134" s="271">
        <v>44.55</v>
      </c>
      <c r="M134" s="271">
        <v>17.112269999999999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247.15</v>
      </c>
      <c r="D135" s="272">
        <v>247.81666666666669</v>
      </c>
      <c r="E135" s="272">
        <v>245.08333333333337</v>
      </c>
      <c r="F135" s="272">
        <v>243.01666666666668</v>
      </c>
      <c r="G135" s="272">
        <v>240.28333333333336</v>
      </c>
      <c r="H135" s="272">
        <v>249.88333333333338</v>
      </c>
      <c r="I135" s="272">
        <v>252.61666666666667</v>
      </c>
      <c r="J135" s="272">
        <v>254.68333333333339</v>
      </c>
      <c r="K135" s="271">
        <v>250.55</v>
      </c>
      <c r="L135" s="271">
        <v>245.75</v>
      </c>
      <c r="M135" s="271">
        <v>2.38896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3948.05</v>
      </c>
      <c r="D136" s="272">
        <v>3936.0500000000006</v>
      </c>
      <c r="E136" s="272">
        <v>3917.0500000000011</v>
      </c>
      <c r="F136" s="272">
        <v>3886.0500000000006</v>
      </c>
      <c r="G136" s="272">
        <v>3867.0500000000011</v>
      </c>
      <c r="H136" s="272">
        <v>3967.0500000000011</v>
      </c>
      <c r="I136" s="272">
        <v>3986.05</v>
      </c>
      <c r="J136" s="272">
        <v>4017.0500000000011</v>
      </c>
      <c r="K136" s="271">
        <v>3955.05</v>
      </c>
      <c r="L136" s="271">
        <v>3905.05</v>
      </c>
      <c r="M136" s="271">
        <v>2.75719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3879.9</v>
      </c>
      <c r="D137" s="272">
        <v>3917.9</v>
      </c>
      <c r="E137" s="272">
        <v>3828</v>
      </c>
      <c r="F137" s="272">
        <v>3776.1</v>
      </c>
      <c r="G137" s="272">
        <v>3686.2</v>
      </c>
      <c r="H137" s="272">
        <v>3969.8</v>
      </c>
      <c r="I137" s="272">
        <v>4059.7000000000007</v>
      </c>
      <c r="J137" s="272">
        <v>4111.6000000000004</v>
      </c>
      <c r="K137" s="271">
        <v>4007.8</v>
      </c>
      <c r="L137" s="271">
        <v>3866</v>
      </c>
      <c r="M137" s="271">
        <v>5.0477999999999996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2436</v>
      </c>
      <c r="D138" s="272">
        <v>2432.6666666666665</v>
      </c>
      <c r="E138" s="272">
        <v>2418.3833333333332</v>
      </c>
      <c r="F138" s="272">
        <v>2400.7666666666669</v>
      </c>
      <c r="G138" s="272">
        <v>2386.4833333333336</v>
      </c>
      <c r="H138" s="272">
        <v>2450.2833333333328</v>
      </c>
      <c r="I138" s="272">
        <v>2464.5666666666666</v>
      </c>
      <c r="J138" s="272">
        <v>2482.1833333333325</v>
      </c>
      <c r="K138" s="271">
        <v>2446.9499999999998</v>
      </c>
      <c r="L138" s="271">
        <v>2415.0500000000002</v>
      </c>
      <c r="M138" s="271">
        <v>1.22357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4258.3</v>
      </c>
      <c r="D139" s="272">
        <v>4257.3999999999996</v>
      </c>
      <c r="E139" s="272">
        <v>4236.7999999999993</v>
      </c>
      <c r="F139" s="272">
        <v>4215.2999999999993</v>
      </c>
      <c r="G139" s="272">
        <v>4194.6999999999989</v>
      </c>
      <c r="H139" s="272">
        <v>4278.8999999999996</v>
      </c>
      <c r="I139" s="272">
        <v>4299.5</v>
      </c>
      <c r="J139" s="272">
        <v>4321</v>
      </c>
      <c r="K139" s="271">
        <v>4278</v>
      </c>
      <c r="L139" s="271">
        <v>4235.8999999999996</v>
      </c>
      <c r="M139" s="271">
        <v>2.57037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581.35</v>
      </c>
      <c r="D140" s="272">
        <v>575.2166666666667</v>
      </c>
      <c r="E140" s="272">
        <v>559.13333333333344</v>
      </c>
      <c r="F140" s="272">
        <v>536.91666666666674</v>
      </c>
      <c r="G140" s="272">
        <v>520.83333333333348</v>
      </c>
      <c r="H140" s="272">
        <v>597.43333333333339</v>
      </c>
      <c r="I140" s="272">
        <v>613.51666666666665</v>
      </c>
      <c r="J140" s="272">
        <v>635.73333333333335</v>
      </c>
      <c r="K140" s="271">
        <v>591.29999999999995</v>
      </c>
      <c r="L140" s="271">
        <v>553</v>
      </c>
      <c r="M140" s="271">
        <v>14.43336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153.6</v>
      </c>
      <c r="D141" s="272">
        <v>155.20000000000002</v>
      </c>
      <c r="E141" s="272">
        <v>151.40000000000003</v>
      </c>
      <c r="F141" s="272">
        <v>149.20000000000002</v>
      </c>
      <c r="G141" s="272">
        <v>145.40000000000003</v>
      </c>
      <c r="H141" s="272">
        <v>157.40000000000003</v>
      </c>
      <c r="I141" s="272">
        <v>161.20000000000005</v>
      </c>
      <c r="J141" s="272">
        <v>163.40000000000003</v>
      </c>
      <c r="K141" s="271">
        <v>159</v>
      </c>
      <c r="L141" s="271">
        <v>153</v>
      </c>
      <c r="M141" s="271">
        <v>2.7903099999999998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165.7</v>
      </c>
      <c r="D142" s="272">
        <v>165.85</v>
      </c>
      <c r="E142" s="272">
        <v>164.85</v>
      </c>
      <c r="F142" s="272">
        <v>164</v>
      </c>
      <c r="G142" s="272">
        <v>163</v>
      </c>
      <c r="H142" s="272">
        <v>166.7</v>
      </c>
      <c r="I142" s="272">
        <v>167.7</v>
      </c>
      <c r="J142" s="272">
        <v>168.54999999999998</v>
      </c>
      <c r="K142" s="271">
        <v>166.85</v>
      </c>
      <c r="L142" s="271">
        <v>165</v>
      </c>
      <c r="M142" s="271">
        <v>19.861470000000001</v>
      </c>
      <c r="N142" s="1"/>
      <c r="O142" s="1"/>
    </row>
    <row r="143" spans="1:15" ht="12.75" customHeight="1">
      <c r="A143" s="30">
        <v>133</v>
      </c>
      <c r="B143" s="281" t="s">
        <v>851</v>
      </c>
      <c r="C143" s="271">
        <v>396.7</v>
      </c>
      <c r="D143" s="272">
        <v>401.31666666666666</v>
      </c>
      <c r="E143" s="272">
        <v>388.68333333333334</v>
      </c>
      <c r="F143" s="272">
        <v>380.66666666666669</v>
      </c>
      <c r="G143" s="272">
        <v>368.03333333333336</v>
      </c>
      <c r="H143" s="272">
        <v>409.33333333333331</v>
      </c>
      <c r="I143" s="272">
        <v>421.96666666666664</v>
      </c>
      <c r="J143" s="272">
        <v>429.98333333333329</v>
      </c>
      <c r="K143" s="271">
        <v>413.95</v>
      </c>
      <c r="L143" s="271">
        <v>393.3</v>
      </c>
      <c r="M143" s="271">
        <v>13.37397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57.05</v>
      </c>
      <c r="D144" s="272">
        <v>57.016666666666673</v>
      </c>
      <c r="E144" s="272">
        <v>56.533333333333346</v>
      </c>
      <c r="F144" s="272">
        <v>56.016666666666673</v>
      </c>
      <c r="G144" s="272">
        <v>55.533333333333346</v>
      </c>
      <c r="H144" s="272">
        <v>57.533333333333346</v>
      </c>
      <c r="I144" s="272">
        <v>58.01666666666668</v>
      </c>
      <c r="J144" s="272">
        <v>58.533333333333346</v>
      </c>
      <c r="K144" s="271">
        <v>57.5</v>
      </c>
      <c r="L144" s="271">
        <v>56.5</v>
      </c>
      <c r="M144" s="271">
        <v>4.0420999999999996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3176.45</v>
      </c>
      <c r="D145" s="272">
        <v>3193.8666666666663</v>
      </c>
      <c r="E145" s="272">
        <v>3121.7833333333328</v>
      </c>
      <c r="F145" s="272">
        <v>3067.1166666666663</v>
      </c>
      <c r="G145" s="272">
        <v>2995.0333333333328</v>
      </c>
      <c r="H145" s="272">
        <v>3248.5333333333328</v>
      </c>
      <c r="I145" s="272">
        <v>3320.6166666666659</v>
      </c>
      <c r="J145" s="272">
        <v>3375.2833333333328</v>
      </c>
      <c r="K145" s="271">
        <v>3265.95</v>
      </c>
      <c r="L145" s="271">
        <v>3139.2</v>
      </c>
      <c r="M145" s="271">
        <v>21.878720000000001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445.3</v>
      </c>
      <c r="D146" s="272">
        <v>443.91666666666669</v>
      </c>
      <c r="E146" s="272">
        <v>433.38333333333338</v>
      </c>
      <c r="F146" s="272">
        <v>421.4666666666667</v>
      </c>
      <c r="G146" s="272">
        <v>410.93333333333339</v>
      </c>
      <c r="H146" s="272">
        <v>455.83333333333337</v>
      </c>
      <c r="I146" s="272">
        <v>466.36666666666667</v>
      </c>
      <c r="J146" s="272">
        <v>478.28333333333336</v>
      </c>
      <c r="K146" s="271">
        <v>454.45</v>
      </c>
      <c r="L146" s="271">
        <v>432</v>
      </c>
      <c r="M146" s="271">
        <v>6.32735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450.8</v>
      </c>
      <c r="D147" s="272">
        <v>453.01666666666665</v>
      </c>
      <c r="E147" s="272">
        <v>445.33333333333331</v>
      </c>
      <c r="F147" s="272">
        <v>439.86666666666667</v>
      </c>
      <c r="G147" s="272">
        <v>432.18333333333334</v>
      </c>
      <c r="H147" s="272">
        <v>458.48333333333329</v>
      </c>
      <c r="I147" s="272">
        <v>466.16666666666669</v>
      </c>
      <c r="J147" s="272">
        <v>471.63333333333327</v>
      </c>
      <c r="K147" s="271">
        <v>460.7</v>
      </c>
      <c r="L147" s="271">
        <v>447.55</v>
      </c>
      <c r="M147" s="271">
        <v>1.98966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1415.4</v>
      </c>
      <c r="D148" s="272">
        <v>1416.1000000000001</v>
      </c>
      <c r="E148" s="272">
        <v>1396.3000000000002</v>
      </c>
      <c r="F148" s="272">
        <v>1377.2</v>
      </c>
      <c r="G148" s="272">
        <v>1357.4</v>
      </c>
      <c r="H148" s="272">
        <v>1435.2000000000003</v>
      </c>
      <c r="I148" s="272">
        <v>1455</v>
      </c>
      <c r="J148" s="272">
        <v>1474.1000000000004</v>
      </c>
      <c r="K148" s="271">
        <v>1435.9</v>
      </c>
      <c r="L148" s="271">
        <v>1397</v>
      </c>
      <c r="M148" s="271">
        <v>2.8038599999999998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67.349999999999994</v>
      </c>
      <c r="D149" s="272">
        <v>67.5</v>
      </c>
      <c r="E149" s="272">
        <v>66.849999999999994</v>
      </c>
      <c r="F149" s="272">
        <v>66.349999999999994</v>
      </c>
      <c r="G149" s="272">
        <v>65.699999999999989</v>
      </c>
      <c r="H149" s="272">
        <v>68</v>
      </c>
      <c r="I149" s="272">
        <v>68.650000000000006</v>
      </c>
      <c r="J149" s="272">
        <v>69.150000000000006</v>
      </c>
      <c r="K149" s="271">
        <v>68.150000000000006</v>
      </c>
      <c r="L149" s="271">
        <v>67</v>
      </c>
      <c r="M149" s="271">
        <v>5.7919900000000002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96.8</v>
      </c>
      <c r="D150" s="272">
        <v>97.566666666666663</v>
      </c>
      <c r="E150" s="272">
        <v>95.533333333333331</v>
      </c>
      <c r="F150" s="272">
        <v>94.266666666666666</v>
      </c>
      <c r="G150" s="272">
        <v>92.233333333333334</v>
      </c>
      <c r="H150" s="272">
        <v>98.833333333333329</v>
      </c>
      <c r="I150" s="272">
        <v>100.86666666666666</v>
      </c>
      <c r="J150" s="272">
        <v>102.13333333333333</v>
      </c>
      <c r="K150" s="271">
        <v>99.6</v>
      </c>
      <c r="L150" s="271">
        <v>96.3</v>
      </c>
      <c r="M150" s="271">
        <v>4.2194700000000003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43.55</v>
      </c>
      <c r="D151" s="272">
        <v>43.79999999999999</v>
      </c>
      <c r="E151" s="272">
        <v>42.949999999999982</v>
      </c>
      <c r="F151" s="272">
        <v>42.349999999999994</v>
      </c>
      <c r="G151" s="272">
        <v>41.499999999999986</v>
      </c>
      <c r="H151" s="272">
        <v>44.399999999999977</v>
      </c>
      <c r="I151" s="272">
        <v>45.249999999999986</v>
      </c>
      <c r="J151" s="272">
        <v>45.849999999999973</v>
      </c>
      <c r="K151" s="271">
        <v>44.65</v>
      </c>
      <c r="L151" s="271">
        <v>43.2</v>
      </c>
      <c r="M151" s="271">
        <v>5.7673300000000003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685.95</v>
      </c>
      <c r="D152" s="272">
        <v>689.65</v>
      </c>
      <c r="E152" s="272">
        <v>681.3</v>
      </c>
      <c r="F152" s="272">
        <v>676.65</v>
      </c>
      <c r="G152" s="272">
        <v>668.3</v>
      </c>
      <c r="H152" s="272">
        <v>694.3</v>
      </c>
      <c r="I152" s="272">
        <v>702.65000000000009</v>
      </c>
      <c r="J152" s="272">
        <v>707.3</v>
      </c>
      <c r="K152" s="271">
        <v>698</v>
      </c>
      <c r="L152" s="271">
        <v>685</v>
      </c>
      <c r="M152" s="271">
        <v>9.4890000000000002E-2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1664.35</v>
      </c>
      <c r="D153" s="272">
        <v>1673.2666666666667</v>
      </c>
      <c r="E153" s="272">
        <v>1648.1333333333332</v>
      </c>
      <c r="F153" s="272">
        <v>1631.9166666666665</v>
      </c>
      <c r="G153" s="272">
        <v>1606.7833333333331</v>
      </c>
      <c r="H153" s="272">
        <v>1689.4833333333333</v>
      </c>
      <c r="I153" s="272">
        <v>1714.616666666667</v>
      </c>
      <c r="J153" s="272">
        <v>1730.8333333333335</v>
      </c>
      <c r="K153" s="271">
        <v>1698.4</v>
      </c>
      <c r="L153" s="271">
        <v>1657.05</v>
      </c>
      <c r="M153" s="271">
        <v>4.0905899999999997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159.15</v>
      </c>
      <c r="D154" s="272">
        <v>159.18333333333334</v>
      </c>
      <c r="E154" s="272">
        <v>157.46666666666667</v>
      </c>
      <c r="F154" s="272">
        <v>155.78333333333333</v>
      </c>
      <c r="G154" s="272">
        <v>154.06666666666666</v>
      </c>
      <c r="H154" s="272">
        <v>160.86666666666667</v>
      </c>
      <c r="I154" s="272">
        <v>162.58333333333337</v>
      </c>
      <c r="J154" s="272">
        <v>164.26666666666668</v>
      </c>
      <c r="K154" s="271">
        <v>160.9</v>
      </c>
      <c r="L154" s="271">
        <v>157.5</v>
      </c>
      <c r="M154" s="271">
        <v>23.891069999999999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265.3</v>
      </c>
      <c r="D155" s="272">
        <v>267.48333333333335</v>
      </c>
      <c r="E155" s="272">
        <v>262.31666666666672</v>
      </c>
      <c r="F155" s="272">
        <v>259.33333333333337</v>
      </c>
      <c r="G155" s="272">
        <v>254.16666666666674</v>
      </c>
      <c r="H155" s="272">
        <v>270.4666666666667</v>
      </c>
      <c r="I155" s="272">
        <v>275.63333333333333</v>
      </c>
      <c r="J155" s="272">
        <v>278.61666666666667</v>
      </c>
      <c r="K155" s="271">
        <v>272.64999999999998</v>
      </c>
      <c r="L155" s="271">
        <v>264.5</v>
      </c>
      <c r="M155" s="271">
        <v>0.82972000000000001</v>
      </c>
      <c r="N155" s="1"/>
      <c r="O155" s="1"/>
    </row>
    <row r="156" spans="1:15" ht="12.75" customHeight="1">
      <c r="A156" s="30">
        <v>146</v>
      </c>
      <c r="B156" s="281" t="s">
        <v>840</v>
      </c>
      <c r="C156" s="271">
        <v>1418.15</v>
      </c>
      <c r="D156" s="272">
        <v>1416.05</v>
      </c>
      <c r="E156" s="272">
        <v>1397.1</v>
      </c>
      <c r="F156" s="272">
        <v>1376.05</v>
      </c>
      <c r="G156" s="272">
        <v>1357.1</v>
      </c>
      <c r="H156" s="272">
        <v>1437.1</v>
      </c>
      <c r="I156" s="272">
        <v>1456.0500000000002</v>
      </c>
      <c r="J156" s="272">
        <v>1477.1</v>
      </c>
      <c r="K156" s="271">
        <v>1435</v>
      </c>
      <c r="L156" s="271">
        <v>1395</v>
      </c>
      <c r="M156" s="271">
        <v>6.3357700000000001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111.15</v>
      </c>
      <c r="D157" s="272">
        <v>111.11666666666667</v>
      </c>
      <c r="E157" s="272">
        <v>109.78333333333335</v>
      </c>
      <c r="F157" s="272">
        <v>108.41666666666667</v>
      </c>
      <c r="G157" s="272">
        <v>107.08333333333334</v>
      </c>
      <c r="H157" s="272">
        <v>112.48333333333335</v>
      </c>
      <c r="I157" s="272">
        <v>113.81666666666666</v>
      </c>
      <c r="J157" s="272">
        <v>115.18333333333335</v>
      </c>
      <c r="K157" s="271">
        <v>112.45</v>
      </c>
      <c r="L157" s="271">
        <v>109.75</v>
      </c>
      <c r="M157" s="271">
        <v>138.38516999999999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117.2</v>
      </c>
      <c r="D158" s="272">
        <v>116.86666666666667</v>
      </c>
      <c r="E158" s="272">
        <v>114.98333333333335</v>
      </c>
      <c r="F158" s="272">
        <v>112.76666666666668</v>
      </c>
      <c r="G158" s="272">
        <v>110.88333333333335</v>
      </c>
      <c r="H158" s="272">
        <v>119.08333333333334</v>
      </c>
      <c r="I158" s="272">
        <v>120.96666666666667</v>
      </c>
      <c r="J158" s="272">
        <v>123.18333333333334</v>
      </c>
      <c r="K158" s="271">
        <v>118.75</v>
      </c>
      <c r="L158" s="271">
        <v>114.65</v>
      </c>
      <c r="M158" s="271">
        <v>2.1987199999999998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6519.2</v>
      </c>
      <c r="D159" s="272">
        <v>6556.0666666666666</v>
      </c>
      <c r="E159" s="272">
        <v>6413.1333333333332</v>
      </c>
      <c r="F159" s="272">
        <v>6307.0666666666666</v>
      </c>
      <c r="G159" s="272">
        <v>6164.1333333333332</v>
      </c>
      <c r="H159" s="272">
        <v>6662.1333333333332</v>
      </c>
      <c r="I159" s="272">
        <v>6805.0666666666657</v>
      </c>
      <c r="J159" s="272">
        <v>6911.1333333333332</v>
      </c>
      <c r="K159" s="271">
        <v>6699</v>
      </c>
      <c r="L159" s="271">
        <v>6450</v>
      </c>
      <c r="M159" s="271">
        <v>1.63687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429.25</v>
      </c>
      <c r="D160" s="272">
        <v>429.81666666666666</v>
      </c>
      <c r="E160" s="272">
        <v>425.73333333333335</v>
      </c>
      <c r="F160" s="272">
        <v>422.2166666666667</v>
      </c>
      <c r="G160" s="272">
        <v>418.13333333333338</v>
      </c>
      <c r="H160" s="272">
        <v>433.33333333333331</v>
      </c>
      <c r="I160" s="272">
        <v>437.41666666666669</v>
      </c>
      <c r="J160" s="272">
        <v>440.93333333333328</v>
      </c>
      <c r="K160" s="271">
        <v>433.9</v>
      </c>
      <c r="L160" s="271">
        <v>426.3</v>
      </c>
      <c r="M160" s="271">
        <v>2.4899100000000001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138.25</v>
      </c>
      <c r="D161" s="272">
        <v>138.38333333333333</v>
      </c>
      <c r="E161" s="272">
        <v>137.51666666666665</v>
      </c>
      <c r="F161" s="272">
        <v>136.78333333333333</v>
      </c>
      <c r="G161" s="272">
        <v>135.91666666666666</v>
      </c>
      <c r="H161" s="272">
        <v>139.11666666666665</v>
      </c>
      <c r="I161" s="272">
        <v>139.98333333333332</v>
      </c>
      <c r="J161" s="272">
        <v>140.71666666666664</v>
      </c>
      <c r="K161" s="271">
        <v>139.25</v>
      </c>
      <c r="L161" s="271">
        <v>137.65</v>
      </c>
      <c r="M161" s="271">
        <v>7.2760499999999997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104.25</v>
      </c>
      <c r="D162" s="272">
        <v>104.38333333333333</v>
      </c>
      <c r="E162" s="272">
        <v>102.86666666666665</v>
      </c>
      <c r="F162" s="272">
        <v>101.48333333333332</v>
      </c>
      <c r="G162" s="272">
        <v>99.96666666666664</v>
      </c>
      <c r="H162" s="272">
        <v>105.76666666666665</v>
      </c>
      <c r="I162" s="272">
        <v>107.28333333333333</v>
      </c>
      <c r="J162" s="272">
        <v>108.66666666666666</v>
      </c>
      <c r="K162" s="271">
        <v>105.9</v>
      </c>
      <c r="L162" s="271">
        <v>103</v>
      </c>
      <c r="M162" s="271">
        <v>25.34731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270.85000000000002</v>
      </c>
      <c r="D163" s="272">
        <v>269.8</v>
      </c>
      <c r="E163" s="272">
        <v>267.70000000000005</v>
      </c>
      <c r="F163" s="272">
        <v>264.55</v>
      </c>
      <c r="G163" s="272">
        <v>262.45000000000005</v>
      </c>
      <c r="H163" s="272">
        <v>272.95000000000005</v>
      </c>
      <c r="I163" s="272">
        <v>275.05000000000007</v>
      </c>
      <c r="J163" s="272">
        <v>278.20000000000005</v>
      </c>
      <c r="K163" s="271">
        <v>271.89999999999998</v>
      </c>
      <c r="L163" s="271">
        <v>266.64999999999998</v>
      </c>
      <c r="M163" s="271">
        <v>9.9760100000000005</v>
      </c>
      <c r="N163" s="1"/>
      <c r="O163" s="1"/>
    </row>
    <row r="164" spans="1:15" ht="12.75" customHeight="1">
      <c r="A164" s="30">
        <v>154</v>
      </c>
      <c r="B164" s="281" t="s">
        <v>852</v>
      </c>
      <c r="C164" s="271">
        <v>1388.15</v>
      </c>
      <c r="D164" s="272">
        <v>1398.0166666666667</v>
      </c>
      <c r="E164" s="272">
        <v>1366.1333333333332</v>
      </c>
      <c r="F164" s="272">
        <v>1344.1166666666666</v>
      </c>
      <c r="G164" s="272">
        <v>1312.2333333333331</v>
      </c>
      <c r="H164" s="272">
        <v>1420.0333333333333</v>
      </c>
      <c r="I164" s="272">
        <v>1451.916666666667</v>
      </c>
      <c r="J164" s="272">
        <v>1473.9333333333334</v>
      </c>
      <c r="K164" s="271">
        <v>1429.9</v>
      </c>
      <c r="L164" s="271">
        <v>1376</v>
      </c>
      <c r="M164" s="271">
        <v>0.1245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128.65</v>
      </c>
      <c r="D165" s="272">
        <v>129.75</v>
      </c>
      <c r="E165" s="272">
        <v>127.35</v>
      </c>
      <c r="F165" s="272">
        <v>126.04999999999998</v>
      </c>
      <c r="G165" s="272">
        <v>123.64999999999998</v>
      </c>
      <c r="H165" s="272">
        <v>131.05000000000001</v>
      </c>
      <c r="I165" s="272">
        <v>133.44999999999999</v>
      </c>
      <c r="J165" s="272">
        <v>134.75000000000003</v>
      </c>
      <c r="K165" s="271">
        <v>132.15</v>
      </c>
      <c r="L165" s="271">
        <v>128.44999999999999</v>
      </c>
      <c r="M165" s="271">
        <v>257.00920000000002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1587.1</v>
      </c>
      <c r="D166" s="272">
        <v>1600.9166666666667</v>
      </c>
      <c r="E166" s="272">
        <v>1566.3333333333335</v>
      </c>
      <c r="F166" s="272">
        <v>1545.5666666666668</v>
      </c>
      <c r="G166" s="272">
        <v>1510.9833333333336</v>
      </c>
      <c r="H166" s="272">
        <v>1621.6833333333334</v>
      </c>
      <c r="I166" s="272">
        <v>1656.2666666666669</v>
      </c>
      <c r="J166" s="272">
        <v>1677.0333333333333</v>
      </c>
      <c r="K166" s="271">
        <v>1635.5</v>
      </c>
      <c r="L166" s="271">
        <v>1580.15</v>
      </c>
      <c r="M166" s="271">
        <v>2.2285200000000001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34.700000000000003</v>
      </c>
      <c r="D167" s="272">
        <v>34.783333333333339</v>
      </c>
      <c r="E167" s="272">
        <v>34.466666666666676</v>
      </c>
      <c r="F167" s="272">
        <v>34.233333333333334</v>
      </c>
      <c r="G167" s="272">
        <v>33.916666666666671</v>
      </c>
      <c r="H167" s="272">
        <v>35.01666666666668</v>
      </c>
      <c r="I167" s="272">
        <v>35.333333333333343</v>
      </c>
      <c r="J167" s="272">
        <v>35.566666666666684</v>
      </c>
      <c r="K167" s="271">
        <v>35.1</v>
      </c>
      <c r="L167" s="271">
        <v>34.549999999999997</v>
      </c>
      <c r="M167" s="271">
        <v>33.699309999999997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3219.55</v>
      </c>
      <c r="D168" s="272">
        <v>3238.9666666666672</v>
      </c>
      <c r="E168" s="272">
        <v>3186.1333333333341</v>
      </c>
      <c r="F168" s="272">
        <v>3152.7166666666672</v>
      </c>
      <c r="G168" s="272">
        <v>3099.8833333333341</v>
      </c>
      <c r="H168" s="272">
        <v>3272.3833333333341</v>
      </c>
      <c r="I168" s="272">
        <v>3325.2166666666672</v>
      </c>
      <c r="J168" s="272">
        <v>3358.6333333333341</v>
      </c>
      <c r="K168" s="271">
        <v>3291.8</v>
      </c>
      <c r="L168" s="271">
        <v>3205.55</v>
      </c>
      <c r="M168" s="271">
        <v>0.25868000000000002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3087.55</v>
      </c>
      <c r="D169" s="272">
        <v>3095.8666666666668</v>
      </c>
      <c r="E169" s="272">
        <v>3042.6833333333334</v>
      </c>
      <c r="F169" s="272">
        <v>2997.8166666666666</v>
      </c>
      <c r="G169" s="272">
        <v>2944.6333333333332</v>
      </c>
      <c r="H169" s="272">
        <v>3140.7333333333336</v>
      </c>
      <c r="I169" s="272">
        <v>3193.916666666667</v>
      </c>
      <c r="J169" s="272">
        <v>3238.7833333333338</v>
      </c>
      <c r="K169" s="271">
        <v>3149.05</v>
      </c>
      <c r="L169" s="271">
        <v>3051</v>
      </c>
      <c r="M169" s="271">
        <v>0.17979000000000001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122.4</v>
      </c>
      <c r="D170" s="272">
        <v>123.18333333333334</v>
      </c>
      <c r="E170" s="272">
        <v>120.46666666666667</v>
      </c>
      <c r="F170" s="272">
        <v>118.53333333333333</v>
      </c>
      <c r="G170" s="272">
        <v>115.81666666666666</v>
      </c>
      <c r="H170" s="272">
        <v>125.11666666666667</v>
      </c>
      <c r="I170" s="272">
        <v>127.83333333333334</v>
      </c>
      <c r="J170" s="272">
        <v>129.76666666666668</v>
      </c>
      <c r="K170" s="271">
        <v>125.9</v>
      </c>
      <c r="L170" s="271">
        <v>121.25</v>
      </c>
      <c r="M170" s="271">
        <v>4.7248700000000001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2348.1</v>
      </c>
      <c r="D171" s="272">
        <v>2334</v>
      </c>
      <c r="E171" s="272">
        <v>2316.85</v>
      </c>
      <c r="F171" s="272">
        <v>2285.6</v>
      </c>
      <c r="G171" s="272">
        <v>2268.4499999999998</v>
      </c>
      <c r="H171" s="272">
        <v>2365.25</v>
      </c>
      <c r="I171" s="272">
        <v>2382.3999999999996</v>
      </c>
      <c r="J171" s="272">
        <v>2413.65</v>
      </c>
      <c r="K171" s="271">
        <v>2351.15</v>
      </c>
      <c r="L171" s="271">
        <v>2302.75</v>
      </c>
      <c r="M171" s="271">
        <v>1.45383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1445.25</v>
      </c>
      <c r="D172" s="272">
        <v>1446.55</v>
      </c>
      <c r="E172" s="272">
        <v>1438.75</v>
      </c>
      <c r="F172" s="272">
        <v>1432.25</v>
      </c>
      <c r="G172" s="272">
        <v>1424.45</v>
      </c>
      <c r="H172" s="272">
        <v>1453.05</v>
      </c>
      <c r="I172" s="272">
        <v>1460.8499999999997</v>
      </c>
      <c r="J172" s="272">
        <v>1467.35</v>
      </c>
      <c r="K172" s="271">
        <v>1454.35</v>
      </c>
      <c r="L172" s="271">
        <v>1440.05</v>
      </c>
      <c r="M172" s="271">
        <v>0.86555000000000004</v>
      </c>
      <c r="N172" s="1"/>
      <c r="O172" s="1"/>
    </row>
    <row r="173" spans="1:15" ht="12.75" customHeight="1">
      <c r="A173" s="30">
        <v>163</v>
      </c>
      <c r="B173" s="281" t="s">
        <v>853</v>
      </c>
      <c r="C173" s="271">
        <v>440.35</v>
      </c>
      <c r="D173" s="272">
        <v>443.43333333333334</v>
      </c>
      <c r="E173" s="272">
        <v>435.91666666666669</v>
      </c>
      <c r="F173" s="272">
        <v>431.48333333333335</v>
      </c>
      <c r="G173" s="272">
        <v>423.9666666666667</v>
      </c>
      <c r="H173" s="272">
        <v>447.86666666666667</v>
      </c>
      <c r="I173" s="272">
        <v>455.38333333333333</v>
      </c>
      <c r="J173" s="272">
        <v>459.81666666666666</v>
      </c>
      <c r="K173" s="271">
        <v>450.95</v>
      </c>
      <c r="L173" s="271">
        <v>439</v>
      </c>
      <c r="M173" s="271">
        <v>1.1569499999999999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389</v>
      </c>
      <c r="D174" s="272">
        <v>383.26666666666665</v>
      </c>
      <c r="E174" s="272">
        <v>374.73333333333329</v>
      </c>
      <c r="F174" s="272">
        <v>360.46666666666664</v>
      </c>
      <c r="G174" s="272">
        <v>351.93333333333328</v>
      </c>
      <c r="H174" s="272">
        <v>397.5333333333333</v>
      </c>
      <c r="I174" s="272">
        <v>406.06666666666661</v>
      </c>
      <c r="J174" s="272">
        <v>420.33333333333331</v>
      </c>
      <c r="K174" s="271">
        <v>391.8</v>
      </c>
      <c r="L174" s="271">
        <v>369</v>
      </c>
      <c r="M174" s="271">
        <v>46.999079999999999</v>
      </c>
      <c r="N174" s="1"/>
      <c r="O174" s="1"/>
    </row>
    <row r="175" spans="1:15" ht="12.75" customHeight="1">
      <c r="A175" s="30">
        <v>165</v>
      </c>
      <c r="B175" s="281" t="s">
        <v>854</v>
      </c>
      <c r="C175" s="271">
        <v>1090.4000000000001</v>
      </c>
      <c r="D175" s="272">
        <v>1099.8</v>
      </c>
      <c r="E175" s="272">
        <v>1072.5999999999999</v>
      </c>
      <c r="F175" s="272">
        <v>1054.8</v>
      </c>
      <c r="G175" s="272">
        <v>1027.5999999999999</v>
      </c>
      <c r="H175" s="272">
        <v>1117.5999999999999</v>
      </c>
      <c r="I175" s="272">
        <v>1144.8000000000002</v>
      </c>
      <c r="J175" s="272">
        <v>1162.5999999999999</v>
      </c>
      <c r="K175" s="271">
        <v>1127</v>
      </c>
      <c r="L175" s="271">
        <v>1082</v>
      </c>
      <c r="M175" s="271">
        <v>2.05423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1198.6500000000001</v>
      </c>
      <c r="D176" s="272">
        <v>1196.8833333333334</v>
      </c>
      <c r="E176" s="272">
        <v>1186.7666666666669</v>
      </c>
      <c r="F176" s="272">
        <v>1174.8833333333334</v>
      </c>
      <c r="G176" s="272">
        <v>1164.7666666666669</v>
      </c>
      <c r="H176" s="272">
        <v>1208.7666666666669</v>
      </c>
      <c r="I176" s="272">
        <v>1218.8833333333332</v>
      </c>
      <c r="J176" s="272">
        <v>1230.7666666666669</v>
      </c>
      <c r="K176" s="271">
        <v>1207</v>
      </c>
      <c r="L176" s="271">
        <v>1185</v>
      </c>
      <c r="M176" s="271">
        <v>0.22769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495.1</v>
      </c>
      <c r="D177" s="272">
        <v>497.68333333333334</v>
      </c>
      <c r="E177" s="272">
        <v>491.61666666666667</v>
      </c>
      <c r="F177" s="272">
        <v>488.13333333333333</v>
      </c>
      <c r="G177" s="272">
        <v>482.06666666666666</v>
      </c>
      <c r="H177" s="272">
        <v>501.16666666666669</v>
      </c>
      <c r="I177" s="272">
        <v>507.23333333333341</v>
      </c>
      <c r="J177" s="272">
        <v>510.7166666666667</v>
      </c>
      <c r="K177" s="271">
        <v>503.75</v>
      </c>
      <c r="L177" s="271">
        <v>494.2</v>
      </c>
      <c r="M177" s="271">
        <v>1.75495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875.1</v>
      </c>
      <c r="D178" s="272">
        <v>870.55000000000007</v>
      </c>
      <c r="E178" s="272">
        <v>863.40000000000009</v>
      </c>
      <c r="F178" s="272">
        <v>851.7</v>
      </c>
      <c r="G178" s="272">
        <v>844.55000000000007</v>
      </c>
      <c r="H178" s="272">
        <v>882.25000000000011</v>
      </c>
      <c r="I178" s="272">
        <v>889.4</v>
      </c>
      <c r="J178" s="272">
        <v>901.10000000000014</v>
      </c>
      <c r="K178" s="271">
        <v>877.7</v>
      </c>
      <c r="L178" s="271">
        <v>858.85</v>
      </c>
      <c r="M178" s="271">
        <v>12.338480000000001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462.2</v>
      </c>
      <c r="D179" s="272">
        <v>460.7166666666667</v>
      </c>
      <c r="E179" s="272">
        <v>456.58333333333337</v>
      </c>
      <c r="F179" s="272">
        <v>450.9666666666667</v>
      </c>
      <c r="G179" s="272">
        <v>446.83333333333337</v>
      </c>
      <c r="H179" s="272">
        <v>466.33333333333337</v>
      </c>
      <c r="I179" s="272">
        <v>470.4666666666667</v>
      </c>
      <c r="J179" s="272">
        <v>476.08333333333337</v>
      </c>
      <c r="K179" s="271">
        <v>464.85</v>
      </c>
      <c r="L179" s="271">
        <v>455.1</v>
      </c>
      <c r="M179" s="271">
        <v>0.72601000000000004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1361.05</v>
      </c>
      <c r="D180" s="272">
        <v>1370.2</v>
      </c>
      <c r="E180" s="272">
        <v>1348.95</v>
      </c>
      <c r="F180" s="272">
        <v>1336.85</v>
      </c>
      <c r="G180" s="272">
        <v>1315.6</v>
      </c>
      <c r="H180" s="272">
        <v>1382.3000000000002</v>
      </c>
      <c r="I180" s="272">
        <v>1403.5500000000002</v>
      </c>
      <c r="J180" s="272">
        <v>1415.6500000000003</v>
      </c>
      <c r="K180" s="271">
        <v>1391.45</v>
      </c>
      <c r="L180" s="271">
        <v>1358.1</v>
      </c>
      <c r="M180" s="271">
        <v>9.6050799999999992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306.5</v>
      </c>
      <c r="D181" s="272">
        <v>303.46666666666664</v>
      </c>
      <c r="E181" s="272">
        <v>298.38333333333327</v>
      </c>
      <c r="F181" s="272">
        <v>290.26666666666665</v>
      </c>
      <c r="G181" s="272">
        <v>285.18333333333328</v>
      </c>
      <c r="H181" s="272">
        <v>311.58333333333326</v>
      </c>
      <c r="I181" s="272">
        <v>316.66666666666663</v>
      </c>
      <c r="J181" s="272">
        <v>324.78333333333325</v>
      </c>
      <c r="K181" s="271">
        <v>308.55</v>
      </c>
      <c r="L181" s="271">
        <v>295.35000000000002</v>
      </c>
      <c r="M181" s="271">
        <v>21.510829999999999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399.55</v>
      </c>
      <c r="D182" s="272">
        <v>402.51666666666665</v>
      </c>
      <c r="E182" s="272">
        <v>395.0333333333333</v>
      </c>
      <c r="F182" s="272">
        <v>390.51666666666665</v>
      </c>
      <c r="G182" s="272">
        <v>383.0333333333333</v>
      </c>
      <c r="H182" s="272">
        <v>407.0333333333333</v>
      </c>
      <c r="I182" s="272">
        <v>414.51666666666665</v>
      </c>
      <c r="J182" s="272">
        <v>419.0333333333333</v>
      </c>
      <c r="K182" s="271">
        <v>410</v>
      </c>
      <c r="L182" s="271">
        <v>398</v>
      </c>
      <c r="M182" s="271">
        <v>7.3456599999999996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1600.05</v>
      </c>
      <c r="D183" s="272">
        <v>1604.3666666666668</v>
      </c>
      <c r="E183" s="272">
        <v>1588.6833333333336</v>
      </c>
      <c r="F183" s="272">
        <v>1577.3166666666668</v>
      </c>
      <c r="G183" s="272">
        <v>1561.6333333333337</v>
      </c>
      <c r="H183" s="272">
        <v>1615.7333333333336</v>
      </c>
      <c r="I183" s="272">
        <v>1631.416666666667</v>
      </c>
      <c r="J183" s="272">
        <v>1642.7833333333335</v>
      </c>
      <c r="K183" s="271">
        <v>1620.05</v>
      </c>
      <c r="L183" s="271">
        <v>1593</v>
      </c>
      <c r="M183" s="271">
        <v>4.5019200000000001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520.25</v>
      </c>
      <c r="D184" s="272">
        <v>517.73333333333323</v>
      </c>
      <c r="E184" s="272">
        <v>510.11666666666645</v>
      </c>
      <c r="F184" s="272">
        <v>499.98333333333323</v>
      </c>
      <c r="G184" s="272">
        <v>492.36666666666645</v>
      </c>
      <c r="H184" s="272">
        <v>527.86666666666645</v>
      </c>
      <c r="I184" s="272">
        <v>535.48333333333323</v>
      </c>
      <c r="J184" s="272">
        <v>545.61666666666645</v>
      </c>
      <c r="K184" s="271">
        <v>525.35</v>
      </c>
      <c r="L184" s="271">
        <v>507.6</v>
      </c>
      <c r="M184" s="271">
        <v>3.4300199999999998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1987.85</v>
      </c>
      <c r="D185" s="272">
        <v>1999.25</v>
      </c>
      <c r="E185" s="272">
        <v>1968.6</v>
      </c>
      <c r="F185" s="272">
        <v>1949.35</v>
      </c>
      <c r="G185" s="272">
        <v>1918.6999999999998</v>
      </c>
      <c r="H185" s="272">
        <v>2018.5</v>
      </c>
      <c r="I185" s="272">
        <v>2049.15</v>
      </c>
      <c r="J185" s="272">
        <v>2068.4</v>
      </c>
      <c r="K185" s="271">
        <v>2029.9</v>
      </c>
      <c r="L185" s="271">
        <v>1980</v>
      </c>
      <c r="M185" s="271">
        <v>0.73973999999999995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743.7</v>
      </c>
      <c r="D186" s="272">
        <v>747.38333333333333</v>
      </c>
      <c r="E186" s="272">
        <v>737.31666666666661</v>
      </c>
      <c r="F186" s="272">
        <v>730.93333333333328</v>
      </c>
      <c r="G186" s="272">
        <v>720.86666666666656</v>
      </c>
      <c r="H186" s="272">
        <v>753.76666666666665</v>
      </c>
      <c r="I186" s="272">
        <v>763.83333333333348</v>
      </c>
      <c r="J186" s="272">
        <v>770.2166666666667</v>
      </c>
      <c r="K186" s="271">
        <v>757.45</v>
      </c>
      <c r="L186" s="271">
        <v>741</v>
      </c>
      <c r="M186" s="271">
        <v>1.8240099999999999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309.7</v>
      </c>
      <c r="D187" s="272">
        <v>310.66666666666669</v>
      </c>
      <c r="E187" s="272">
        <v>304.33333333333337</v>
      </c>
      <c r="F187" s="272">
        <v>298.9666666666667</v>
      </c>
      <c r="G187" s="272">
        <v>292.63333333333338</v>
      </c>
      <c r="H187" s="272">
        <v>316.03333333333336</v>
      </c>
      <c r="I187" s="272">
        <v>322.36666666666673</v>
      </c>
      <c r="J187" s="272">
        <v>327.73333333333335</v>
      </c>
      <c r="K187" s="271">
        <v>317</v>
      </c>
      <c r="L187" s="271">
        <v>305.3</v>
      </c>
      <c r="M187" s="271">
        <v>4.1591699999999996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3416.4</v>
      </c>
      <c r="D188" s="272">
        <v>3384.4666666666667</v>
      </c>
      <c r="E188" s="272">
        <v>3341.9333333333334</v>
      </c>
      <c r="F188" s="272">
        <v>3267.4666666666667</v>
      </c>
      <c r="G188" s="272">
        <v>3224.9333333333334</v>
      </c>
      <c r="H188" s="272">
        <v>3458.9333333333334</v>
      </c>
      <c r="I188" s="272">
        <v>3501.4666666666672</v>
      </c>
      <c r="J188" s="272">
        <v>3575.9333333333334</v>
      </c>
      <c r="K188" s="271">
        <v>3427</v>
      </c>
      <c r="L188" s="271">
        <v>3310</v>
      </c>
      <c r="M188" s="271">
        <v>1.4760800000000001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464.55</v>
      </c>
      <c r="D189" s="272">
        <v>467.2</v>
      </c>
      <c r="E189" s="272">
        <v>455.45</v>
      </c>
      <c r="F189" s="272">
        <v>446.35</v>
      </c>
      <c r="G189" s="272">
        <v>434.6</v>
      </c>
      <c r="H189" s="272">
        <v>476.29999999999995</v>
      </c>
      <c r="I189" s="272">
        <v>488.04999999999995</v>
      </c>
      <c r="J189" s="272">
        <v>497.14999999999992</v>
      </c>
      <c r="K189" s="271">
        <v>478.95</v>
      </c>
      <c r="L189" s="271">
        <v>458.1</v>
      </c>
      <c r="M189" s="271">
        <v>38.53387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745</v>
      </c>
      <c r="D190" s="272">
        <v>751.9</v>
      </c>
      <c r="E190" s="272">
        <v>733.94999999999993</v>
      </c>
      <c r="F190" s="272">
        <v>722.9</v>
      </c>
      <c r="G190" s="272">
        <v>704.94999999999993</v>
      </c>
      <c r="H190" s="272">
        <v>762.94999999999993</v>
      </c>
      <c r="I190" s="272">
        <v>780.9</v>
      </c>
      <c r="J190" s="272">
        <v>791.94999999999993</v>
      </c>
      <c r="K190" s="271">
        <v>769.85</v>
      </c>
      <c r="L190" s="271">
        <v>740.85</v>
      </c>
      <c r="M190" s="271">
        <v>15.93243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81</v>
      </c>
      <c r="D191" s="272">
        <v>81.350000000000009</v>
      </c>
      <c r="E191" s="272">
        <v>80.200000000000017</v>
      </c>
      <c r="F191" s="272">
        <v>79.400000000000006</v>
      </c>
      <c r="G191" s="272">
        <v>78.250000000000014</v>
      </c>
      <c r="H191" s="272">
        <v>82.15000000000002</v>
      </c>
      <c r="I191" s="272">
        <v>83.300000000000026</v>
      </c>
      <c r="J191" s="272">
        <v>84.100000000000023</v>
      </c>
      <c r="K191" s="271">
        <v>82.5</v>
      </c>
      <c r="L191" s="271">
        <v>80.55</v>
      </c>
      <c r="M191" s="271">
        <v>4.3958599999999999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159.69999999999999</v>
      </c>
      <c r="D192" s="272">
        <v>160.23333333333332</v>
      </c>
      <c r="E192" s="272">
        <v>157.76666666666665</v>
      </c>
      <c r="F192" s="272">
        <v>155.83333333333334</v>
      </c>
      <c r="G192" s="272">
        <v>153.36666666666667</v>
      </c>
      <c r="H192" s="272">
        <v>162.16666666666663</v>
      </c>
      <c r="I192" s="272">
        <v>164.63333333333327</v>
      </c>
      <c r="J192" s="272">
        <v>166.56666666666661</v>
      </c>
      <c r="K192" s="271">
        <v>162.69999999999999</v>
      </c>
      <c r="L192" s="271">
        <v>158.30000000000001</v>
      </c>
      <c r="M192" s="271">
        <v>19.649329999999999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236.45</v>
      </c>
      <c r="D193" s="272">
        <v>235.85</v>
      </c>
      <c r="E193" s="272">
        <v>231.7</v>
      </c>
      <c r="F193" s="272">
        <v>226.95</v>
      </c>
      <c r="G193" s="272">
        <v>222.79999999999998</v>
      </c>
      <c r="H193" s="272">
        <v>240.6</v>
      </c>
      <c r="I193" s="272">
        <v>244.75000000000003</v>
      </c>
      <c r="J193" s="272">
        <v>249.5</v>
      </c>
      <c r="K193" s="271">
        <v>240</v>
      </c>
      <c r="L193" s="271">
        <v>231.1</v>
      </c>
      <c r="M193" s="271">
        <v>13.614459999999999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1279.0999999999999</v>
      </c>
      <c r="D194" s="272">
        <v>1289.7666666666667</v>
      </c>
      <c r="E194" s="272">
        <v>1261.7833333333333</v>
      </c>
      <c r="F194" s="272">
        <v>1244.4666666666667</v>
      </c>
      <c r="G194" s="272">
        <v>1216.4833333333333</v>
      </c>
      <c r="H194" s="272">
        <v>1307.0833333333333</v>
      </c>
      <c r="I194" s="272">
        <v>1335.0666666666664</v>
      </c>
      <c r="J194" s="272">
        <v>1352.3833333333332</v>
      </c>
      <c r="K194" s="271">
        <v>1317.75</v>
      </c>
      <c r="L194" s="271">
        <v>1272.45</v>
      </c>
      <c r="M194" s="271">
        <v>5.1413200000000003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962.35</v>
      </c>
      <c r="D195" s="272">
        <v>963.19999999999993</v>
      </c>
      <c r="E195" s="272">
        <v>957.89999999999986</v>
      </c>
      <c r="F195" s="272">
        <v>953.44999999999993</v>
      </c>
      <c r="G195" s="272">
        <v>948.14999999999986</v>
      </c>
      <c r="H195" s="272">
        <v>967.64999999999986</v>
      </c>
      <c r="I195" s="272">
        <v>972.94999999999982</v>
      </c>
      <c r="J195" s="272">
        <v>977.39999999999986</v>
      </c>
      <c r="K195" s="271">
        <v>968.5</v>
      </c>
      <c r="L195" s="271">
        <v>958.75</v>
      </c>
      <c r="M195" s="271">
        <v>35.945839999999997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2027.2</v>
      </c>
      <c r="D196" s="272">
        <v>2019.7333333333333</v>
      </c>
      <c r="E196" s="272">
        <v>1993.4666666666667</v>
      </c>
      <c r="F196" s="272">
        <v>1959.7333333333333</v>
      </c>
      <c r="G196" s="272">
        <v>1933.4666666666667</v>
      </c>
      <c r="H196" s="272">
        <v>2053.4666666666667</v>
      </c>
      <c r="I196" s="272">
        <v>2079.7333333333336</v>
      </c>
      <c r="J196" s="272">
        <v>2113.4666666666667</v>
      </c>
      <c r="K196" s="271">
        <v>2046</v>
      </c>
      <c r="L196" s="271">
        <v>1986</v>
      </c>
      <c r="M196" s="271">
        <v>4.4451099999999997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1485.7</v>
      </c>
      <c r="D197" s="272">
        <v>1483.75</v>
      </c>
      <c r="E197" s="272">
        <v>1476.5</v>
      </c>
      <c r="F197" s="272">
        <v>1467.3</v>
      </c>
      <c r="G197" s="272">
        <v>1460.05</v>
      </c>
      <c r="H197" s="272">
        <v>1492.95</v>
      </c>
      <c r="I197" s="272">
        <v>1500.2</v>
      </c>
      <c r="J197" s="272">
        <v>1509.4</v>
      </c>
      <c r="K197" s="271">
        <v>1491</v>
      </c>
      <c r="L197" s="271">
        <v>1474.55</v>
      </c>
      <c r="M197" s="271">
        <v>91.508830000000003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541.54999999999995</v>
      </c>
      <c r="D198" s="272">
        <v>542.1</v>
      </c>
      <c r="E198" s="272">
        <v>538.70000000000005</v>
      </c>
      <c r="F198" s="272">
        <v>535.85</v>
      </c>
      <c r="G198" s="272">
        <v>532.45000000000005</v>
      </c>
      <c r="H198" s="272">
        <v>544.95000000000005</v>
      </c>
      <c r="I198" s="272">
        <v>548.34999999999991</v>
      </c>
      <c r="J198" s="272">
        <v>551.20000000000005</v>
      </c>
      <c r="K198" s="271">
        <v>545.5</v>
      </c>
      <c r="L198" s="271">
        <v>539.25</v>
      </c>
      <c r="M198" s="271">
        <v>23.335370000000001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75.55</v>
      </c>
      <c r="D199" s="272">
        <v>75.350000000000009</v>
      </c>
      <c r="E199" s="272">
        <v>74.000000000000014</v>
      </c>
      <c r="F199" s="272">
        <v>72.45</v>
      </c>
      <c r="G199" s="272">
        <v>71.100000000000009</v>
      </c>
      <c r="H199" s="272">
        <v>76.90000000000002</v>
      </c>
      <c r="I199" s="272">
        <v>78.250000000000014</v>
      </c>
      <c r="J199" s="272">
        <v>79.800000000000026</v>
      </c>
      <c r="K199" s="271">
        <v>76.7</v>
      </c>
      <c r="L199" s="271">
        <v>73.8</v>
      </c>
      <c r="M199" s="271">
        <v>123.60369</v>
      </c>
      <c r="N199" s="1"/>
      <c r="O199" s="1"/>
    </row>
    <row r="200" spans="1:15" ht="12.75" customHeight="1">
      <c r="A200" s="30">
        <v>190</v>
      </c>
      <c r="B200" s="281" t="s">
        <v>855</v>
      </c>
      <c r="C200" s="271">
        <v>3505.45</v>
      </c>
      <c r="D200" s="272">
        <v>3507.6666666666665</v>
      </c>
      <c r="E200" s="272">
        <v>3421.333333333333</v>
      </c>
      <c r="F200" s="272">
        <v>3337.2166666666667</v>
      </c>
      <c r="G200" s="272">
        <v>3250.8833333333332</v>
      </c>
      <c r="H200" s="272">
        <v>3591.7833333333328</v>
      </c>
      <c r="I200" s="272">
        <v>3678.1166666666659</v>
      </c>
      <c r="J200" s="272">
        <v>3762.2333333333327</v>
      </c>
      <c r="K200" s="271">
        <v>3594</v>
      </c>
      <c r="L200" s="271">
        <v>3423.55</v>
      </c>
      <c r="M200" s="271">
        <v>0.69484999999999997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973.05</v>
      </c>
      <c r="D201" s="272">
        <v>974.33333333333337</v>
      </c>
      <c r="E201" s="272">
        <v>963.76666666666677</v>
      </c>
      <c r="F201" s="272">
        <v>954.48333333333335</v>
      </c>
      <c r="G201" s="272">
        <v>943.91666666666674</v>
      </c>
      <c r="H201" s="272">
        <v>983.61666666666679</v>
      </c>
      <c r="I201" s="272">
        <v>994.18333333333339</v>
      </c>
      <c r="J201" s="272">
        <v>1003.4666666666668</v>
      </c>
      <c r="K201" s="271">
        <v>984.9</v>
      </c>
      <c r="L201" s="271">
        <v>965.05</v>
      </c>
      <c r="M201" s="271">
        <v>2.40632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16.899999999999999</v>
      </c>
      <c r="D202" s="272">
        <v>17.016666666666666</v>
      </c>
      <c r="E202" s="272">
        <v>16.68333333333333</v>
      </c>
      <c r="F202" s="272">
        <v>16.466666666666665</v>
      </c>
      <c r="G202" s="272">
        <v>16.133333333333329</v>
      </c>
      <c r="H202" s="272">
        <v>17.233333333333331</v>
      </c>
      <c r="I202" s="272">
        <v>17.566666666666666</v>
      </c>
      <c r="J202" s="272">
        <v>17.783333333333331</v>
      </c>
      <c r="K202" s="271">
        <v>17.350000000000001</v>
      </c>
      <c r="L202" s="271">
        <v>16.8</v>
      </c>
      <c r="M202" s="271">
        <v>13.00962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1000.15</v>
      </c>
      <c r="D203" s="272">
        <v>1000.65</v>
      </c>
      <c r="E203" s="272">
        <v>994.5</v>
      </c>
      <c r="F203" s="272">
        <v>988.85</v>
      </c>
      <c r="G203" s="272">
        <v>982.7</v>
      </c>
      <c r="H203" s="272">
        <v>1006.3</v>
      </c>
      <c r="I203" s="272">
        <v>1012.4499999999998</v>
      </c>
      <c r="J203" s="272">
        <v>1018.0999999999999</v>
      </c>
      <c r="K203" s="271">
        <v>1006.8</v>
      </c>
      <c r="L203" s="271">
        <v>995</v>
      </c>
      <c r="M203" s="271">
        <v>7.9570000000000002E-2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1308.2</v>
      </c>
      <c r="D204" s="272">
        <v>1310.7833333333335</v>
      </c>
      <c r="E204" s="272">
        <v>1296.666666666667</v>
      </c>
      <c r="F204" s="272">
        <v>1285.1333333333334</v>
      </c>
      <c r="G204" s="272">
        <v>1271.0166666666669</v>
      </c>
      <c r="H204" s="272">
        <v>1322.3166666666671</v>
      </c>
      <c r="I204" s="272">
        <v>1336.4333333333334</v>
      </c>
      <c r="J204" s="272">
        <v>1347.9666666666672</v>
      </c>
      <c r="K204" s="271">
        <v>1324.9</v>
      </c>
      <c r="L204" s="271">
        <v>1299.25</v>
      </c>
      <c r="M204" s="271">
        <v>4.9258699999999997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100.35</v>
      </c>
      <c r="D205" s="272">
        <v>100.78333333333335</v>
      </c>
      <c r="E205" s="272">
        <v>99.566666666666691</v>
      </c>
      <c r="F205" s="272">
        <v>98.783333333333346</v>
      </c>
      <c r="G205" s="272">
        <v>97.566666666666691</v>
      </c>
      <c r="H205" s="272">
        <v>101.56666666666669</v>
      </c>
      <c r="I205" s="272">
        <v>102.78333333333336</v>
      </c>
      <c r="J205" s="272">
        <v>103.56666666666669</v>
      </c>
      <c r="K205" s="271">
        <v>102</v>
      </c>
      <c r="L205" s="271">
        <v>100</v>
      </c>
      <c r="M205" s="271">
        <v>4.1208099999999996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2785.3</v>
      </c>
      <c r="D206" s="272">
        <v>2790.2333333333336</v>
      </c>
      <c r="E206" s="272">
        <v>2762.4666666666672</v>
      </c>
      <c r="F206" s="272">
        <v>2739.6333333333337</v>
      </c>
      <c r="G206" s="272">
        <v>2711.8666666666672</v>
      </c>
      <c r="H206" s="272">
        <v>2813.0666666666671</v>
      </c>
      <c r="I206" s="272">
        <v>2840.8333333333335</v>
      </c>
      <c r="J206" s="272">
        <v>2863.666666666667</v>
      </c>
      <c r="K206" s="271">
        <v>2818</v>
      </c>
      <c r="L206" s="271">
        <v>2767.4</v>
      </c>
      <c r="M206" s="271">
        <v>4.2215199999999999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267</v>
      </c>
      <c r="D207" s="272">
        <v>261.01666666666665</v>
      </c>
      <c r="E207" s="272">
        <v>251.2833333333333</v>
      </c>
      <c r="F207" s="272">
        <v>235.56666666666666</v>
      </c>
      <c r="G207" s="272">
        <v>225.83333333333331</v>
      </c>
      <c r="H207" s="272">
        <v>276.73333333333329</v>
      </c>
      <c r="I207" s="272">
        <v>286.46666666666664</v>
      </c>
      <c r="J207" s="272">
        <v>302.18333333333328</v>
      </c>
      <c r="K207" s="271">
        <v>270.75</v>
      </c>
      <c r="L207" s="271">
        <v>245.3</v>
      </c>
      <c r="M207" s="271">
        <v>16.515920000000001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433.5</v>
      </c>
      <c r="D208" s="272">
        <v>437.33333333333331</v>
      </c>
      <c r="E208" s="272">
        <v>428.16666666666663</v>
      </c>
      <c r="F208" s="272">
        <v>422.83333333333331</v>
      </c>
      <c r="G208" s="272">
        <v>413.66666666666663</v>
      </c>
      <c r="H208" s="272">
        <v>442.66666666666663</v>
      </c>
      <c r="I208" s="272">
        <v>451.83333333333326</v>
      </c>
      <c r="J208" s="272">
        <v>457.16666666666663</v>
      </c>
      <c r="K208" s="271">
        <v>446.5</v>
      </c>
      <c r="L208" s="271">
        <v>432</v>
      </c>
      <c r="M208" s="271">
        <v>148.65138999999999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1355.1</v>
      </c>
      <c r="D209" s="272">
        <v>1344.7333333333333</v>
      </c>
      <c r="E209" s="272">
        <v>1325.4666666666667</v>
      </c>
      <c r="F209" s="272">
        <v>1295.8333333333333</v>
      </c>
      <c r="G209" s="272">
        <v>1276.5666666666666</v>
      </c>
      <c r="H209" s="272">
        <v>1374.3666666666668</v>
      </c>
      <c r="I209" s="272">
        <v>1393.6333333333337</v>
      </c>
      <c r="J209" s="272">
        <v>1423.2666666666669</v>
      </c>
      <c r="K209" s="271">
        <v>1364</v>
      </c>
      <c r="L209" s="271">
        <v>1315.1</v>
      </c>
      <c r="M209" s="271">
        <v>2.3017400000000001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2264.4499999999998</v>
      </c>
      <c r="D210" s="272">
        <v>2245.5833333333335</v>
      </c>
      <c r="E210" s="272">
        <v>2193.166666666667</v>
      </c>
      <c r="F210" s="272">
        <v>2121.8833333333337</v>
      </c>
      <c r="G210" s="272">
        <v>2069.4666666666672</v>
      </c>
      <c r="H210" s="272">
        <v>2316.8666666666668</v>
      </c>
      <c r="I210" s="272">
        <v>2369.2833333333338</v>
      </c>
      <c r="J210" s="272">
        <v>2440.5666666666666</v>
      </c>
      <c r="K210" s="271">
        <v>2298</v>
      </c>
      <c r="L210" s="271">
        <v>2174.3000000000002</v>
      </c>
      <c r="M210" s="271">
        <v>27.61026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111.9</v>
      </c>
      <c r="D211" s="272">
        <v>112.56666666666668</v>
      </c>
      <c r="E211" s="272">
        <v>110.73333333333335</v>
      </c>
      <c r="F211" s="272">
        <v>109.56666666666668</v>
      </c>
      <c r="G211" s="272">
        <v>107.73333333333335</v>
      </c>
      <c r="H211" s="272">
        <v>113.73333333333335</v>
      </c>
      <c r="I211" s="272">
        <v>115.56666666666669</v>
      </c>
      <c r="J211" s="272">
        <v>116.73333333333335</v>
      </c>
      <c r="K211" s="271">
        <v>114.4</v>
      </c>
      <c r="L211" s="271">
        <v>111.4</v>
      </c>
      <c r="M211" s="271">
        <v>32.345100000000002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240.1</v>
      </c>
      <c r="D212" s="272">
        <v>240.76666666666665</v>
      </c>
      <c r="E212" s="272">
        <v>239.1333333333333</v>
      </c>
      <c r="F212" s="272">
        <v>238.16666666666666</v>
      </c>
      <c r="G212" s="272">
        <v>236.5333333333333</v>
      </c>
      <c r="H212" s="272">
        <v>241.73333333333329</v>
      </c>
      <c r="I212" s="272">
        <v>243.36666666666662</v>
      </c>
      <c r="J212" s="272">
        <v>244.33333333333329</v>
      </c>
      <c r="K212" s="271">
        <v>242.4</v>
      </c>
      <c r="L212" s="271">
        <v>239.8</v>
      </c>
      <c r="M212" s="271">
        <v>27.84628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2613.6999999999998</v>
      </c>
      <c r="D213" s="272">
        <v>2629.35</v>
      </c>
      <c r="E213" s="272">
        <v>2590.9499999999998</v>
      </c>
      <c r="F213" s="272">
        <v>2568.1999999999998</v>
      </c>
      <c r="G213" s="272">
        <v>2529.7999999999997</v>
      </c>
      <c r="H213" s="272">
        <v>2652.1</v>
      </c>
      <c r="I213" s="272">
        <v>2690.5000000000005</v>
      </c>
      <c r="J213" s="272">
        <v>2713.25</v>
      </c>
      <c r="K213" s="271">
        <v>2667.75</v>
      </c>
      <c r="L213" s="271">
        <v>2606.6</v>
      </c>
      <c r="M213" s="271">
        <v>8.1067400000000003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272.89999999999998</v>
      </c>
      <c r="D214" s="272">
        <v>274.23333333333335</v>
      </c>
      <c r="E214" s="272">
        <v>271.16666666666669</v>
      </c>
      <c r="F214" s="272">
        <v>269.43333333333334</v>
      </c>
      <c r="G214" s="272">
        <v>266.36666666666667</v>
      </c>
      <c r="H214" s="272">
        <v>275.9666666666667</v>
      </c>
      <c r="I214" s="272">
        <v>279.0333333333333</v>
      </c>
      <c r="J214" s="272">
        <v>280.76666666666671</v>
      </c>
      <c r="K214" s="271">
        <v>277.3</v>
      </c>
      <c r="L214" s="271">
        <v>272.5</v>
      </c>
      <c r="M214" s="271">
        <v>5.7785700000000002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3301.85</v>
      </c>
      <c r="D215" s="272">
        <v>3338.6333333333337</v>
      </c>
      <c r="E215" s="272">
        <v>3227.2666666666673</v>
      </c>
      <c r="F215" s="272">
        <v>3152.6833333333338</v>
      </c>
      <c r="G215" s="272">
        <v>3041.3166666666675</v>
      </c>
      <c r="H215" s="272">
        <v>3413.2166666666672</v>
      </c>
      <c r="I215" s="272">
        <v>3524.583333333333</v>
      </c>
      <c r="J215" s="272">
        <v>3599.166666666667</v>
      </c>
      <c r="K215" s="271">
        <v>3450</v>
      </c>
      <c r="L215" s="271">
        <v>3264.05</v>
      </c>
      <c r="M215" s="271">
        <v>0.36362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892.95</v>
      </c>
      <c r="D216" s="272">
        <v>885.44999999999993</v>
      </c>
      <c r="E216" s="272">
        <v>846.49999999999989</v>
      </c>
      <c r="F216" s="272">
        <v>800.05</v>
      </c>
      <c r="G216" s="272">
        <v>761.09999999999991</v>
      </c>
      <c r="H216" s="272">
        <v>931.89999999999986</v>
      </c>
      <c r="I216" s="272">
        <v>970.84999999999991</v>
      </c>
      <c r="J216" s="272">
        <v>1017.2999999999998</v>
      </c>
      <c r="K216" s="271">
        <v>924.4</v>
      </c>
      <c r="L216" s="271">
        <v>839</v>
      </c>
      <c r="M216" s="271">
        <v>16.327940000000002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40584.1</v>
      </c>
      <c r="D217" s="272">
        <v>40807.883333333331</v>
      </c>
      <c r="E217" s="272">
        <v>40109.21666666666</v>
      </c>
      <c r="F217" s="272">
        <v>39634.333333333328</v>
      </c>
      <c r="G217" s="272">
        <v>38935.666666666657</v>
      </c>
      <c r="H217" s="272">
        <v>41282.766666666663</v>
      </c>
      <c r="I217" s="272">
        <v>41981.433333333334</v>
      </c>
      <c r="J217" s="272">
        <v>42456.316666666666</v>
      </c>
      <c r="K217" s="271">
        <v>41506.550000000003</v>
      </c>
      <c r="L217" s="271">
        <v>40333</v>
      </c>
      <c r="M217" s="271">
        <v>2.8879999999999999E-2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36.9</v>
      </c>
      <c r="D218" s="272">
        <v>36.883333333333333</v>
      </c>
      <c r="E218" s="272">
        <v>36.616666666666667</v>
      </c>
      <c r="F218" s="272">
        <v>36.333333333333336</v>
      </c>
      <c r="G218" s="272">
        <v>36.06666666666667</v>
      </c>
      <c r="H218" s="272">
        <v>37.166666666666664</v>
      </c>
      <c r="I218" s="272">
        <v>37.43333333333333</v>
      </c>
      <c r="J218" s="272">
        <v>37.716666666666661</v>
      </c>
      <c r="K218" s="271">
        <v>37.15</v>
      </c>
      <c r="L218" s="271">
        <v>36.6</v>
      </c>
      <c r="M218" s="271">
        <v>6.4140800000000002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2454.85</v>
      </c>
      <c r="D219" s="272">
        <v>2444.7833333333333</v>
      </c>
      <c r="E219" s="272">
        <v>2426.0666666666666</v>
      </c>
      <c r="F219" s="272">
        <v>2397.2833333333333</v>
      </c>
      <c r="G219" s="272">
        <v>2378.5666666666666</v>
      </c>
      <c r="H219" s="272">
        <v>2473.5666666666666</v>
      </c>
      <c r="I219" s="272">
        <v>2492.2833333333328</v>
      </c>
      <c r="J219" s="272">
        <v>2521.0666666666666</v>
      </c>
      <c r="K219" s="271">
        <v>2463.5</v>
      </c>
      <c r="L219" s="271">
        <v>2416</v>
      </c>
      <c r="M219" s="271">
        <v>39.703249999999997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859.7</v>
      </c>
      <c r="D220" s="272">
        <v>861.43333333333339</v>
      </c>
      <c r="E220" s="272">
        <v>856.36666666666679</v>
      </c>
      <c r="F220" s="272">
        <v>853.03333333333342</v>
      </c>
      <c r="G220" s="272">
        <v>847.96666666666681</v>
      </c>
      <c r="H220" s="272">
        <v>864.76666666666677</v>
      </c>
      <c r="I220" s="272">
        <v>869.83333333333337</v>
      </c>
      <c r="J220" s="272">
        <v>873.16666666666674</v>
      </c>
      <c r="K220" s="271">
        <v>866.5</v>
      </c>
      <c r="L220" s="271">
        <v>858.1</v>
      </c>
      <c r="M220" s="271">
        <v>227.87391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1240.95</v>
      </c>
      <c r="D221" s="272">
        <v>1240.95</v>
      </c>
      <c r="E221" s="272">
        <v>1230.6000000000001</v>
      </c>
      <c r="F221" s="272">
        <v>1220.25</v>
      </c>
      <c r="G221" s="272">
        <v>1209.9000000000001</v>
      </c>
      <c r="H221" s="272">
        <v>1251.3000000000002</v>
      </c>
      <c r="I221" s="272">
        <v>1261.6500000000001</v>
      </c>
      <c r="J221" s="272">
        <v>1272.0000000000002</v>
      </c>
      <c r="K221" s="271">
        <v>1251.3</v>
      </c>
      <c r="L221" s="271">
        <v>1230.5999999999999</v>
      </c>
      <c r="M221" s="271">
        <v>5.1995800000000001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547.35</v>
      </c>
      <c r="D222" s="272">
        <v>552.1</v>
      </c>
      <c r="E222" s="272">
        <v>541.25</v>
      </c>
      <c r="F222" s="272">
        <v>535.15</v>
      </c>
      <c r="G222" s="272">
        <v>524.29999999999995</v>
      </c>
      <c r="H222" s="272">
        <v>558.20000000000005</v>
      </c>
      <c r="I222" s="272">
        <v>569.05000000000018</v>
      </c>
      <c r="J222" s="272">
        <v>575.15000000000009</v>
      </c>
      <c r="K222" s="271">
        <v>562.95000000000005</v>
      </c>
      <c r="L222" s="271">
        <v>546</v>
      </c>
      <c r="M222" s="271">
        <v>6.6870500000000002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472.35</v>
      </c>
      <c r="D223" s="272">
        <v>478.86666666666662</v>
      </c>
      <c r="E223" s="272">
        <v>461.98333333333323</v>
      </c>
      <c r="F223" s="272">
        <v>451.61666666666662</v>
      </c>
      <c r="G223" s="272">
        <v>434.73333333333323</v>
      </c>
      <c r="H223" s="272">
        <v>489.23333333333323</v>
      </c>
      <c r="I223" s="272">
        <v>506.11666666666656</v>
      </c>
      <c r="J223" s="272">
        <v>516.48333333333323</v>
      </c>
      <c r="K223" s="271">
        <v>495.75</v>
      </c>
      <c r="L223" s="271">
        <v>468.5</v>
      </c>
      <c r="M223" s="271">
        <v>7.6892300000000002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40.700000000000003</v>
      </c>
      <c r="D224" s="272">
        <v>40.766666666666666</v>
      </c>
      <c r="E224" s="272">
        <v>40.233333333333334</v>
      </c>
      <c r="F224" s="272">
        <v>39.766666666666666</v>
      </c>
      <c r="G224" s="272">
        <v>39.233333333333334</v>
      </c>
      <c r="H224" s="272">
        <v>41.233333333333334</v>
      </c>
      <c r="I224" s="272">
        <v>41.766666666666666</v>
      </c>
      <c r="J224" s="272">
        <v>42.233333333333334</v>
      </c>
      <c r="K224" s="271">
        <v>41.3</v>
      </c>
      <c r="L224" s="271">
        <v>40.299999999999997</v>
      </c>
      <c r="M224" s="271">
        <v>52.49362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45.25</v>
      </c>
      <c r="D225" s="272">
        <v>45.1</v>
      </c>
      <c r="E225" s="272">
        <v>44.550000000000004</v>
      </c>
      <c r="F225" s="272">
        <v>43.85</v>
      </c>
      <c r="G225" s="272">
        <v>43.300000000000004</v>
      </c>
      <c r="H225" s="272">
        <v>45.800000000000004</v>
      </c>
      <c r="I225" s="272">
        <v>46.35</v>
      </c>
      <c r="J225" s="272">
        <v>47.050000000000004</v>
      </c>
      <c r="K225" s="271">
        <v>45.65</v>
      </c>
      <c r="L225" s="271">
        <v>44.4</v>
      </c>
      <c r="M225" s="271">
        <v>580.18066999999996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62.25</v>
      </c>
      <c r="D226" s="272">
        <v>61.85</v>
      </c>
      <c r="E226" s="272">
        <v>61.25</v>
      </c>
      <c r="F226" s="272">
        <v>60.25</v>
      </c>
      <c r="G226" s="272">
        <v>59.65</v>
      </c>
      <c r="H226" s="272">
        <v>62.85</v>
      </c>
      <c r="I226" s="272">
        <v>63.45000000000001</v>
      </c>
      <c r="J226" s="272">
        <v>64.45</v>
      </c>
      <c r="K226" s="271">
        <v>62.45</v>
      </c>
      <c r="L226" s="271">
        <v>60.85</v>
      </c>
      <c r="M226" s="271">
        <v>80.362700000000004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1048.2</v>
      </c>
      <c r="D227" s="272">
        <v>1046.95</v>
      </c>
      <c r="E227" s="272">
        <v>1006.7</v>
      </c>
      <c r="F227" s="272">
        <v>965.2</v>
      </c>
      <c r="G227" s="272">
        <v>924.95</v>
      </c>
      <c r="H227" s="272">
        <v>1088.45</v>
      </c>
      <c r="I227" s="272">
        <v>1128.7</v>
      </c>
      <c r="J227" s="272">
        <v>1170.2</v>
      </c>
      <c r="K227" s="271">
        <v>1087.2</v>
      </c>
      <c r="L227" s="271">
        <v>1005.45</v>
      </c>
      <c r="M227" s="271">
        <v>0.45523000000000002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340.2</v>
      </c>
      <c r="D228" s="272">
        <v>339.43333333333334</v>
      </c>
      <c r="E228" s="272">
        <v>336.31666666666666</v>
      </c>
      <c r="F228" s="272">
        <v>332.43333333333334</v>
      </c>
      <c r="G228" s="272">
        <v>329.31666666666666</v>
      </c>
      <c r="H228" s="272">
        <v>343.31666666666666</v>
      </c>
      <c r="I228" s="272">
        <v>346.43333333333334</v>
      </c>
      <c r="J228" s="272">
        <v>350.31666666666666</v>
      </c>
      <c r="K228" s="271">
        <v>342.55</v>
      </c>
      <c r="L228" s="271">
        <v>335.55</v>
      </c>
      <c r="M228" s="271">
        <v>2.1924700000000001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1656.15</v>
      </c>
      <c r="D229" s="272">
        <v>1651.3833333333332</v>
      </c>
      <c r="E229" s="272">
        <v>1632.7666666666664</v>
      </c>
      <c r="F229" s="272">
        <v>1609.3833333333332</v>
      </c>
      <c r="G229" s="272">
        <v>1590.7666666666664</v>
      </c>
      <c r="H229" s="272">
        <v>1674.7666666666664</v>
      </c>
      <c r="I229" s="272">
        <v>1693.3833333333332</v>
      </c>
      <c r="J229" s="272">
        <v>1716.7666666666664</v>
      </c>
      <c r="K229" s="271">
        <v>1670</v>
      </c>
      <c r="L229" s="271">
        <v>1628</v>
      </c>
      <c r="M229" s="271">
        <v>0.13172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260.7</v>
      </c>
      <c r="D230" s="272">
        <v>261.39999999999998</v>
      </c>
      <c r="E230" s="272">
        <v>256.89999999999998</v>
      </c>
      <c r="F230" s="272">
        <v>253.10000000000002</v>
      </c>
      <c r="G230" s="272">
        <v>248.60000000000002</v>
      </c>
      <c r="H230" s="272">
        <v>265.19999999999993</v>
      </c>
      <c r="I230" s="272">
        <v>269.69999999999993</v>
      </c>
      <c r="J230" s="272">
        <v>273.49999999999989</v>
      </c>
      <c r="K230" s="271">
        <v>265.89999999999998</v>
      </c>
      <c r="L230" s="271">
        <v>257.60000000000002</v>
      </c>
      <c r="M230" s="271">
        <v>20.45073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39.35</v>
      </c>
      <c r="D231" s="272">
        <v>39.416666666666671</v>
      </c>
      <c r="E231" s="272">
        <v>39.13333333333334</v>
      </c>
      <c r="F231" s="272">
        <v>38.916666666666671</v>
      </c>
      <c r="G231" s="272">
        <v>38.63333333333334</v>
      </c>
      <c r="H231" s="272">
        <v>39.63333333333334</v>
      </c>
      <c r="I231" s="272">
        <v>39.916666666666671</v>
      </c>
      <c r="J231" s="272">
        <v>40.13333333333334</v>
      </c>
      <c r="K231" s="271">
        <v>39.700000000000003</v>
      </c>
      <c r="L231" s="271">
        <v>39.200000000000003</v>
      </c>
      <c r="M231" s="271">
        <v>5.9619400000000002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306.25</v>
      </c>
      <c r="D232" s="272">
        <v>308.33333333333331</v>
      </c>
      <c r="E232" s="272">
        <v>303.21666666666664</v>
      </c>
      <c r="F232" s="272">
        <v>300.18333333333334</v>
      </c>
      <c r="G232" s="272">
        <v>295.06666666666666</v>
      </c>
      <c r="H232" s="272">
        <v>311.36666666666662</v>
      </c>
      <c r="I232" s="272">
        <v>316.48333333333329</v>
      </c>
      <c r="J232" s="272">
        <v>319.51666666666659</v>
      </c>
      <c r="K232" s="271">
        <v>313.45</v>
      </c>
      <c r="L232" s="271">
        <v>305.3</v>
      </c>
      <c r="M232" s="271">
        <v>108.8599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112.5</v>
      </c>
      <c r="D233" s="272">
        <v>113.46666666666665</v>
      </c>
      <c r="E233" s="272">
        <v>110.98333333333331</v>
      </c>
      <c r="F233" s="272">
        <v>109.46666666666665</v>
      </c>
      <c r="G233" s="272">
        <v>106.98333333333331</v>
      </c>
      <c r="H233" s="272">
        <v>114.98333333333331</v>
      </c>
      <c r="I233" s="272">
        <v>117.46666666666665</v>
      </c>
      <c r="J233" s="272">
        <v>118.98333333333331</v>
      </c>
      <c r="K233" s="271">
        <v>115.95</v>
      </c>
      <c r="L233" s="271">
        <v>111.95</v>
      </c>
      <c r="M233" s="271">
        <v>14.849309999999999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191.85</v>
      </c>
      <c r="D234" s="272">
        <v>192.66666666666666</v>
      </c>
      <c r="E234" s="272">
        <v>190.08333333333331</v>
      </c>
      <c r="F234" s="272">
        <v>188.31666666666666</v>
      </c>
      <c r="G234" s="272">
        <v>185.73333333333332</v>
      </c>
      <c r="H234" s="272">
        <v>194.43333333333331</v>
      </c>
      <c r="I234" s="272">
        <v>197.01666666666662</v>
      </c>
      <c r="J234" s="272">
        <v>198.7833333333333</v>
      </c>
      <c r="K234" s="271">
        <v>195.25</v>
      </c>
      <c r="L234" s="271">
        <v>190.9</v>
      </c>
      <c r="M234" s="271">
        <v>11.569240000000001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124.2</v>
      </c>
      <c r="D235" s="272">
        <v>123.86666666666667</v>
      </c>
      <c r="E235" s="272">
        <v>121.98333333333335</v>
      </c>
      <c r="F235" s="272">
        <v>119.76666666666668</v>
      </c>
      <c r="G235" s="272">
        <v>117.88333333333335</v>
      </c>
      <c r="H235" s="272">
        <v>126.08333333333334</v>
      </c>
      <c r="I235" s="272">
        <v>127.96666666666667</v>
      </c>
      <c r="J235" s="272">
        <v>130.18333333333334</v>
      </c>
      <c r="K235" s="271">
        <v>125.75</v>
      </c>
      <c r="L235" s="271">
        <v>121.65</v>
      </c>
      <c r="M235" s="271">
        <v>125.09692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69.849999999999994</v>
      </c>
      <c r="D236" s="272">
        <v>70.11666666666666</v>
      </c>
      <c r="E236" s="272">
        <v>68.933333333333323</v>
      </c>
      <c r="F236" s="272">
        <v>68.016666666666666</v>
      </c>
      <c r="G236" s="272">
        <v>66.833333333333329</v>
      </c>
      <c r="H236" s="272">
        <v>71.033333333333317</v>
      </c>
      <c r="I236" s="272">
        <v>72.216666666666654</v>
      </c>
      <c r="J236" s="272">
        <v>73.133333333333312</v>
      </c>
      <c r="K236" s="271">
        <v>71.3</v>
      </c>
      <c r="L236" s="271">
        <v>69.2</v>
      </c>
      <c r="M236" s="271">
        <v>42.510390000000001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4374.6499999999996</v>
      </c>
      <c r="D237" s="272">
        <v>4393.95</v>
      </c>
      <c r="E237" s="272">
        <v>4331.2</v>
      </c>
      <c r="F237" s="272">
        <v>4287.75</v>
      </c>
      <c r="G237" s="272">
        <v>4225</v>
      </c>
      <c r="H237" s="272">
        <v>4437.3999999999996</v>
      </c>
      <c r="I237" s="272">
        <v>4500.1499999999996</v>
      </c>
      <c r="J237" s="272">
        <v>4543.5999999999995</v>
      </c>
      <c r="K237" s="271">
        <v>4456.7</v>
      </c>
      <c r="L237" s="271">
        <v>4350.5</v>
      </c>
      <c r="M237" s="271">
        <v>0.72667000000000004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182.15</v>
      </c>
      <c r="D238" s="272">
        <v>182</v>
      </c>
      <c r="E238" s="272">
        <v>176.15</v>
      </c>
      <c r="F238" s="272">
        <v>170.15</v>
      </c>
      <c r="G238" s="272">
        <v>164.3</v>
      </c>
      <c r="H238" s="272">
        <v>188</v>
      </c>
      <c r="I238" s="272">
        <v>193.85000000000002</v>
      </c>
      <c r="J238" s="272">
        <v>199.85</v>
      </c>
      <c r="K238" s="271">
        <v>187.85</v>
      </c>
      <c r="L238" s="271">
        <v>176</v>
      </c>
      <c r="M238" s="271">
        <v>53.38588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163.80000000000001</v>
      </c>
      <c r="D239" s="272">
        <v>164.66666666666666</v>
      </c>
      <c r="E239" s="272">
        <v>162.5333333333333</v>
      </c>
      <c r="F239" s="272">
        <v>161.26666666666665</v>
      </c>
      <c r="G239" s="272">
        <v>159.1333333333333</v>
      </c>
      <c r="H239" s="272">
        <v>165.93333333333331</v>
      </c>
      <c r="I239" s="272">
        <v>168.06666666666669</v>
      </c>
      <c r="J239" s="272">
        <v>169.33333333333331</v>
      </c>
      <c r="K239" s="271">
        <v>166.8</v>
      </c>
      <c r="L239" s="271">
        <v>163.4</v>
      </c>
      <c r="M239" s="271">
        <v>42.276110000000003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277.2</v>
      </c>
      <c r="D240" s="272">
        <v>275.34999999999997</v>
      </c>
      <c r="E240" s="272">
        <v>271.79999999999995</v>
      </c>
      <c r="F240" s="272">
        <v>266.39999999999998</v>
      </c>
      <c r="G240" s="272">
        <v>262.84999999999997</v>
      </c>
      <c r="H240" s="272">
        <v>280.74999999999994</v>
      </c>
      <c r="I240" s="272">
        <v>284.3</v>
      </c>
      <c r="J240" s="272">
        <v>289.69999999999993</v>
      </c>
      <c r="K240" s="271">
        <v>278.89999999999998</v>
      </c>
      <c r="L240" s="271">
        <v>269.95</v>
      </c>
      <c r="M240" s="271">
        <v>122.1965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70.95</v>
      </c>
      <c r="D241" s="272">
        <v>70.966666666666669</v>
      </c>
      <c r="E241" s="272">
        <v>70.583333333333343</v>
      </c>
      <c r="F241" s="272">
        <v>70.216666666666669</v>
      </c>
      <c r="G241" s="272">
        <v>69.833333333333343</v>
      </c>
      <c r="H241" s="272">
        <v>71.333333333333343</v>
      </c>
      <c r="I241" s="272">
        <v>71.716666666666669</v>
      </c>
      <c r="J241" s="272">
        <v>72.083333333333343</v>
      </c>
      <c r="K241" s="271">
        <v>71.349999999999994</v>
      </c>
      <c r="L241" s="271">
        <v>70.599999999999994</v>
      </c>
      <c r="M241" s="271">
        <v>166.70568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17.5</v>
      </c>
      <c r="D242" s="272">
        <v>17.583333333333332</v>
      </c>
      <c r="E242" s="272">
        <v>17.366666666666664</v>
      </c>
      <c r="F242" s="272">
        <v>17.233333333333331</v>
      </c>
      <c r="G242" s="272">
        <v>17.016666666666662</v>
      </c>
      <c r="H242" s="272">
        <v>17.716666666666665</v>
      </c>
      <c r="I242" s="272">
        <v>17.933333333333334</v>
      </c>
      <c r="J242" s="272">
        <v>18.066666666666666</v>
      </c>
      <c r="K242" s="271">
        <v>17.8</v>
      </c>
      <c r="L242" s="271">
        <v>17.45</v>
      </c>
      <c r="M242" s="271">
        <v>14.534129999999999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670.1</v>
      </c>
      <c r="D243" s="272">
        <v>671.25</v>
      </c>
      <c r="E243" s="272">
        <v>651.15</v>
      </c>
      <c r="F243" s="272">
        <v>632.19999999999993</v>
      </c>
      <c r="G243" s="272">
        <v>612.09999999999991</v>
      </c>
      <c r="H243" s="272">
        <v>690.2</v>
      </c>
      <c r="I243" s="272">
        <v>710.3</v>
      </c>
      <c r="J243" s="272">
        <v>729.25000000000011</v>
      </c>
      <c r="K243" s="271">
        <v>691.35</v>
      </c>
      <c r="L243" s="271">
        <v>652.29999999999995</v>
      </c>
      <c r="M243" s="271">
        <v>88.53819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21.2</v>
      </c>
      <c r="D244" s="272">
        <v>21.316666666666666</v>
      </c>
      <c r="E244" s="272">
        <v>21.033333333333331</v>
      </c>
      <c r="F244" s="272">
        <v>20.866666666666664</v>
      </c>
      <c r="G244" s="272">
        <v>20.583333333333329</v>
      </c>
      <c r="H244" s="272">
        <v>21.483333333333334</v>
      </c>
      <c r="I244" s="272">
        <v>21.766666666666673</v>
      </c>
      <c r="J244" s="272">
        <v>21.933333333333337</v>
      </c>
      <c r="K244" s="271">
        <v>21.6</v>
      </c>
      <c r="L244" s="271">
        <v>21.15</v>
      </c>
      <c r="M244" s="271">
        <v>33.845280000000002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1520.2</v>
      </c>
      <c r="D245" s="272">
        <v>1524.1666666666667</v>
      </c>
      <c r="E245" s="272">
        <v>1498.3333333333335</v>
      </c>
      <c r="F245" s="272">
        <v>1476.4666666666667</v>
      </c>
      <c r="G245" s="272">
        <v>1450.6333333333334</v>
      </c>
      <c r="H245" s="272">
        <v>1546.0333333333335</v>
      </c>
      <c r="I245" s="272">
        <v>1571.866666666667</v>
      </c>
      <c r="J245" s="272">
        <v>1593.7333333333336</v>
      </c>
      <c r="K245" s="271">
        <v>1550</v>
      </c>
      <c r="L245" s="271">
        <v>1502.3</v>
      </c>
      <c r="M245" s="271">
        <v>0.28553000000000001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141.05000000000001</v>
      </c>
      <c r="D246" s="272">
        <v>141.78333333333333</v>
      </c>
      <c r="E246" s="272">
        <v>139.51666666666665</v>
      </c>
      <c r="F246" s="272">
        <v>137.98333333333332</v>
      </c>
      <c r="G246" s="272">
        <v>135.71666666666664</v>
      </c>
      <c r="H246" s="272">
        <v>143.31666666666666</v>
      </c>
      <c r="I246" s="272">
        <v>145.58333333333337</v>
      </c>
      <c r="J246" s="272">
        <v>147.11666666666667</v>
      </c>
      <c r="K246" s="271">
        <v>144.05000000000001</v>
      </c>
      <c r="L246" s="271">
        <v>140.25</v>
      </c>
      <c r="M246" s="271">
        <v>1.7459800000000001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377.7</v>
      </c>
      <c r="D247" s="272">
        <v>378.01666666666671</v>
      </c>
      <c r="E247" s="272">
        <v>373.03333333333342</v>
      </c>
      <c r="F247" s="272">
        <v>368.36666666666673</v>
      </c>
      <c r="G247" s="272">
        <v>363.38333333333344</v>
      </c>
      <c r="H247" s="272">
        <v>382.68333333333339</v>
      </c>
      <c r="I247" s="272">
        <v>387.66666666666663</v>
      </c>
      <c r="J247" s="272">
        <v>392.33333333333337</v>
      </c>
      <c r="K247" s="271">
        <v>383</v>
      </c>
      <c r="L247" s="271">
        <v>373.35</v>
      </c>
      <c r="M247" s="271">
        <v>0.42449999999999999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408.1</v>
      </c>
      <c r="D248" s="272">
        <v>402.65000000000003</v>
      </c>
      <c r="E248" s="272">
        <v>391.55000000000007</v>
      </c>
      <c r="F248" s="272">
        <v>375.00000000000006</v>
      </c>
      <c r="G248" s="272">
        <v>363.90000000000009</v>
      </c>
      <c r="H248" s="272">
        <v>419.20000000000005</v>
      </c>
      <c r="I248" s="272">
        <v>430.30000000000007</v>
      </c>
      <c r="J248" s="272">
        <v>446.85</v>
      </c>
      <c r="K248" s="271">
        <v>413.75</v>
      </c>
      <c r="L248" s="271">
        <v>386.1</v>
      </c>
      <c r="M248" s="271">
        <v>157.25908000000001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195.1</v>
      </c>
      <c r="D249" s="272">
        <v>194.81666666666669</v>
      </c>
      <c r="E249" s="272">
        <v>192.63333333333338</v>
      </c>
      <c r="F249" s="272">
        <v>190.16666666666669</v>
      </c>
      <c r="G249" s="272">
        <v>187.98333333333338</v>
      </c>
      <c r="H249" s="272">
        <v>197.28333333333339</v>
      </c>
      <c r="I249" s="272">
        <v>199.46666666666673</v>
      </c>
      <c r="J249" s="272">
        <v>201.93333333333339</v>
      </c>
      <c r="K249" s="271">
        <v>197</v>
      </c>
      <c r="L249" s="271">
        <v>192.35</v>
      </c>
      <c r="M249" s="271">
        <v>33.985379999999999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1079.2</v>
      </c>
      <c r="D250" s="272">
        <v>1078.0666666666666</v>
      </c>
      <c r="E250" s="272">
        <v>1070.1333333333332</v>
      </c>
      <c r="F250" s="272">
        <v>1061.0666666666666</v>
      </c>
      <c r="G250" s="272">
        <v>1053.1333333333332</v>
      </c>
      <c r="H250" s="272">
        <v>1087.1333333333332</v>
      </c>
      <c r="I250" s="272">
        <v>1095.0666666666666</v>
      </c>
      <c r="J250" s="272">
        <v>1104.1333333333332</v>
      </c>
      <c r="K250" s="271">
        <v>1086</v>
      </c>
      <c r="L250" s="271">
        <v>1069</v>
      </c>
      <c r="M250" s="271">
        <v>39.987020000000001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14.9</v>
      </c>
      <c r="D251" s="272">
        <v>14.949999999999998</v>
      </c>
      <c r="E251" s="272">
        <v>14.649999999999995</v>
      </c>
      <c r="F251" s="272">
        <v>14.399999999999997</v>
      </c>
      <c r="G251" s="272">
        <v>14.099999999999994</v>
      </c>
      <c r="H251" s="272">
        <v>15.199999999999996</v>
      </c>
      <c r="I251" s="272">
        <v>15.499999999999996</v>
      </c>
      <c r="J251" s="272">
        <v>15.749999999999996</v>
      </c>
      <c r="K251" s="271">
        <v>15.25</v>
      </c>
      <c r="L251" s="271">
        <v>14.7</v>
      </c>
      <c r="M251" s="271">
        <v>22.237089999999998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4401.6000000000004</v>
      </c>
      <c r="D252" s="272">
        <v>4371.2833333333338</v>
      </c>
      <c r="E252" s="272">
        <v>4312.5666666666675</v>
      </c>
      <c r="F252" s="272">
        <v>4223.5333333333338</v>
      </c>
      <c r="G252" s="272">
        <v>4164.8166666666675</v>
      </c>
      <c r="H252" s="272">
        <v>4460.3166666666675</v>
      </c>
      <c r="I252" s="272">
        <v>4519.0333333333328</v>
      </c>
      <c r="J252" s="272">
        <v>4608.0666666666675</v>
      </c>
      <c r="K252" s="271">
        <v>4430</v>
      </c>
      <c r="L252" s="271">
        <v>4282.25</v>
      </c>
      <c r="M252" s="271">
        <v>4.8941699999999999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1619.95</v>
      </c>
      <c r="D253" s="272">
        <v>1622.4333333333334</v>
      </c>
      <c r="E253" s="272">
        <v>1613.5166666666669</v>
      </c>
      <c r="F253" s="272">
        <v>1607.0833333333335</v>
      </c>
      <c r="G253" s="272">
        <v>1598.166666666667</v>
      </c>
      <c r="H253" s="272">
        <v>1628.8666666666668</v>
      </c>
      <c r="I253" s="272">
        <v>1637.7833333333333</v>
      </c>
      <c r="J253" s="272">
        <v>1644.2166666666667</v>
      </c>
      <c r="K253" s="271">
        <v>1631.35</v>
      </c>
      <c r="L253" s="271">
        <v>1616</v>
      </c>
      <c r="M253" s="271">
        <v>34.620899999999999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565.15</v>
      </c>
      <c r="D254" s="272">
        <v>574.05000000000007</v>
      </c>
      <c r="E254" s="272">
        <v>554.00000000000011</v>
      </c>
      <c r="F254" s="272">
        <v>542.85</v>
      </c>
      <c r="G254" s="272">
        <v>522.80000000000007</v>
      </c>
      <c r="H254" s="272">
        <v>585.20000000000016</v>
      </c>
      <c r="I254" s="272">
        <v>605.25000000000011</v>
      </c>
      <c r="J254" s="272">
        <v>616.4000000000002</v>
      </c>
      <c r="K254" s="271">
        <v>594.1</v>
      </c>
      <c r="L254" s="271">
        <v>562.9</v>
      </c>
      <c r="M254" s="271">
        <v>7.74552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618.29999999999995</v>
      </c>
      <c r="D255" s="272">
        <v>620.15</v>
      </c>
      <c r="E255" s="272">
        <v>611.79999999999995</v>
      </c>
      <c r="F255" s="272">
        <v>605.29999999999995</v>
      </c>
      <c r="G255" s="272">
        <v>596.94999999999993</v>
      </c>
      <c r="H255" s="272">
        <v>626.65</v>
      </c>
      <c r="I255" s="272">
        <v>635.00000000000011</v>
      </c>
      <c r="J255" s="272">
        <v>641.5</v>
      </c>
      <c r="K255" s="271">
        <v>628.5</v>
      </c>
      <c r="L255" s="271">
        <v>613.65</v>
      </c>
      <c r="M255" s="271">
        <v>6.1742499999999998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2019.8</v>
      </c>
      <c r="D256" s="272">
        <v>2038.9666666666665</v>
      </c>
      <c r="E256" s="272">
        <v>1993.333333333333</v>
      </c>
      <c r="F256" s="272">
        <v>1966.8666666666666</v>
      </c>
      <c r="G256" s="272">
        <v>1921.2333333333331</v>
      </c>
      <c r="H256" s="272">
        <v>2065.4333333333329</v>
      </c>
      <c r="I256" s="272">
        <v>2111.0666666666666</v>
      </c>
      <c r="J256" s="272">
        <v>2137.5333333333328</v>
      </c>
      <c r="K256" s="271">
        <v>2084.6</v>
      </c>
      <c r="L256" s="271">
        <v>2012.5</v>
      </c>
      <c r="M256" s="271">
        <v>8.1395199999999992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1016.3</v>
      </c>
      <c r="D257" s="272">
        <v>1008</v>
      </c>
      <c r="E257" s="272">
        <v>993.4</v>
      </c>
      <c r="F257" s="272">
        <v>970.5</v>
      </c>
      <c r="G257" s="272">
        <v>955.9</v>
      </c>
      <c r="H257" s="272">
        <v>1030.9000000000001</v>
      </c>
      <c r="I257" s="272">
        <v>1045.5</v>
      </c>
      <c r="J257" s="272">
        <v>1068.4000000000001</v>
      </c>
      <c r="K257" s="271">
        <v>1022.6</v>
      </c>
      <c r="L257" s="271">
        <v>985.1</v>
      </c>
      <c r="M257" s="271">
        <v>3.8287599999999999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1815.85</v>
      </c>
      <c r="D258" s="272">
        <v>1813.1499999999999</v>
      </c>
      <c r="E258" s="272">
        <v>1787.6999999999998</v>
      </c>
      <c r="F258" s="272">
        <v>1759.55</v>
      </c>
      <c r="G258" s="272">
        <v>1734.1</v>
      </c>
      <c r="H258" s="272">
        <v>1841.2999999999997</v>
      </c>
      <c r="I258" s="272">
        <v>1866.75</v>
      </c>
      <c r="J258" s="272">
        <v>1894.8999999999996</v>
      </c>
      <c r="K258" s="271">
        <v>1838.6</v>
      </c>
      <c r="L258" s="271">
        <v>1785</v>
      </c>
      <c r="M258" s="271">
        <v>0.37259999999999999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2642.85</v>
      </c>
      <c r="D259" s="272">
        <v>2635.9333333333334</v>
      </c>
      <c r="E259" s="272">
        <v>2611.9666666666667</v>
      </c>
      <c r="F259" s="272">
        <v>2581.0833333333335</v>
      </c>
      <c r="G259" s="272">
        <v>2557.1166666666668</v>
      </c>
      <c r="H259" s="272">
        <v>2666.8166666666666</v>
      </c>
      <c r="I259" s="272">
        <v>2690.7833333333338</v>
      </c>
      <c r="J259" s="272">
        <v>2721.6666666666665</v>
      </c>
      <c r="K259" s="271">
        <v>2659.9</v>
      </c>
      <c r="L259" s="271">
        <v>2605.0500000000002</v>
      </c>
      <c r="M259" s="271">
        <v>0.82745000000000002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476.9</v>
      </c>
      <c r="D260" s="272">
        <v>473.05</v>
      </c>
      <c r="E260" s="272">
        <v>468.1</v>
      </c>
      <c r="F260" s="272">
        <v>459.3</v>
      </c>
      <c r="G260" s="272">
        <v>454.35</v>
      </c>
      <c r="H260" s="272">
        <v>481.85</v>
      </c>
      <c r="I260" s="272">
        <v>486.79999999999995</v>
      </c>
      <c r="J260" s="272">
        <v>495.6</v>
      </c>
      <c r="K260" s="271">
        <v>478</v>
      </c>
      <c r="L260" s="271">
        <v>464.25</v>
      </c>
      <c r="M260" s="271">
        <v>3.7148300000000001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431.25</v>
      </c>
      <c r="D261" s="272">
        <v>433.38333333333338</v>
      </c>
      <c r="E261" s="272">
        <v>424.36666666666679</v>
      </c>
      <c r="F261" s="272">
        <v>417.48333333333341</v>
      </c>
      <c r="G261" s="272">
        <v>408.46666666666681</v>
      </c>
      <c r="H261" s="272">
        <v>440.26666666666677</v>
      </c>
      <c r="I261" s="272">
        <v>449.2833333333333</v>
      </c>
      <c r="J261" s="272">
        <v>456.16666666666674</v>
      </c>
      <c r="K261" s="271">
        <v>442.4</v>
      </c>
      <c r="L261" s="271">
        <v>426.5</v>
      </c>
      <c r="M261" s="271">
        <v>57.029580000000003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63.75</v>
      </c>
      <c r="D262" s="272">
        <v>63.65</v>
      </c>
      <c r="E262" s="272">
        <v>63.3</v>
      </c>
      <c r="F262" s="272">
        <v>62.85</v>
      </c>
      <c r="G262" s="272">
        <v>62.5</v>
      </c>
      <c r="H262" s="272">
        <v>64.099999999999994</v>
      </c>
      <c r="I262" s="272">
        <v>64.45</v>
      </c>
      <c r="J262" s="272">
        <v>64.899999999999991</v>
      </c>
      <c r="K262" s="271">
        <v>64</v>
      </c>
      <c r="L262" s="271">
        <v>63.2</v>
      </c>
      <c r="M262" s="271">
        <v>3.2509899999999998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317.64999999999998</v>
      </c>
      <c r="D263" s="272">
        <v>317.33333333333331</v>
      </c>
      <c r="E263" s="272">
        <v>311.31666666666661</v>
      </c>
      <c r="F263" s="272">
        <v>304.98333333333329</v>
      </c>
      <c r="G263" s="272">
        <v>298.96666666666658</v>
      </c>
      <c r="H263" s="272">
        <v>323.66666666666663</v>
      </c>
      <c r="I263" s="272">
        <v>329.68333333333339</v>
      </c>
      <c r="J263" s="272">
        <v>336.01666666666665</v>
      </c>
      <c r="K263" s="271">
        <v>323.35000000000002</v>
      </c>
      <c r="L263" s="271">
        <v>311</v>
      </c>
      <c r="M263" s="271">
        <v>26.1172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673.6</v>
      </c>
      <c r="D264" s="272">
        <v>673.78333333333342</v>
      </c>
      <c r="E264" s="272">
        <v>669.26666666666688</v>
      </c>
      <c r="F264" s="272">
        <v>664.93333333333351</v>
      </c>
      <c r="G264" s="272">
        <v>660.41666666666697</v>
      </c>
      <c r="H264" s="272">
        <v>678.11666666666679</v>
      </c>
      <c r="I264" s="272">
        <v>682.63333333333344</v>
      </c>
      <c r="J264" s="272">
        <v>686.9666666666667</v>
      </c>
      <c r="K264" s="271">
        <v>678.3</v>
      </c>
      <c r="L264" s="271">
        <v>669.45</v>
      </c>
      <c r="M264" s="271">
        <v>34.806930000000001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120.95</v>
      </c>
      <c r="D265" s="272">
        <v>121.51666666666667</v>
      </c>
      <c r="E265" s="272">
        <v>119.43333333333334</v>
      </c>
      <c r="F265" s="272">
        <v>117.91666666666667</v>
      </c>
      <c r="G265" s="272">
        <v>115.83333333333334</v>
      </c>
      <c r="H265" s="272">
        <v>123.03333333333333</v>
      </c>
      <c r="I265" s="272">
        <v>125.11666666666667</v>
      </c>
      <c r="J265" s="272">
        <v>126.63333333333333</v>
      </c>
      <c r="K265" s="271">
        <v>123.6</v>
      </c>
      <c r="L265" s="271">
        <v>120</v>
      </c>
      <c r="M265" s="271">
        <v>9.9019499999999994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116.2</v>
      </c>
      <c r="D266" s="272">
        <v>117.36666666666667</v>
      </c>
      <c r="E266" s="272">
        <v>114.83333333333334</v>
      </c>
      <c r="F266" s="272">
        <v>113.46666666666667</v>
      </c>
      <c r="G266" s="272">
        <v>110.93333333333334</v>
      </c>
      <c r="H266" s="272">
        <v>118.73333333333335</v>
      </c>
      <c r="I266" s="272">
        <v>121.26666666666668</v>
      </c>
      <c r="J266" s="272">
        <v>122.63333333333335</v>
      </c>
      <c r="K266" s="271">
        <v>119.9</v>
      </c>
      <c r="L266" s="271">
        <v>116</v>
      </c>
      <c r="M266" s="271">
        <v>12.54288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397.9</v>
      </c>
      <c r="D267" s="272">
        <v>398.68333333333334</v>
      </c>
      <c r="E267" s="272">
        <v>395.51666666666665</v>
      </c>
      <c r="F267" s="272">
        <v>393.13333333333333</v>
      </c>
      <c r="G267" s="272">
        <v>389.96666666666664</v>
      </c>
      <c r="H267" s="272">
        <v>401.06666666666666</v>
      </c>
      <c r="I267" s="272">
        <v>404.23333333333329</v>
      </c>
      <c r="J267" s="272">
        <v>406.61666666666667</v>
      </c>
      <c r="K267" s="271">
        <v>401.85</v>
      </c>
      <c r="L267" s="271">
        <v>396.3</v>
      </c>
      <c r="M267" s="271">
        <v>25.936240000000002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588.15</v>
      </c>
      <c r="D268" s="272">
        <v>585.05000000000007</v>
      </c>
      <c r="E268" s="272">
        <v>575.10000000000014</v>
      </c>
      <c r="F268" s="272">
        <v>562.05000000000007</v>
      </c>
      <c r="G268" s="272">
        <v>552.10000000000014</v>
      </c>
      <c r="H268" s="272">
        <v>598.10000000000014</v>
      </c>
      <c r="I268" s="272">
        <v>608.05000000000018</v>
      </c>
      <c r="J268" s="272">
        <v>621.10000000000014</v>
      </c>
      <c r="K268" s="271">
        <v>595</v>
      </c>
      <c r="L268" s="271">
        <v>572</v>
      </c>
      <c r="M268" s="271">
        <v>67.96284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484.15</v>
      </c>
      <c r="D269" s="272">
        <v>482.75</v>
      </c>
      <c r="E269" s="272">
        <v>476.55</v>
      </c>
      <c r="F269" s="272">
        <v>468.95</v>
      </c>
      <c r="G269" s="272">
        <v>462.75</v>
      </c>
      <c r="H269" s="272">
        <v>490.35</v>
      </c>
      <c r="I269" s="272">
        <v>496.55000000000007</v>
      </c>
      <c r="J269" s="272">
        <v>504.15000000000003</v>
      </c>
      <c r="K269" s="271">
        <v>488.95</v>
      </c>
      <c r="L269" s="271">
        <v>475.15</v>
      </c>
      <c r="M269" s="271">
        <v>4.6343899999999998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353.35</v>
      </c>
      <c r="D270" s="272">
        <v>351.5333333333333</v>
      </c>
      <c r="E270" s="272">
        <v>344.61666666666662</v>
      </c>
      <c r="F270" s="272">
        <v>335.88333333333333</v>
      </c>
      <c r="G270" s="272">
        <v>328.96666666666664</v>
      </c>
      <c r="H270" s="272">
        <v>360.26666666666659</v>
      </c>
      <c r="I270" s="272">
        <v>367.18333333333334</v>
      </c>
      <c r="J270" s="272">
        <v>375.91666666666657</v>
      </c>
      <c r="K270" s="271">
        <v>358.45</v>
      </c>
      <c r="L270" s="271">
        <v>342.8</v>
      </c>
      <c r="M270" s="271">
        <v>1.9937400000000001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593.54999999999995</v>
      </c>
      <c r="D271" s="272">
        <v>596.18333333333328</v>
      </c>
      <c r="E271" s="272">
        <v>586.36666666666656</v>
      </c>
      <c r="F271" s="272">
        <v>579.18333333333328</v>
      </c>
      <c r="G271" s="272">
        <v>569.36666666666656</v>
      </c>
      <c r="H271" s="272">
        <v>603.36666666666656</v>
      </c>
      <c r="I271" s="272">
        <v>613.18333333333339</v>
      </c>
      <c r="J271" s="272">
        <v>620.36666666666656</v>
      </c>
      <c r="K271" s="271">
        <v>606</v>
      </c>
      <c r="L271" s="271">
        <v>589</v>
      </c>
      <c r="M271" s="271">
        <v>3.0948699999999998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185.05</v>
      </c>
      <c r="D272" s="272">
        <v>185.48333333333335</v>
      </c>
      <c r="E272" s="272">
        <v>182.9666666666667</v>
      </c>
      <c r="F272" s="272">
        <v>180.88333333333335</v>
      </c>
      <c r="G272" s="272">
        <v>178.3666666666667</v>
      </c>
      <c r="H272" s="272">
        <v>187.56666666666669</v>
      </c>
      <c r="I272" s="272">
        <v>190.08333333333334</v>
      </c>
      <c r="J272" s="272">
        <v>192.16666666666669</v>
      </c>
      <c r="K272" s="271">
        <v>188</v>
      </c>
      <c r="L272" s="271">
        <v>183.4</v>
      </c>
      <c r="M272" s="271">
        <v>3.36049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580.29999999999995</v>
      </c>
      <c r="D273" s="272">
        <v>580.86666666666667</v>
      </c>
      <c r="E273" s="272">
        <v>572.73333333333335</v>
      </c>
      <c r="F273" s="272">
        <v>565.16666666666663</v>
      </c>
      <c r="G273" s="272">
        <v>557.0333333333333</v>
      </c>
      <c r="H273" s="272">
        <v>588.43333333333339</v>
      </c>
      <c r="I273" s="272">
        <v>596.56666666666683</v>
      </c>
      <c r="J273" s="272">
        <v>604.13333333333344</v>
      </c>
      <c r="K273" s="271">
        <v>589</v>
      </c>
      <c r="L273" s="271">
        <v>573.29999999999995</v>
      </c>
      <c r="M273" s="271">
        <v>2.4767899999999998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1391</v>
      </c>
      <c r="D274" s="272">
        <v>1398.8833333333332</v>
      </c>
      <c r="E274" s="272">
        <v>1369.1166666666663</v>
      </c>
      <c r="F274" s="272">
        <v>1347.2333333333331</v>
      </c>
      <c r="G274" s="272">
        <v>1317.4666666666662</v>
      </c>
      <c r="H274" s="272">
        <v>1420.7666666666664</v>
      </c>
      <c r="I274" s="272">
        <v>1450.5333333333333</v>
      </c>
      <c r="J274" s="272">
        <v>1472.4166666666665</v>
      </c>
      <c r="K274" s="271">
        <v>1428.65</v>
      </c>
      <c r="L274" s="271">
        <v>1377</v>
      </c>
      <c r="M274" s="271">
        <v>3.05809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266.35000000000002</v>
      </c>
      <c r="D275" s="272">
        <v>265.53333333333336</v>
      </c>
      <c r="E275" s="272">
        <v>262.56666666666672</v>
      </c>
      <c r="F275" s="272">
        <v>258.78333333333336</v>
      </c>
      <c r="G275" s="272">
        <v>255.81666666666672</v>
      </c>
      <c r="H275" s="272">
        <v>269.31666666666672</v>
      </c>
      <c r="I275" s="272">
        <v>272.2833333333333</v>
      </c>
      <c r="J275" s="272">
        <v>276.06666666666672</v>
      </c>
      <c r="K275" s="271">
        <v>268.5</v>
      </c>
      <c r="L275" s="271">
        <v>261.75</v>
      </c>
      <c r="M275" s="271">
        <v>0.99346999999999996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550.6</v>
      </c>
      <c r="D276" s="272">
        <v>543.71666666666658</v>
      </c>
      <c r="E276" s="272">
        <v>534.93333333333317</v>
      </c>
      <c r="F276" s="272">
        <v>519.26666666666654</v>
      </c>
      <c r="G276" s="272">
        <v>510.48333333333312</v>
      </c>
      <c r="H276" s="272">
        <v>559.38333333333321</v>
      </c>
      <c r="I276" s="272">
        <v>568.16666666666674</v>
      </c>
      <c r="J276" s="272">
        <v>583.83333333333326</v>
      </c>
      <c r="K276" s="271">
        <v>552.5</v>
      </c>
      <c r="L276" s="271">
        <v>528.04999999999995</v>
      </c>
      <c r="M276" s="271">
        <v>27.923999999999999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259</v>
      </c>
      <c r="D277" s="272">
        <v>257.71666666666664</v>
      </c>
      <c r="E277" s="272">
        <v>253.63333333333327</v>
      </c>
      <c r="F277" s="272">
        <v>248.26666666666662</v>
      </c>
      <c r="G277" s="272">
        <v>244.18333333333325</v>
      </c>
      <c r="H277" s="272">
        <v>263.08333333333326</v>
      </c>
      <c r="I277" s="272">
        <v>267.16666666666663</v>
      </c>
      <c r="J277" s="272">
        <v>272.5333333333333</v>
      </c>
      <c r="K277" s="271">
        <v>261.8</v>
      </c>
      <c r="L277" s="271">
        <v>252.35</v>
      </c>
      <c r="M277" s="271">
        <v>5.8092699999999997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1124.95</v>
      </c>
      <c r="D278" s="272">
        <v>1131.5333333333335</v>
      </c>
      <c r="E278" s="272">
        <v>1114.416666666667</v>
      </c>
      <c r="F278" s="272">
        <v>1103.8833333333334</v>
      </c>
      <c r="G278" s="272">
        <v>1086.7666666666669</v>
      </c>
      <c r="H278" s="272">
        <v>1142.0666666666671</v>
      </c>
      <c r="I278" s="272">
        <v>1159.1833333333334</v>
      </c>
      <c r="J278" s="272">
        <v>1169.7166666666672</v>
      </c>
      <c r="K278" s="271">
        <v>1148.6500000000001</v>
      </c>
      <c r="L278" s="271">
        <v>1121</v>
      </c>
      <c r="M278" s="271">
        <v>1.6470800000000001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372.4</v>
      </c>
      <c r="D279" s="272">
        <v>372.5</v>
      </c>
      <c r="E279" s="272">
        <v>369.6</v>
      </c>
      <c r="F279" s="272">
        <v>366.8</v>
      </c>
      <c r="G279" s="272">
        <v>363.90000000000003</v>
      </c>
      <c r="H279" s="272">
        <v>375.3</v>
      </c>
      <c r="I279" s="272">
        <v>378.2</v>
      </c>
      <c r="J279" s="272">
        <v>381</v>
      </c>
      <c r="K279" s="271">
        <v>375.4</v>
      </c>
      <c r="L279" s="271">
        <v>369.7</v>
      </c>
      <c r="M279" s="271">
        <v>0.51298999999999995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70.05</v>
      </c>
      <c r="D280" s="272">
        <v>70.083333333333329</v>
      </c>
      <c r="E280" s="272">
        <v>69.316666666666663</v>
      </c>
      <c r="F280" s="272">
        <v>68.583333333333329</v>
      </c>
      <c r="G280" s="272">
        <v>67.816666666666663</v>
      </c>
      <c r="H280" s="272">
        <v>70.816666666666663</v>
      </c>
      <c r="I280" s="272">
        <v>71.583333333333343</v>
      </c>
      <c r="J280" s="272">
        <v>72.316666666666663</v>
      </c>
      <c r="K280" s="271">
        <v>70.849999999999994</v>
      </c>
      <c r="L280" s="271">
        <v>69.349999999999994</v>
      </c>
      <c r="M280" s="271">
        <v>10.89653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500.35</v>
      </c>
      <c r="D281" s="272">
        <v>502.18333333333334</v>
      </c>
      <c r="E281" s="272">
        <v>494.4666666666667</v>
      </c>
      <c r="F281" s="272">
        <v>488.58333333333337</v>
      </c>
      <c r="G281" s="272">
        <v>480.86666666666673</v>
      </c>
      <c r="H281" s="272">
        <v>508.06666666666666</v>
      </c>
      <c r="I281" s="272">
        <v>515.7833333333333</v>
      </c>
      <c r="J281" s="272">
        <v>521.66666666666663</v>
      </c>
      <c r="K281" s="271">
        <v>509.9</v>
      </c>
      <c r="L281" s="271">
        <v>496.3</v>
      </c>
      <c r="M281" s="271">
        <v>1.0954999999999999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63.7</v>
      </c>
      <c r="D282" s="272">
        <v>63.666666666666664</v>
      </c>
      <c r="E282" s="272">
        <v>62.883333333333326</v>
      </c>
      <c r="F282" s="272">
        <v>62.066666666666663</v>
      </c>
      <c r="G282" s="272">
        <v>61.283333333333324</v>
      </c>
      <c r="H282" s="272">
        <v>64.48333333333332</v>
      </c>
      <c r="I282" s="272">
        <v>65.26666666666668</v>
      </c>
      <c r="J282" s="272">
        <v>66.083333333333329</v>
      </c>
      <c r="K282" s="271">
        <v>64.45</v>
      </c>
      <c r="L282" s="271">
        <v>62.85</v>
      </c>
      <c r="M282" s="271">
        <v>52.432949999999998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394.85</v>
      </c>
      <c r="D283" s="272">
        <v>394.7833333333333</v>
      </c>
      <c r="E283" s="272">
        <v>386.56666666666661</v>
      </c>
      <c r="F283" s="272">
        <v>378.2833333333333</v>
      </c>
      <c r="G283" s="272">
        <v>370.06666666666661</v>
      </c>
      <c r="H283" s="272">
        <v>403.06666666666661</v>
      </c>
      <c r="I283" s="272">
        <v>411.2833333333333</v>
      </c>
      <c r="J283" s="272">
        <v>419.56666666666661</v>
      </c>
      <c r="K283" s="271">
        <v>403</v>
      </c>
      <c r="L283" s="271">
        <v>386.5</v>
      </c>
      <c r="M283" s="271">
        <v>7.4463299999999997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1853.5</v>
      </c>
      <c r="D284" s="272">
        <v>1847.7166666666665</v>
      </c>
      <c r="E284" s="272">
        <v>1838.7833333333328</v>
      </c>
      <c r="F284" s="272">
        <v>1824.0666666666664</v>
      </c>
      <c r="G284" s="272">
        <v>1815.1333333333328</v>
      </c>
      <c r="H284" s="272">
        <v>1862.4333333333329</v>
      </c>
      <c r="I284" s="272">
        <v>1871.3666666666668</v>
      </c>
      <c r="J284" s="272">
        <v>1886.083333333333</v>
      </c>
      <c r="K284" s="271">
        <v>1856.65</v>
      </c>
      <c r="L284" s="271">
        <v>1833</v>
      </c>
      <c r="M284" s="271">
        <v>27.783380000000001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1276.9000000000001</v>
      </c>
      <c r="D285" s="272">
        <v>1252.6166666666668</v>
      </c>
      <c r="E285" s="272">
        <v>1207.2833333333335</v>
      </c>
      <c r="F285" s="272">
        <v>1137.6666666666667</v>
      </c>
      <c r="G285" s="272">
        <v>1092.3333333333335</v>
      </c>
      <c r="H285" s="272">
        <v>1322.2333333333336</v>
      </c>
      <c r="I285" s="272">
        <v>1367.5666666666666</v>
      </c>
      <c r="J285" s="272">
        <v>1437.1833333333336</v>
      </c>
      <c r="K285" s="271">
        <v>1297.95</v>
      </c>
      <c r="L285" s="271">
        <v>1183</v>
      </c>
      <c r="M285" s="271">
        <v>1.5266999999999999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76.8</v>
      </c>
      <c r="D286" s="272">
        <v>76.333333333333329</v>
      </c>
      <c r="E286" s="272">
        <v>75.016666666666652</v>
      </c>
      <c r="F286" s="272">
        <v>73.23333333333332</v>
      </c>
      <c r="G286" s="272">
        <v>71.916666666666643</v>
      </c>
      <c r="H286" s="272">
        <v>78.11666666666666</v>
      </c>
      <c r="I286" s="272">
        <v>79.433333333333351</v>
      </c>
      <c r="J286" s="272">
        <v>81.216666666666669</v>
      </c>
      <c r="K286" s="271">
        <v>77.650000000000006</v>
      </c>
      <c r="L286" s="271">
        <v>74.55</v>
      </c>
      <c r="M286" s="271">
        <v>99.554670000000002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3638.4</v>
      </c>
      <c r="D287" s="272">
        <v>3634.7999999999997</v>
      </c>
      <c r="E287" s="272">
        <v>3599.5999999999995</v>
      </c>
      <c r="F287" s="272">
        <v>3560.7999999999997</v>
      </c>
      <c r="G287" s="272">
        <v>3525.5999999999995</v>
      </c>
      <c r="H287" s="272">
        <v>3673.5999999999995</v>
      </c>
      <c r="I287" s="272">
        <v>3708.7999999999993</v>
      </c>
      <c r="J287" s="272">
        <v>3747.5999999999995</v>
      </c>
      <c r="K287" s="271">
        <v>3670</v>
      </c>
      <c r="L287" s="271">
        <v>3596</v>
      </c>
      <c r="M287" s="271">
        <v>4.5527800000000003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384</v>
      </c>
      <c r="D288" s="272">
        <v>383.45</v>
      </c>
      <c r="E288" s="272">
        <v>380.45</v>
      </c>
      <c r="F288" s="272">
        <v>376.9</v>
      </c>
      <c r="G288" s="272">
        <v>373.9</v>
      </c>
      <c r="H288" s="272">
        <v>387</v>
      </c>
      <c r="I288" s="272">
        <v>390</v>
      </c>
      <c r="J288" s="272">
        <v>393.55</v>
      </c>
      <c r="K288" s="271">
        <v>386.45</v>
      </c>
      <c r="L288" s="271">
        <v>379.9</v>
      </c>
      <c r="M288" s="271">
        <v>20.36786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10984.4</v>
      </c>
      <c r="D289" s="272">
        <v>10828.133333333333</v>
      </c>
      <c r="E289" s="272">
        <v>10656.266666666666</v>
      </c>
      <c r="F289" s="272">
        <v>10328.133333333333</v>
      </c>
      <c r="G289" s="272">
        <v>10156.266666666666</v>
      </c>
      <c r="H289" s="272">
        <v>11156.266666666666</v>
      </c>
      <c r="I289" s="272">
        <v>11328.133333333331</v>
      </c>
      <c r="J289" s="272">
        <v>11656.266666666666</v>
      </c>
      <c r="K289" s="271">
        <v>11000</v>
      </c>
      <c r="L289" s="271">
        <v>10500</v>
      </c>
      <c r="M289" s="271">
        <v>0.12612000000000001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5001.5</v>
      </c>
      <c r="D290" s="272">
        <v>4990.833333333333</v>
      </c>
      <c r="E290" s="272">
        <v>4935.6666666666661</v>
      </c>
      <c r="F290" s="272">
        <v>4869.833333333333</v>
      </c>
      <c r="G290" s="272">
        <v>4814.6666666666661</v>
      </c>
      <c r="H290" s="272">
        <v>5056.6666666666661</v>
      </c>
      <c r="I290" s="272">
        <v>5111.8333333333321</v>
      </c>
      <c r="J290" s="272">
        <v>5177.6666666666661</v>
      </c>
      <c r="K290" s="271">
        <v>5046</v>
      </c>
      <c r="L290" s="271">
        <v>4925</v>
      </c>
      <c r="M290" s="271">
        <v>4.4793099999999999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1867.15</v>
      </c>
      <c r="D291" s="272">
        <v>1867.05</v>
      </c>
      <c r="E291" s="272">
        <v>1855.3</v>
      </c>
      <c r="F291" s="272">
        <v>1843.45</v>
      </c>
      <c r="G291" s="272">
        <v>1831.7</v>
      </c>
      <c r="H291" s="272">
        <v>1878.8999999999999</v>
      </c>
      <c r="I291" s="272">
        <v>1890.6499999999999</v>
      </c>
      <c r="J291" s="272">
        <v>1902.4999999999998</v>
      </c>
      <c r="K291" s="271">
        <v>1878.8</v>
      </c>
      <c r="L291" s="271">
        <v>1855.2</v>
      </c>
      <c r="M291" s="271">
        <v>19.180489999999999</v>
      </c>
      <c r="N291" s="1"/>
      <c r="O291" s="1"/>
    </row>
    <row r="292" spans="1:15" ht="12.75" customHeight="1">
      <c r="A292" s="30">
        <v>282</v>
      </c>
      <c r="B292" s="281" t="s">
        <v>856</v>
      </c>
      <c r="C292" s="271">
        <v>362.55</v>
      </c>
      <c r="D292" s="272">
        <v>365.05</v>
      </c>
      <c r="E292" s="272">
        <v>359.1</v>
      </c>
      <c r="F292" s="272">
        <v>355.65000000000003</v>
      </c>
      <c r="G292" s="272">
        <v>349.70000000000005</v>
      </c>
      <c r="H292" s="272">
        <v>368.5</v>
      </c>
      <c r="I292" s="272">
        <v>374.44999999999993</v>
      </c>
      <c r="J292" s="272">
        <v>377.9</v>
      </c>
      <c r="K292" s="271">
        <v>371</v>
      </c>
      <c r="L292" s="271">
        <v>361.6</v>
      </c>
      <c r="M292" s="271">
        <v>3.0772900000000001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565.5</v>
      </c>
      <c r="D293" s="272">
        <v>565.85</v>
      </c>
      <c r="E293" s="272">
        <v>561.20000000000005</v>
      </c>
      <c r="F293" s="272">
        <v>556.9</v>
      </c>
      <c r="G293" s="272">
        <v>552.25</v>
      </c>
      <c r="H293" s="272">
        <v>570.15000000000009</v>
      </c>
      <c r="I293" s="272">
        <v>574.79999999999995</v>
      </c>
      <c r="J293" s="272">
        <v>579.10000000000014</v>
      </c>
      <c r="K293" s="271">
        <v>570.5</v>
      </c>
      <c r="L293" s="271">
        <v>561.54999999999995</v>
      </c>
      <c r="M293" s="271">
        <v>14.55139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311.25</v>
      </c>
      <c r="D294" s="272">
        <v>312.18333333333334</v>
      </c>
      <c r="E294" s="272">
        <v>308.66666666666669</v>
      </c>
      <c r="F294" s="272">
        <v>306.08333333333337</v>
      </c>
      <c r="G294" s="272">
        <v>302.56666666666672</v>
      </c>
      <c r="H294" s="272">
        <v>314.76666666666665</v>
      </c>
      <c r="I294" s="272">
        <v>318.2833333333333</v>
      </c>
      <c r="J294" s="272">
        <v>320.86666666666662</v>
      </c>
      <c r="K294" s="271">
        <v>315.7</v>
      </c>
      <c r="L294" s="271">
        <v>309.60000000000002</v>
      </c>
      <c r="M294" s="271">
        <v>6.8577500000000002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3473.8</v>
      </c>
      <c r="D295" s="272">
        <v>3498.35</v>
      </c>
      <c r="E295" s="272">
        <v>3422.7</v>
      </c>
      <c r="F295" s="272">
        <v>3371.6</v>
      </c>
      <c r="G295" s="272">
        <v>3295.95</v>
      </c>
      <c r="H295" s="272">
        <v>3549.45</v>
      </c>
      <c r="I295" s="272">
        <v>3625.1000000000004</v>
      </c>
      <c r="J295" s="272">
        <v>3676.2</v>
      </c>
      <c r="K295" s="271">
        <v>3574</v>
      </c>
      <c r="L295" s="271">
        <v>3447.25</v>
      </c>
      <c r="M295" s="271">
        <v>0.54295000000000004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690.25</v>
      </c>
      <c r="D296" s="272">
        <v>685.48333333333323</v>
      </c>
      <c r="E296" s="272">
        <v>676.96666666666647</v>
      </c>
      <c r="F296" s="272">
        <v>663.68333333333328</v>
      </c>
      <c r="G296" s="272">
        <v>655.16666666666652</v>
      </c>
      <c r="H296" s="272">
        <v>698.76666666666642</v>
      </c>
      <c r="I296" s="272">
        <v>707.28333333333308</v>
      </c>
      <c r="J296" s="272">
        <v>720.56666666666638</v>
      </c>
      <c r="K296" s="271">
        <v>694</v>
      </c>
      <c r="L296" s="271">
        <v>672.2</v>
      </c>
      <c r="M296" s="271">
        <v>10.8988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1809.8</v>
      </c>
      <c r="D297" s="272">
        <v>1816.5166666666667</v>
      </c>
      <c r="E297" s="272">
        <v>1799.0333333333333</v>
      </c>
      <c r="F297" s="272">
        <v>1788.2666666666667</v>
      </c>
      <c r="G297" s="272">
        <v>1770.7833333333333</v>
      </c>
      <c r="H297" s="272">
        <v>1827.2833333333333</v>
      </c>
      <c r="I297" s="272">
        <v>1844.7666666666664</v>
      </c>
      <c r="J297" s="272">
        <v>1855.5333333333333</v>
      </c>
      <c r="K297" s="271">
        <v>1834</v>
      </c>
      <c r="L297" s="271">
        <v>1805.75</v>
      </c>
      <c r="M297" s="271">
        <v>0.68552000000000002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39.85</v>
      </c>
      <c r="D298" s="272">
        <v>39.949999999999996</v>
      </c>
      <c r="E298" s="272">
        <v>39.249999999999993</v>
      </c>
      <c r="F298" s="272">
        <v>38.65</v>
      </c>
      <c r="G298" s="272">
        <v>37.949999999999996</v>
      </c>
      <c r="H298" s="272">
        <v>40.54999999999999</v>
      </c>
      <c r="I298" s="272">
        <v>41.249999999999993</v>
      </c>
      <c r="J298" s="272">
        <v>41.849999999999987</v>
      </c>
      <c r="K298" s="271">
        <v>40.65</v>
      </c>
      <c r="L298" s="271">
        <v>39.35</v>
      </c>
      <c r="M298" s="271">
        <v>12.343159999999999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160.6</v>
      </c>
      <c r="D299" s="272">
        <v>158.85</v>
      </c>
      <c r="E299" s="272">
        <v>154.75</v>
      </c>
      <c r="F299" s="272">
        <v>148.9</v>
      </c>
      <c r="G299" s="272">
        <v>144.80000000000001</v>
      </c>
      <c r="H299" s="272">
        <v>164.7</v>
      </c>
      <c r="I299" s="272">
        <v>168.79999999999995</v>
      </c>
      <c r="J299" s="272">
        <v>174.64999999999998</v>
      </c>
      <c r="K299" s="271">
        <v>162.94999999999999</v>
      </c>
      <c r="L299" s="271">
        <v>153</v>
      </c>
      <c r="M299" s="271">
        <v>1.6713499999999999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82500.7</v>
      </c>
      <c r="D300" s="272">
        <v>83066.566666666666</v>
      </c>
      <c r="E300" s="272">
        <v>81535.133333333331</v>
      </c>
      <c r="F300" s="272">
        <v>80569.566666666666</v>
      </c>
      <c r="G300" s="272">
        <v>79038.133333333331</v>
      </c>
      <c r="H300" s="272">
        <v>84032.133333333331</v>
      </c>
      <c r="I300" s="272">
        <v>85563.566666666651</v>
      </c>
      <c r="J300" s="272">
        <v>86529.133333333331</v>
      </c>
      <c r="K300" s="271">
        <v>84598</v>
      </c>
      <c r="L300" s="271">
        <v>82101</v>
      </c>
      <c r="M300" s="271">
        <v>0.12363</v>
      </c>
      <c r="N300" s="1"/>
      <c r="O300" s="1"/>
    </row>
    <row r="301" spans="1:15" ht="12.75" customHeight="1">
      <c r="A301" s="30">
        <v>291</v>
      </c>
      <c r="B301" s="281" t="s">
        <v>857</v>
      </c>
      <c r="C301" s="271">
        <v>1470.9</v>
      </c>
      <c r="D301" s="272">
        <v>1476.0666666666666</v>
      </c>
      <c r="E301" s="272">
        <v>1454.7833333333333</v>
      </c>
      <c r="F301" s="272">
        <v>1438.6666666666667</v>
      </c>
      <c r="G301" s="272">
        <v>1417.3833333333334</v>
      </c>
      <c r="H301" s="272">
        <v>1492.1833333333332</v>
      </c>
      <c r="I301" s="272">
        <v>1513.4666666666665</v>
      </c>
      <c r="J301" s="272">
        <v>1529.583333333333</v>
      </c>
      <c r="K301" s="271">
        <v>1497.35</v>
      </c>
      <c r="L301" s="271">
        <v>1459.95</v>
      </c>
      <c r="M301" s="271">
        <v>3.5900300000000001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1078.0999999999999</v>
      </c>
      <c r="D302" s="272">
        <v>1078.0833333333333</v>
      </c>
      <c r="E302" s="272">
        <v>1061.4666666666665</v>
      </c>
      <c r="F302" s="272">
        <v>1044.8333333333333</v>
      </c>
      <c r="G302" s="272">
        <v>1028.2166666666665</v>
      </c>
      <c r="H302" s="272">
        <v>1094.7166666666665</v>
      </c>
      <c r="I302" s="272">
        <v>1111.3333333333333</v>
      </c>
      <c r="J302" s="272">
        <v>1127.9666666666665</v>
      </c>
      <c r="K302" s="271">
        <v>1094.7</v>
      </c>
      <c r="L302" s="271">
        <v>1061.45</v>
      </c>
      <c r="M302" s="271">
        <v>7.4249499999999999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860.35</v>
      </c>
      <c r="D303" s="272">
        <v>840.98333333333323</v>
      </c>
      <c r="E303" s="272">
        <v>818.36666666666645</v>
      </c>
      <c r="F303" s="272">
        <v>776.38333333333321</v>
      </c>
      <c r="G303" s="272">
        <v>753.76666666666642</v>
      </c>
      <c r="H303" s="272">
        <v>882.96666666666647</v>
      </c>
      <c r="I303" s="272">
        <v>905.58333333333326</v>
      </c>
      <c r="J303" s="272">
        <v>947.56666666666649</v>
      </c>
      <c r="K303" s="271">
        <v>863.6</v>
      </c>
      <c r="L303" s="271">
        <v>799</v>
      </c>
      <c r="M303" s="271">
        <v>33.465859999999999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197.6</v>
      </c>
      <c r="D304" s="272">
        <v>197.65</v>
      </c>
      <c r="E304" s="272">
        <v>196.05</v>
      </c>
      <c r="F304" s="272">
        <v>194.5</v>
      </c>
      <c r="G304" s="272">
        <v>192.9</v>
      </c>
      <c r="H304" s="272">
        <v>199.20000000000002</v>
      </c>
      <c r="I304" s="272">
        <v>200.79999999999998</v>
      </c>
      <c r="J304" s="272">
        <v>202.35000000000002</v>
      </c>
      <c r="K304" s="271">
        <v>199.25</v>
      </c>
      <c r="L304" s="271">
        <v>196.1</v>
      </c>
      <c r="M304" s="271">
        <v>20.582850000000001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1266.2</v>
      </c>
      <c r="D305" s="272">
        <v>1266.3833333333334</v>
      </c>
      <c r="E305" s="272">
        <v>1253.8166666666668</v>
      </c>
      <c r="F305" s="272">
        <v>1241.4333333333334</v>
      </c>
      <c r="G305" s="272">
        <v>1228.8666666666668</v>
      </c>
      <c r="H305" s="272">
        <v>1278.7666666666669</v>
      </c>
      <c r="I305" s="272">
        <v>1291.3333333333335</v>
      </c>
      <c r="J305" s="272">
        <v>1303.7166666666669</v>
      </c>
      <c r="K305" s="271">
        <v>1278.95</v>
      </c>
      <c r="L305" s="271">
        <v>1254</v>
      </c>
      <c r="M305" s="271">
        <v>30.776330000000002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277.3</v>
      </c>
      <c r="D306" s="272">
        <v>275.71666666666664</v>
      </c>
      <c r="E306" s="272">
        <v>272.43333333333328</v>
      </c>
      <c r="F306" s="272">
        <v>267.56666666666666</v>
      </c>
      <c r="G306" s="272">
        <v>264.2833333333333</v>
      </c>
      <c r="H306" s="272">
        <v>280.58333333333326</v>
      </c>
      <c r="I306" s="272">
        <v>283.86666666666667</v>
      </c>
      <c r="J306" s="272">
        <v>288.73333333333323</v>
      </c>
      <c r="K306" s="271">
        <v>279</v>
      </c>
      <c r="L306" s="271">
        <v>270.85000000000002</v>
      </c>
      <c r="M306" s="271">
        <v>6.319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252.1</v>
      </c>
      <c r="D307" s="272">
        <v>253.06666666666669</v>
      </c>
      <c r="E307" s="272">
        <v>249.13333333333338</v>
      </c>
      <c r="F307" s="272">
        <v>246.16666666666669</v>
      </c>
      <c r="G307" s="272">
        <v>242.23333333333338</v>
      </c>
      <c r="H307" s="272">
        <v>256.03333333333342</v>
      </c>
      <c r="I307" s="272">
        <v>259.9666666666667</v>
      </c>
      <c r="J307" s="272">
        <v>262.93333333333339</v>
      </c>
      <c r="K307" s="271">
        <v>257</v>
      </c>
      <c r="L307" s="271">
        <v>250.1</v>
      </c>
      <c r="M307" s="271">
        <v>2.1782400000000002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497</v>
      </c>
      <c r="D308" s="272">
        <v>495.4666666666667</v>
      </c>
      <c r="E308" s="272">
        <v>488.43333333333339</v>
      </c>
      <c r="F308" s="272">
        <v>479.86666666666667</v>
      </c>
      <c r="G308" s="272">
        <v>472.83333333333337</v>
      </c>
      <c r="H308" s="272">
        <v>504.03333333333342</v>
      </c>
      <c r="I308" s="272">
        <v>511.06666666666672</v>
      </c>
      <c r="J308" s="272">
        <v>519.63333333333344</v>
      </c>
      <c r="K308" s="271">
        <v>502.5</v>
      </c>
      <c r="L308" s="271">
        <v>486.9</v>
      </c>
      <c r="M308" s="271">
        <v>1.9565300000000001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107</v>
      </c>
      <c r="D309" s="272">
        <v>107.03333333333335</v>
      </c>
      <c r="E309" s="272">
        <v>105.9666666666667</v>
      </c>
      <c r="F309" s="272">
        <v>104.93333333333335</v>
      </c>
      <c r="G309" s="272">
        <v>103.8666666666667</v>
      </c>
      <c r="H309" s="272">
        <v>108.06666666666669</v>
      </c>
      <c r="I309" s="272">
        <v>109.13333333333333</v>
      </c>
      <c r="J309" s="272">
        <v>110.16666666666669</v>
      </c>
      <c r="K309" s="271">
        <v>108.1</v>
      </c>
      <c r="L309" s="271">
        <v>106</v>
      </c>
      <c r="M309" s="271">
        <v>48.318779999999997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71.849999999999994</v>
      </c>
      <c r="D310" s="272">
        <v>71.899999999999991</v>
      </c>
      <c r="E310" s="272">
        <v>71.299999999999983</v>
      </c>
      <c r="F310" s="272">
        <v>70.749999999999986</v>
      </c>
      <c r="G310" s="272">
        <v>70.149999999999977</v>
      </c>
      <c r="H310" s="272">
        <v>72.449999999999989</v>
      </c>
      <c r="I310" s="272">
        <v>73.049999999999983</v>
      </c>
      <c r="J310" s="272">
        <v>73.599999999999994</v>
      </c>
      <c r="K310" s="271">
        <v>72.5</v>
      </c>
      <c r="L310" s="271">
        <v>71.349999999999994</v>
      </c>
      <c r="M310" s="271">
        <v>13.52434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513.4</v>
      </c>
      <c r="D311" s="272">
        <v>512.44999999999993</v>
      </c>
      <c r="E311" s="272">
        <v>509.94999999999982</v>
      </c>
      <c r="F311" s="272">
        <v>506.49999999999989</v>
      </c>
      <c r="G311" s="272">
        <v>503.99999999999977</v>
      </c>
      <c r="H311" s="272">
        <v>515.89999999999986</v>
      </c>
      <c r="I311" s="272">
        <v>518.40000000000009</v>
      </c>
      <c r="J311" s="272">
        <v>521.84999999999991</v>
      </c>
      <c r="K311" s="271">
        <v>514.95000000000005</v>
      </c>
      <c r="L311" s="271">
        <v>509</v>
      </c>
      <c r="M311" s="271">
        <v>12.20917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8813.85</v>
      </c>
      <c r="D312" s="272">
        <v>8845.2833333333328</v>
      </c>
      <c r="E312" s="272">
        <v>8692.5666666666657</v>
      </c>
      <c r="F312" s="272">
        <v>8571.2833333333328</v>
      </c>
      <c r="G312" s="272">
        <v>8418.5666666666657</v>
      </c>
      <c r="H312" s="272">
        <v>8966.5666666666657</v>
      </c>
      <c r="I312" s="272">
        <v>9119.2833333333328</v>
      </c>
      <c r="J312" s="272">
        <v>9240.5666666666657</v>
      </c>
      <c r="K312" s="271">
        <v>8998</v>
      </c>
      <c r="L312" s="271">
        <v>8724</v>
      </c>
      <c r="M312" s="271">
        <v>5.0831799999999996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2010.6</v>
      </c>
      <c r="D313" s="272">
        <v>2009.0166666666667</v>
      </c>
      <c r="E313" s="272">
        <v>1988.5833333333333</v>
      </c>
      <c r="F313" s="272">
        <v>1966.5666666666666</v>
      </c>
      <c r="G313" s="272">
        <v>1946.1333333333332</v>
      </c>
      <c r="H313" s="272">
        <v>2031.0333333333333</v>
      </c>
      <c r="I313" s="272">
        <v>2051.4666666666667</v>
      </c>
      <c r="J313" s="272">
        <v>2073.4833333333336</v>
      </c>
      <c r="K313" s="271">
        <v>2029.45</v>
      </c>
      <c r="L313" s="271">
        <v>1987</v>
      </c>
      <c r="M313" s="271">
        <v>0.67623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783.1</v>
      </c>
      <c r="D314" s="272">
        <v>778.93333333333339</v>
      </c>
      <c r="E314" s="272">
        <v>771.66666666666674</v>
      </c>
      <c r="F314" s="272">
        <v>760.23333333333335</v>
      </c>
      <c r="G314" s="272">
        <v>752.9666666666667</v>
      </c>
      <c r="H314" s="272">
        <v>790.36666666666679</v>
      </c>
      <c r="I314" s="272">
        <v>797.63333333333344</v>
      </c>
      <c r="J314" s="272">
        <v>809.06666666666683</v>
      </c>
      <c r="K314" s="271">
        <v>786.2</v>
      </c>
      <c r="L314" s="271">
        <v>767.5</v>
      </c>
      <c r="M314" s="271">
        <v>3.9693499999999999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371.95</v>
      </c>
      <c r="D315" s="272">
        <v>373.68333333333334</v>
      </c>
      <c r="E315" s="272">
        <v>366.41666666666669</v>
      </c>
      <c r="F315" s="272">
        <v>360.88333333333333</v>
      </c>
      <c r="G315" s="272">
        <v>353.61666666666667</v>
      </c>
      <c r="H315" s="272">
        <v>379.2166666666667</v>
      </c>
      <c r="I315" s="272">
        <v>386.48333333333335</v>
      </c>
      <c r="J315" s="272">
        <v>392.01666666666671</v>
      </c>
      <c r="K315" s="271">
        <v>380.95</v>
      </c>
      <c r="L315" s="271">
        <v>368.15</v>
      </c>
      <c r="M315" s="271">
        <v>6.9741299999999997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297.45</v>
      </c>
      <c r="D316" s="272">
        <v>301.11666666666662</v>
      </c>
      <c r="E316" s="272">
        <v>290.33333333333326</v>
      </c>
      <c r="F316" s="272">
        <v>283.21666666666664</v>
      </c>
      <c r="G316" s="272">
        <v>272.43333333333328</v>
      </c>
      <c r="H316" s="272">
        <v>308.23333333333323</v>
      </c>
      <c r="I316" s="272">
        <v>319.01666666666665</v>
      </c>
      <c r="J316" s="272">
        <v>326.13333333333321</v>
      </c>
      <c r="K316" s="271">
        <v>311.89999999999998</v>
      </c>
      <c r="L316" s="271">
        <v>294</v>
      </c>
      <c r="M316" s="271">
        <v>53.367750000000001</v>
      </c>
      <c r="N316" s="1"/>
      <c r="O316" s="1"/>
    </row>
    <row r="317" spans="1:15" ht="12.75" customHeight="1">
      <c r="A317" s="30">
        <v>307</v>
      </c>
      <c r="B317" s="281" t="s">
        <v>858</v>
      </c>
      <c r="C317" s="271">
        <v>723.3</v>
      </c>
      <c r="D317" s="272">
        <v>714.96666666666658</v>
      </c>
      <c r="E317" s="272">
        <v>698.78333333333319</v>
      </c>
      <c r="F317" s="272">
        <v>674.26666666666665</v>
      </c>
      <c r="G317" s="272">
        <v>658.08333333333326</v>
      </c>
      <c r="H317" s="272">
        <v>739.48333333333312</v>
      </c>
      <c r="I317" s="272">
        <v>755.66666666666652</v>
      </c>
      <c r="J317" s="272">
        <v>780.18333333333305</v>
      </c>
      <c r="K317" s="271">
        <v>731.15</v>
      </c>
      <c r="L317" s="271">
        <v>690.45</v>
      </c>
      <c r="M317" s="271">
        <v>2.4223599999999998</v>
      </c>
      <c r="N317" s="1"/>
      <c r="O317" s="1"/>
    </row>
    <row r="318" spans="1:15" ht="12.75" customHeight="1">
      <c r="A318" s="30">
        <v>308</v>
      </c>
      <c r="B318" s="281" t="s">
        <v>859</v>
      </c>
      <c r="C318" s="271">
        <v>813.35</v>
      </c>
      <c r="D318" s="272">
        <v>846.08333333333337</v>
      </c>
      <c r="E318" s="272">
        <v>752.26666666666677</v>
      </c>
      <c r="F318" s="272">
        <v>691.18333333333339</v>
      </c>
      <c r="G318" s="272">
        <v>597.36666666666679</v>
      </c>
      <c r="H318" s="272">
        <v>907.16666666666674</v>
      </c>
      <c r="I318" s="272">
        <v>1000.9833333333333</v>
      </c>
      <c r="J318" s="272">
        <v>1062.0666666666666</v>
      </c>
      <c r="K318" s="271">
        <v>939.9</v>
      </c>
      <c r="L318" s="271">
        <v>785</v>
      </c>
      <c r="M318" s="271">
        <v>8.7110400000000006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1493.45</v>
      </c>
      <c r="D319" s="272">
        <v>1515.5</v>
      </c>
      <c r="E319" s="272">
        <v>1451.05</v>
      </c>
      <c r="F319" s="272">
        <v>1408.6499999999999</v>
      </c>
      <c r="G319" s="272">
        <v>1344.1999999999998</v>
      </c>
      <c r="H319" s="272">
        <v>1557.9</v>
      </c>
      <c r="I319" s="272">
        <v>1622.35</v>
      </c>
      <c r="J319" s="272">
        <v>1664.7500000000002</v>
      </c>
      <c r="K319" s="271">
        <v>1579.95</v>
      </c>
      <c r="L319" s="271">
        <v>1473.1</v>
      </c>
      <c r="M319" s="271">
        <v>5.6838300000000004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3623.1</v>
      </c>
      <c r="D320" s="272">
        <v>3601.1333333333337</v>
      </c>
      <c r="E320" s="272">
        <v>3572.2666666666673</v>
      </c>
      <c r="F320" s="272">
        <v>3521.4333333333338</v>
      </c>
      <c r="G320" s="272">
        <v>3492.5666666666675</v>
      </c>
      <c r="H320" s="272">
        <v>3651.9666666666672</v>
      </c>
      <c r="I320" s="272">
        <v>3680.833333333333</v>
      </c>
      <c r="J320" s="272">
        <v>3731.666666666667</v>
      </c>
      <c r="K320" s="271">
        <v>3630</v>
      </c>
      <c r="L320" s="271">
        <v>3550.3</v>
      </c>
      <c r="M320" s="271">
        <v>7.5842499999999999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765.65</v>
      </c>
      <c r="D322" s="272">
        <v>765.88333333333321</v>
      </c>
      <c r="E322" s="272">
        <v>761.96666666666647</v>
      </c>
      <c r="F322" s="272">
        <v>758.2833333333333</v>
      </c>
      <c r="G322" s="272">
        <v>754.36666666666656</v>
      </c>
      <c r="H322" s="272">
        <v>769.56666666666638</v>
      </c>
      <c r="I322" s="272">
        <v>773.48333333333312</v>
      </c>
      <c r="J322" s="272">
        <v>777.16666666666629</v>
      </c>
      <c r="K322" s="271">
        <v>769.8</v>
      </c>
      <c r="L322" s="271">
        <v>762.2</v>
      </c>
      <c r="M322" s="271">
        <v>0.29171999999999998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2424.75</v>
      </c>
      <c r="D323" s="272">
        <v>2411.7666666666669</v>
      </c>
      <c r="E323" s="272">
        <v>2393.6833333333338</v>
      </c>
      <c r="F323" s="272">
        <v>2362.6166666666668</v>
      </c>
      <c r="G323" s="272">
        <v>2344.5333333333338</v>
      </c>
      <c r="H323" s="272">
        <v>2442.8333333333339</v>
      </c>
      <c r="I323" s="272">
        <v>2460.916666666667</v>
      </c>
      <c r="J323" s="272">
        <v>2491.983333333334</v>
      </c>
      <c r="K323" s="271">
        <v>2429.85</v>
      </c>
      <c r="L323" s="271">
        <v>2380.6999999999998</v>
      </c>
      <c r="M323" s="271">
        <v>4.5170500000000002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1314.6</v>
      </c>
      <c r="D324" s="272">
        <v>1306.45</v>
      </c>
      <c r="E324" s="272">
        <v>1291.1500000000001</v>
      </c>
      <c r="F324" s="272">
        <v>1267.7</v>
      </c>
      <c r="G324" s="272">
        <v>1252.4000000000001</v>
      </c>
      <c r="H324" s="272">
        <v>1329.9</v>
      </c>
      <c r="I324" s="272">
        <v>1345.1999999999998</v>
      </c>
      <c r="J324" s="272">
        <v>1368.65</v>
      </c>
      <c r="K324" s="271">
        <v>1321.75</v>
      </c>
      <c r="L324" s="271">
        <v>1283</v>
      </c>
      <c r="M324" s="271">
        <v>6.2242300000000004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1172.3499999999999</v>
      </c>
      <c r="D325" s="272">
        <v>1159.8666666666666</v>
      </c>
      <c r="E325" s="272">
        <v>1140.7333333333331</v>
      </c>
      <c r="F325" s="272">
        <v>1109.1166666666666</v>
      </c>
      <c r="G325" s="272">
        <v>1089.9833333333331</v>
      </c>
      <c r="H325" s="272">
        <v>1191.4833333333331</v>
      </c>
      <c r="I325" s="272">
        <v>1210.6166666666668</v>
      </c>
      <c r="J325" s="272">
        <v>1242.2333333333331</v>
      </c>
      <c r="K325" s="271">
        <v>1179</v>
      </c>
      <c r="L325" s="271">
        <v>1128.25</v>
      </c>
      <c r="M325" s="271">
        <v>12.544269999999999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639.70000000000005</v>
      </c>
      <c r="D326" s="272">
        <v>653.75</v>
      </c>
      <c r="E326" s="272">
        <v>622.5</v>
      </c>
      <c r="F326" s="272">
        <v>605.29999999999995</v>
      </c>
      <c r="G326" s="272">
        <v>574.04999999999995</v>
      </c>
      <c r="H326" s="272">
        <v>670.95</v>
      </c>
      <c r="I326" s="272">
        <v>702.2</v>
      </c>
      <c r="J326" s="272">
        <v>719.40000000000009</v>
      </c>
      <c r="K326" s="271">
        <v>685</v>
      </c>
      <c r="L326" s="271">
        <v>636.54999999999995</v>
      </c>
      <c r="M326" s="271">
        <v>16.747820000000001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33.35</v>
      </c>
      <c r="D327" s="272">
        <v>33.616666666666667</v>
      </c>
      <c r="E327" s="272">
        <v>32.983333333333334</v>
      </c>
      <c r="F327" s="272">
        <v>32.616666666666667</v>
      </c>
      <c r="G327" s="272">
        <v>31.983333333333334</v>
      </c>
      <c r="H327" s="272">
        <v>33.983333333333334</v>
      </c>
      <c r="I327" s="272">
        <v>34.616666666666674</v>
      </c>
      <c r="J327" s="272">
        <v>34.983333333333334</v>
      </c>
      <c r="K327" s="271">
        <v>34.25</v>
      </c>
      <c r="L327" s="271">
        <v>33.25</v>
      </c>
      <c r="M327" s="271">
        <v>40.92953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65.7</v>
      </c>
      <c r="D328" s="272">
        <v>66.016666666666666</v>
      </c>
      <c r="E328" s="272">
        <v>64.733333333333334</v>
      </c>
      <c r="F328" s="272">
        <v>63.766666666666666</v>
      </c>
      <c r="G328" s="272">
        <v>62.483333333333334</v>
      </c>
      <c r="H328" s="272">
        <v>66.983333333333334</v>
      </c>
      <c r="I328" s="272">
        <v>68.266666666666666</v>
      </c>
      <c r="J328" s="272">
        <v>69.233333333333334</v>
      </c>
      <c r="K328" s="271">
        <v>67.3</v>
      </c>
      <c r="L328" s="271">
        <v>65.05</v>
      </c>
      <c r="M328" s="271">
        <v>32.106839999999998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572.4</v>
      </c>
      <c r="D329" s="272">
        <v>573.65</v>
      </c>
      <c r="E329" s="272">
        <v>562.9</v>
      </c>
      <c r="F329" s="272">
        <v>553.4</v>
      </c>
      <c r="G329" s="272">
        <v>542.65</v>
      </c>
      <c r="H329" s="272">
        <v>583.15</v>
      </c>
      <c r="I329" s="272">
        <v>593.9</v>
      </c>
      <c r="J329" s="272">
        <v>603.4</v>
      </c>
      <c r="K329" s="271">
        <v>584.4</v>
      </c>
      <c r="L329" s="271">
        <v>564.15</v>
      </c>
      <c r="M329" s="271">
        <v>0.26489000000000001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33.85</v>
      </c>
      <c r="D330" s="272">
        <v>34.016666666666673</v>
      </c>
      <c r="E330" s="272">
        <v>33.583333333333343</v>
      </c>
      <c r="F330" s="272">
        <v>33.31666666666667</v>
      </c>
      <c r="G330" s="272">
        <v>32.88333333333334</v>
      </c>
      <c r="H330" s="272">
        <v>34.283333333333346</v>
      </c>
      <c r="I330" s="272">
        <v>34.716666666666669</v>
      </c>
      <c r="J330" s="272">
        <v>34.983333333333348</v>
      </c>
      <c r="K330" s="271">
        <v>34.450000000000003</v>
      </c>
      <c r="L330" s="271">
        <v>33.75</v>
      </c>
      <c r="M330" s="271">
        <v>37.431750000000001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72.5</v>
      </c>
      <c r="D331" s="272">
        <v>73.38333333333334</v>
      </c>
      <c r="E331" s="272">
        <v>71.216666666666683</v>
      </c>
      <c r="F331" s="272">
        <v>69.933333333333337</v>
      </c>
      <c r="G331" s="272">
        <v>67.76666666666668</v>
      </c>
      <c r="H331" s="272">
        <v>74.666666666666686</v>
      </c>
      <c r="I331" s="272">
        <v>76.833333333333343</v>
      </c>
      <c r="J331" s="272">
        <v>78.116666666666688</v>
      </c>
      <c r="K331" s="271">
        <v>75.55</v>
      </c>
      <c r="L331" s="271">
        <v>72.099999999999994</v>
      </c>
      <c r="M331" s="271">
        <v>23.432300000000001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115.8</v>
      </c>
      <c r="D332" s="272">
        <v>116.43333333333334</v>
      </c>
      <c r="E332" s="272">
        <v>114.86666666666667</v>
      </c>
      <c r="F332" s="272">
        <v>113.93333333333334</v>
      </c>
      <c r="G332" s="272">
        <v>112.36666666666667</v>
      </c>
      <c r="H332" s="272">
        <v>117.36666666666667</v>
      </c>
      <c r="I332" s="272">
        <v>118.93333333333334</v>
      </c>
      <c r="J332" s="272">
        <v>119.86666666666667</v>
      </c>
      <c r="K332" s="271">
        <v>118</v>
      </c>
      <c r="L332" s="271">
        <v>115.5</v>
      </c>
      <c r="M332" s="271">
        <v>186.92373000000001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267.89999999999998</v>
      </c>
      <c r="D333" s="272">
        <v>268.7833333333333</v>
      </c>
      <c r="E333" s="272">
        <v>265.36666666666662</v>
      </c>
      <c r="F333" s="272">
        <v>262.83333333333331</v>
      </c>
      <c r="G333" s="272">
        <v>259.41666666666663</v>
      </c>
      <c r="H333" s="272">
        <v>271.31666666666661</v>
      </c>
      <c r="I333" s="272">
        <v>274.73333333333335</v>
      </c>
      <c r="J333" s="272">
        <v>277.26666666666659</v>
      </c>
      <c r="K333" s="271">
        <v>272.2</v>
      </c>
      <c r="L333" s="271">
        <v>266.25</v>
      </c>
      <c r="M333" s="271">
        <v>3.82023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153.65</v>
      </c>
      <c r="D334" s="272">
        <v>154.45000000000002</v>
      </c>
      <c r="E334" s="272">
        <v>152.05000000000004</v>
      </c>
      <c r="F334" s="272">
        <v>150.45000000000002</v>
      </c>
      <c r="G334" s="272">
        <v>148.05000000000004</v>
      </c>
      <c r="H334" s="272">
        <v>156.05000000000004</v>
      </c>
      <c r="I334" s="272">
        <v>158.45000000000002</v>
      </c>
      <c r="J334" s="272">
        <v>160.05000000000004</v>
      </c>
      <c r="K334" s="271">
        <v>156.85</v>
      </c>
      <c r="L334" s="271">
        <v>152.85</v>
      </c>
      <c r="M334" s="271">
        <v>158.10624000000001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686.15</v>
      </c>
      <c r="D335" s="272">
        <v>686.38333333333333</v>
      </c>
      <c r="E335" s="272">
        <v>679.76666666666665</v>
      </c>
      <c r="F335" s="272">
        <v>673.38333333333333</v>
      </c>
      <c r="G335" s="272">
        <v>666.76666666666665</v>
      </c>
      <c r="H335" s="272">
        <v>692.76666666666665</v>
      </c>
      <c r="I335" s="272">
        <v>699.38333333333321</v>
      </c>
      <c r="J335" s="272">
        <v>705.76666666666665</v>
      </c>
      <c r="K335" s="271">
        <v>693</v>
      </c>
      <c r="L335" s="271">
        <v>680</v>
      </c>
      <c r="M335" s="271">
        <v>3.6302500000000002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79.2</v>
      </c>
      <c r="D336" s="272">
        <v>79.483333333333334</v>
      </c>
      <c r="E336" s="272">
        <v>78.666666666666671</v>
      </c>
      <c r="F336" s="272">
        <v>78.13333333333334</v>
      </c>
      <c r="G336" s="272">
        <v>77.316666666666677</v>
      </c>
      <c r="H336" s="272">
        <v>80.016666666666666</v>
      </c>
      <c r="I336" s="272">
        <v>80.833333333333329</v>
      </c>
      <c r="J336" s="272">
        <v>81.36666666666666</v>
      </c>
      <c r="K336" s="271">
        <v>80.3</v>
      </c>
      <c r="L336" s="271">
        <v>78.95</v>
      </c>
      <c r="M336" s="271">
        <v>115.37786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4410.05</v>
      </c>
      <c r="D337" s="272">
        <v>4415.916666666667</v>
      </c>
      <c r="E337" s="272">
        <v>4368.1333333333341</v>
      </c>
      <c r="F337" s="272">
        <v>4326.2166666666672</v>
      </c>
      <c r="G337" s="272">
        <v>4278.4333333333343</v>
      </c>
      <c r="H337" s="272">
        <v>4457.8333333333339</v>
      </c>
      <c r="I337" s="272">
        <v>4505.6166666666668</v>
      </c>
      <c r="J337" s="272">
        <v>4547.5333333333338</v>
      </c>
      <c r="K337" s="271">
        <v>4463.7</v>
      </c>
      <c r="L337" s="271">
        <v>4374</v>
      </c>
      <c r="M337" s="271">
        <v>0.84023999999999999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658.25</v>
      </c>
      <c r="D338" s="272">
        <v>655.06666666666672</v>
      </c>
      <c r="E338" s="272">
        <v>638.18333333333339</v>
      </c>
      <c r="F338" s="272">
        <v>618.11666666666667</v>
      </c>
      <c r="G338" s="272">
        <v>601.23333333333335</v>
      </c>
      <c r="H338" s="272">
        <v>675.13333333333344</v>
      </c>
      <c r="I338" s="272">
        <v>692.01666666666688</v>
      </c>
      <c r="J338" s="272">
        <v>712.08333333333348</v>
      </c>
      <c r="K338" s="271">
        <v>671.95</v>
      </c>
      <c r="L338" s="271">
        <v>635</v>
      </c>
      <c r="M338" s="271">
        <v>5.5230600000000001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19679.599999999999</v>
      </c>
      <c r="D339" s="272">
        <v>19749.866666666665</v>
      </c>
      <c r="E339" s="272">
        <v>19517.333333333328</v>
      </c>
      <c r="F339" s="272">
        <v>19355.066666666662</v>
      </c>
      <c r="G339" s="272">
        <v>19122.533333333326</v>
      </c>
      <c r="H339" s="272">
        <v>19912.133333333331</v>
      </c>
      <c r="I339" s="272">
        <v>20144.666666666664</v>
      </c>
      <c r="J339" s="272">
        <v>20306.933333333334</v>
      </c>
      <c r="K339" s="271">
        <v>19982.400000000001</v>
      </c>
      <c r="L339" s="271">
        <v>19587.599999999999</v>
      </c>
      <c r="M339" s="271">
        <v>0.50461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67.2</v>
      </c>
      <c r="D340" s="272">
        <v>67.2</v>
      </c>
      <c r="E340" s="272">
        <v>66.5</v>
      </c>
      <c r="F340" s="272">
        <v>65.8</v>
      </c>
      <c r="G340" s="272">
        <v>65.099999999999994</v>
      </c>
      <c r="H340" s="272">
        <v>67.900000000000006</v>
      </c>
      <c r="I340" s="272">
        <v>68.600000000000023</v>
      </c>
      <c r="J340" s="272">
        <v>69.300000000000011</v>
      </c>
      <c r="K340" s="271">
        <v>67.900000000000006</v>
      </c>
      <c r="L340" s="271">
        <v>66.5</v>
      </c>
      <c r="M340" s="271">
        <v>4.3151999999999999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312.55</v>
      </c>
      <c r="D341" s="272">
        <v>312.08333333333331</v>
      </c>
      <c r="E341" s="272">
        <v>309.16666666666663</v>
      </c>
      <c r="F341" s="272">
        <v>305.7833333333333</v>
      </c>
      <c r="G341" s="272">
        <v>302.86666666666662</v>
      </c>
      <c r="H341" s="272">
        <v>315.46666666666664</v>
      </c>
      <c r="I341" s="272">
        <v>318.38333333333327</v>
      </c>
      <c r="J341" s="272">
        <v>321.76666666666665</v>
      </c>
      <c r="K341" s="271">
        <v>315</v>
      </c>
      <c r="L341" s="271">
        <v>308.7</v>
      </c>
      <c r="M341" s="271">
        <v>9.2205499999999994</v>
      </c>
      <c r="N341" s="1"/>
      <c r="O341" s="1"/>
    </row>
    <row r="342" spans="1:15" ht="12.75" customHeight="1">
      <c r="A342" s="30">
        <v>332</v>
      </c>
      <c r="B342" s="281" t="s">
        <v>860</v>
      </c>
      <c r="C342" s="271">
        <v>332.7</v>
      </c>
      <c r="D342" s="272">
        <v>336.71666666666664</v>
      </c>
      <c r="E342" s="272">
        <v>326.48333333333329</v>
      </c>
      <c r="F342" s="272">
        <v>320.26666666666665</v>
      </c>
      <c r="G342" s="272">
        <v>310.0333333333333</v>
      </c>
      <c r="H342" s="272">
        <v>342.93333333333328</v>
      </c>
      <c r="I342" s="272">
        <v>353.16666666666663</v>
      </c>
      <c r="J342" s="272">
        <v>359.38333333333327</v>
      </c>
      <c r="K342" s="271">
        <v>346.95</v>
      </c>
      <c r="L342" s="271">
        <v>330.5</v>
      </c>
      <c r="M342" s="271">
        <v>1.5702100000000001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937.05</v>
      </c>
      <c r="D343" s="272">
        <v>930.76666666666654</v>
      </c>
      <c r="E343" s="272">
        <v>918.8833333333331</v>
      </c>
      <c r="F343" s="272">
        <v>900.71666666666658</v>
      </c>
      <c r="G343" s="272">
        <v>888.83333333333314</v>
      </c>
      <c r="H343" s="272">
        <v>948.93333333333305</v>
      </c>
      <c r="I343" s="272">
        <v>960.81666666666649</v>
      </c>
      <c r="J343" s="272">
        <v>978.98333333333301</v>
      </c>
      <c r="K343" s="271">
        <v>942.65</v>
      </c>
      <c r="L343" s="271">
        <v>912.6</v>
      </c>
      <c r="M343" s="271">
        <v>8.6304499999999997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132.80000000000001</v>
      </c>
      <c r="D344" s="272">
        <v>133.61666666666667</v>
      </c>
      <c r="E344" s="272">
        <v>131.23333333333335</v>
      </c>
      <c r="F344" s="272">
        <v>129.66666666666669</v>
      </c>
      <c r="G344" s="272">
        <v>127.28333333333336</v>
      </c>
      <c r="H344" s="272">
        <v>135.18333333333334</v>
      </c>
      <c r="I344" s="272">
        <v>137.56666666666666</v>
      </c>
      <c r="J344" s="272">
        <v>139.13333333333333</v>
      </c>
      <c r="K344" s="271">
        <v>136</v>
      </c>
      <c r="L344" s="271">
        <v>132.05000000000001</v>
      </c>
      <c r="M344" s="271">
        <v>194.79705999999999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187.95</v>
      </c>
      <c r="D345" s="272">
        <v>188.44999999999996</v>
      </c>
      <c r="E345" s="272">
        <v>185.79999999999993</v>
      </c>
      <c r="F345" s="272">
        <v>183.64999999999998</v>
      </c>
      <c r="G345" s="272">
        <v>180.99999999999994</v>
      </c>
      <c r="H345" s="272">
        <v>190.59999999999991</v>
      </c>
      <c r="I345" s="272">
        <v>193.24999999999994</v>
      </c>
      <c r="J345" s="272">
        <v>195.39999999999989</v>
      </c>
      <c r="K345" s="271">
        <v>191.1</v>
      </c>
      <c r="L345" s="271">
        <v>186.3</v>
      </c>
      <c r="M345" s="271">
        <v>30.9682</v>
      </c>
      <c r="N345" s="1"/>
      <c r="O345" s="1"/>
    </row>
    <row r="346" spans="1:15" ht="12.75" customHeight="1">
      <c r="A346" s="30">
        <v>336</v>
      </c>
      <c r="B346" s="281" t="s">
        <v>841</v>
      </c>
      <c r="C346" s="271">
        <v>825.8</v>
      </c>
      <c r="D346" s="272">
        <v>829.61666666666667</v>
      </c>
      <c r="E346" s="272">
        <v>817.23333333333335</v>
      </c>
      <c r="F346" s="272">
        <v>808.66666666666663</v>
      </c>
      <c r="G346" s="272">
        <v>796.2833333333333</v>
      </c>
      <c r="H346" s="272">
        <v>838.18333333333339</v>
      </c>
      <c r="I346" s="272">
        <v>850.56666666666683</v>
      </c>
      <c r="J346" s="272">
        <v>859.13333333333344</v>
      </c>
      <c r="K346" s="271">
        <v>842</v>
      </c>
      <c r="L346" s="271">
        <v>821.05</v>
      </c>
      <c r="M346" s="271">
        <v>16.514530000000001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3408.3</v>
      </c>
      <c r="D347" s="272">
        <v>3390.9166666666665</v>
      </c>
      <c r="E347" s="272">
        <v>3362.3833333333332</v>
      </c>
      <c r="F347" s="272">
        <v>3316.4666666666667</v>
      </c>
      <c r="G347" s="272">
        <v>3287.9333333333334</v>
      </c>
      <c r="H347" s="272">
        <v>3436.833333333333</v>
      </c>
      <c r="I347" s="272">
        <v>3465.3666666666668</v>
      </c>
      <c r="J347" s="272">
        <v>3511.2833333333328</v>
      </c>
      <c r="K347" s="271">
        <v>3419.45</v>
      </c>
      <c r="L347" s="271">
        <v>3345</v>
      </c>
      <c r="M347" s="271">
        <v>0.99926000000000004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263.25</v>
      </c>
      <c r="D348" s="272">
        <v>261.73333333333335</v>
      </c>
      <c r="E348" s="272">
        <v>259.51666666666671</v>
      </c>
      <c r="F348" s="272">
        <v>255.78333333333336</v>
      </c>
      <c r="G348" s="272">
        <v>253.56666666666672</v>
      </c>
      <c r="H348" s="272">
        <v>265.4666666666667</v>
      </c>
      <c r="I348" s="272">
        <v>267.68333333333339</v>
      </c>
      <c r="J348" s="272">
        <v>271.41666666666669</v>
      </c>
      <c r="K348" s="271">
        <v>263.95</v>
      </c>
      <c r="L348" s="271">
        <v>258</v>
      </c>
      <c r="M348" s="271">
        <v>3.35554</v>
      </c>
      <c r="N348" s="1"/>
      <c r="O348" s="1"/>
    </row>
    <row r="349" spans="1:15" ht="12.75" customHeight="1">
      <c r="A349" s="30">
        <v>339</v>
      </c>
      <c r="B349" s="281" t="s">
        <v>842</v>
      </c>
      <c r="C349" s="271">
        <v>583.25</v>
      </c>
      <c r="D349" s="272">
        <v>579.55000000000007</v>
      </c>
      <c r="E349" s="272">
        <v>561.80000000000018</v>
      </c>
      <c r="F349" s="272">
        <v>540.35000000000014</v>
      </c>
      <c r="G349" s="272">
        <v>522.60000000000025</v>
      </c>
      <c r="H349" s="272">
        <v>601.00000000000011</v>
      </c>
      <c r="I349" s="272">
        <v>618.74999999999989</v>
      </c>
      <c r="J349" s="272">
        <v>640.20000000000005</v>
      </c>
      <c r="K349" s="271">
        <v>597.29999999999995</v>
      </c>
      <c r="L349" s="271">
        <v>558.1</v>
      </c>
      <c r="M349" s="271">
        <v>26.79317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120.5</v>
      </c>
      <c r="D350" s="272">
        <v>121.01666666666667</v>
      </c>
      <c r="E350" s="272">
        <v>119.03333333333333</v>
      </c>
      <c r="F350" s="272">
        <v>117.56666666666666</v>
      </c>
      <c r="G350" s="272">
        <v>115.58333333333333</v>
      </c>
      <c r="H350" s="272">
        <v>122.48333333333333</v>
      </c>
      <c r="I350" s="272">
        <v>124.46666666666665</v>
      </c>
      <c r="J350" s="272">
        <v>125.93333333333334</v>
      </c>
      <c r="K350" s="271">
        <v>123</v>
      </c>
      <c r="L350" s="271">
        <v>119.55</v>
      </c>
      <c r="M350" s="271">
        <v>7.1725199999999996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3293.1</v>
      </c>
      <c r="D351" s="272">
        <v>3298.5666666666671</v>
      </c>
      <c r="E351" s="272">
        <v>3275.8333333333339</v>
      </c>
      <c r="F351" s="272">
        <v>3258.5666666666671</v>
      </c>
      <c r="G351" s="272">
        <v>3235.8333333333339</v>
      </c>
      <c r="H351" s="272">
        <v>3315.8333333333339</v>
      </c>
      <c r="I351" s="272">
        <v>3338.5666666666666</v>
      </c>
      <c r="J351" s="272">
        <v>3355.8333333333339</v>
      </c>
      <c r="K351" s="271">
        <v>3321.3</v>
      </c>
      <c r="L351" s="271">
        <v>3281.3</v>
      </c>
      <c r="M351" s="271">
        <v>1.81043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348.2</v>
      </c>
      <c r="D352" s="272">
        <v>349.55</v>
      </c>
      <c r="E352" s="272">
        <v>345.65000000000003</v>
      </c>
      <c r="F352" s="272">
        <v>343.1</v>
      </c>
      <c r="G352" s="272">
        <v>339.20000000000005</v>
      </c>
      <c r="H352" s="272">
        <v>352.1</v>
      </c>
      <c r="I352" s="272">
        <v>356</v>
      </c>
      <c r="J352" s="272">
        <v>358.55</v>
      </c>
      <c r="K352" s="271">
        <v>353.45</v>
      </c>
      <c r="L352" s="271">
        <v>347</v>
      </c>
      <c r="M352" s="271">
        <v>6.1335699999999997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256.85000000000002</v>
      </c>
      <c r="D353" s="272">
        <v>257.26666666666665</v>
      </c>
      <c r="E353" s="272">
        <v>254.58333333333331</v>
      </c>
      <c r="F353" s="272">
        <v>252.31666666666666</v>
      </c>
      <c r="G353" s="272">
        <v>249.63333333333333</v>
      </c>
      <c r="H353" s="272">
        <v>259.5333333333333</v>
      </c>
      <c r="I353" s="272">
        <v>262.2166666666667</v>
      </c>
      <c r="J353" s="272">
        <v>264.48333333333329</v>
      </c>
      <c r="K353" s="271">
        <v>259.95</v>
      </c>
      <c r="L353" s="271">
        <v>255</v>
      </c>
      <c r="M353" s="271">
        <v>5.7422599999999999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2059.4</v>
      </c>
      <c r="D354" s="272">
        <v>2085.7833333333333</v>
      </c>
      <c r="E354" s="272">
        <v>2028.6166666666668</v>
      </c>
      <c r="F354" s="272">
        <v>1997.8333333333335</v>
      </c>
      <c r="G354" s="272">
        <v>1940.666666666667</v>
      </c>
      <c r="H354" s="272">
        <v>2116.5666666666666</v>
      </c>
      <c r="I354" s="272">
        <v>2173.7333333333336</v>
      </c>
      <c r="J354" s="272">
        <v>2204.5166666666664</v>
      </c>
      <c r="K354" s="271">
        <v>2142.9499999999998</v>
      </c>
      <c r="L354" s="271">
        <v>2055</v>
      </c>
      <c r="M354" s="271">
        <v>4.7869900000000003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49011.1</v>
      </c>
      <c r="D355" s="272">
        <v>48936.733333333337</v>
      </c>
      <c r="E355" s="272">
        <v>48424.466666666674</v>
      </c>
      <c r="F355" s="272">
        <v>47837.833333333336</v>
      </c>
      <c r="G355" s="272">
        <v>47325.566666666673</v>
      </c>
      <c r="H355" s="272">
        <v>49523.366666666676</v>
      </c>
      <c r="I355" s="272">
        <v>50035.633333333339</v>
      </c>
      <c r="J355" s="272">
        <v>50622.266666666677</v>
      </c>
      <c r="K355" s="271">
        <v>49449</v>
      </c>
      <c r="L355" s="271">
        <v>48350.1</v>
      </c>
      <c r="M355" s="271">
        <v>0.18082999999999999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3731.3</v>
      </c>
      <c r="D356" s="272">
        <v>3756.3333333333335</v>
      </c>
      <c r="E356" s="272">
        <v>3684.166666666667</v>
      </c>
      <c r="F356" s="272">
        <v>3637.0333333333333</v>
      </c>
      <c r="G356" s="272">
        <v>3564.8666666666668</v>
      </c>
      <c r="H356" s="272">
        <v>3803.4666666666672</v>
      </c>
      <c r="I356" s="272">
        <v>3875.6333333333341</v>
      </c>
      <c r="J356" s="272">
        <v>3922.7666666666673</v>
      </c>
      <c r="K356" s="271">
        <v>3828.5</v>
      </c>
      <c r="L356" s="271">
        <v>3709.2</v>
      </c>
      <c r="M356" s="271">
        <v>3.1968200000000002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211.5</v>
      </c>
      <c r="D357" s="272">
        <v>211.65</v>
      </c>
      <c r="E357" s="272">
        <v>210.5</v>
      </c>
      <c r="F357" s="272">
        <v>209.5</v>
      </c>
      <c r="G357" s="272">
        <v>208.35</v>
      </c>
      <c r="H357" s="272">
        <v>212.65</v>
      </c>
      <c r="I357" s="272">
        <v>213.80000000000004</v>
      </c>
      <c r="J357" s="272">
        <v>214.8</v>
      </c>
      <c r="K357" s="271">
        <v>212.8</v>
      </c>
      <c r="L357" s="271">
        <v>210.65</v>
      </c>
      <c r="M357" s="271">
        <v>11.744070000000001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4199.6499999999996</v>
      </c>
      <c r="D358" s="272">
        <v>4189.8833333333332</v>
      </c>
      <c r="E358" s="272">
        <v>4159.7666666666664</v>
      </c>
      <c r="F358" s="272">
        <v>4119.8833333333332</v>
      </c>
      <c r="G358" s="272">
        <v>4089.7666666666664</v>
      </c>
      <c r="H358" s="272">
        <v>4229.7666666666664</v>
      </c>
      <c r="I358" s="272">
        <v>4259.8833333333332</v>
      </c>
      <c r="J358" s="272">
        <v>4299.7666666666664</v>
      </c>
      <c r="K358" s="271">
        <v>4220</v>
      </c>
      <c r="L358" s="271">
        <v>4150</v>
      </c>
      <c r="M358" s="271">
        <v>1.0740499999999999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1272.7</v>
      </c>
      <c r="D359" s="272">
        <v>1261.5666666666666</v>
      </c>
      <c r="E359" s="272">
        <v>1238.1333333333332</v>
      </c>
      <c r="F359" s="272">
        <v>1203.5666666666666</v>
      </c>
      <c r="G359" s="272">
        <v>1180.1333333333332</v>
      </c>
      <c r="H359" s="272">
        <v>1296.1333333333332</v>
      </c>
      <c r="I359" s="272">
        <v>1319.5666666666666</v>
      </c>
      <c r="J359" s="272">
        <v>1354.1333333333332</v>
      </c>
      <c r="K359" s="271">
        <v>1285</v>
      </c>
      <c r="L359" s="271">
        <v>1227</v>
      </c>
      <c r="M359" s="271">
        <v>2.4810099999999999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2640.65</v>
      </c>
      <c r="D360" s="272">
        <v>2650.1333333333337</v>
      </c>
      <c r="E360" s="272">
        <v>2622.2166666666672</v>
      </c>
      <c r="F360" s="272">
        <v>2603.7833333333333</v>
      </c>
      <c r="G360" s="272">
        <v>2575.8666666666668</v>
      </c>
      <c r="H360" s="272">
        <v>2668.5666666666675</v>
      </c>
      <c r="I360" s="272">
        <v>2696.4833333333345</v>
      </c>
      <c r="J360" s="272">
        <v>2714.9166666666679</v>
      </c>
      <c r="K360" s="271">
        <v>2678.05</v>
      </c>
      <c r="L360" s="271">
        <v>2631.7</v>
      </c>
      <c r="M360" s="271">
        <v>5.6599899999999996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1905.55</v>
      </c>
      <c r="D361" s="272">
        <v>1888.5166666666667</v>
      </c>
      <c r="E361" s="272">
        <v>1847.0333333333333</v>
      </c>
      <c r="F361" s="272">
        <v>1788.5166666666667</v>
      </c>
      <c r="G361" s="272">
        <v>1747.0333333333333</v>
      </c>
      <c r="H361" s="272">
        <v>1947.0333333333333</v>
      </c>
      <c r="I361" s="272">
        <v>1988.5166666666664</v>
      </c>
      <c r="J361" s="272">
        <v>2047.0333333333333</v>
      </c>
      <c r="K361" s="271">
        <v>1930</v>
      </c>
      <c r="L361" s="271">
        <v>1830</v>
      </c>
      <c r="M361" s="271">
        <v>20.853770000000001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740.8</v>
      </c>
      <c r="D362" s="272">
        <v>741.0333333333333</v>
      </c>
      <c r="E362" s="272">
        <v>735.06666666666661</v>
      </c>
      <c r="F362" s="272">
        <v>729.33333333333326</v>
      </c>
      <c r="G362" s="272">
        <v>723.36666666666656</v>
      </c>
      <c r="H362" s="272">
        <v>746.76666666666665</v>
      </c>
      <c r="I362" s="272">
        <v>752.73333333333335</v>
      </c>
      <c r="J362" s="272">
        <v>758.4666666666667</v>
      </c>
      <c r="K362" s="271">
        <v>747</v>
      </c>
      <c r="L362" s="271">
        <v>735.3</v>
      </c>
      <c r="M362" s="271">
        <v>0.29679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2417.5</v>
      </c>
      <c r="D363" s="272">
        <v>2429.8333333333335</v>
      </c>
      <c r="E363" s="272">
        <v>2399.666666666667</v>
      </c>
      <c r="F363" s="272">
        <v>2381.8333333333335</v>
      </c>
      <c r="G363" s="272">
        <v>2351.666666666667</v>
      </c>
      <c r="H363" s="272">
        <v>2447.666666666667</v>
      </c>
      <c r="I363" s="272">
        <v>2477.8333333333339</v>
      </c>
      <c r="J363" s="272">
        <v>2495.666666666667</v>
      </c>
      <c r="K363" s="271">
        <v>2460</v>
      </c>
      <c r="L363" s="271">
        <v>2412</v>
      </c>
      <c r="M363" s="271">
        <v>2.3897900000000001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2222.3000000000002</v>
      </c>
      <c r="D364" s="272">
        <v>2258.4500000000003</v>
      </c>
      <c r="E364" s="272">
        <v>2174.9500000000007</v>
      </c>
      <c r="F364" s="272">
        <v>2127.6000000000004</v>
      </c>
      <c r="G364" s="272">
        <v>2044.1000000000008</v>
      </c>
      <c r="H364" s="272">
        <v>2305.8000000000006</v>
      </c>
      <c r="I364" s="272">
        <v>2389.2999999999997</v>
      </c>
      <c r="J364" s="272">
        <v>2436.6500000000005</v>
      </c>
      <c r="K364" s="271">
        <v>2341.9499999999998</v>
      </c>
      <c r="L364" s="271">
        <v>2211.1</v>
      </c>
      <c r="M364" s="271">
        <v>3.8284699999999998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281.95</v>
      </c>
      <c r="D365" s="272">
        <v>281.43333333333334</v>
      </c>
      <c r="E365" s="272">
        <v>275.16666666666669</v>
      </c>
      <c r="F365" s="272">
        <v>268.38333333333333</v>
      </c>
      <c r="G365" s="272">
        <v>262.11666666666667</v>
      </c>
      <c r="H365" s="272">
        <v>288.2166666666667</v>
      </c>
      <c r="I365" s="272">
        <v>294.48333333333335</v>
      </c>
      <c r="J365" s="272">
        <v>301.26666666666671</v>
      </c>
      <c r="K365" s="271">
        <v>287.7</v>
      </c>
      <c r="L365" s="271">
        <v>274.64999999999998</v>
      </c>
      <c r="M365" s="271">
        <v>53.674019999999999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119.35</v>
      </c>
      <c r="D366" s="272">
        <v>119.18333333333334</v>
      </c>
      <c r="E366" s="272">
        <v>118.46666666666667</v>
      </c>
      <c r="F366" s="272">
        <v>117.58333333333333</v>
      </c>
      <c r="G366" s="272">
        <v>116.86666666666666</v>
      </c>
      <c r="H366" s="272">
        <v>120.06666666666668</v>
      </c>
      <c r="I366" s="272">
        <v>120.78333333333335</v>
      </c>
      <c r="J366" s="272">
        <v>121.66666666666669</v>
      </c>
      <c r="K366" s="271">
        <v>119.9</v>
      </c>
      <c r="L366" s="271">
        <v>118.3</v>
      </c>
      <c r="M366" s="271">
        <v>27.50121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222.85</v>
      </c>
      <c r="D367" s="272">
        <v>223.81666666666669</v>
      </c>
      <c r="E367" s="272">
        <v>220.73333333333338</v>
      </c>
      <c r="F367" s="272">
        <v>218.61666666666667</v>
      </c>
      <c r="G367" s="272">
        <v>215.53333333333336</v>
      </c>
      <c r="H367" s="272">
        <v>225.93333333333339</v>
      </c>
      <c r="I367" s="272">
        <v>229.01666666666671</v>
      </c>
      <c r="J367" s="272">
        <v>231.13333333333341</v>
      </c>
      <c r="K367" s="271">
        <v>226.9</v>
      </c>
      <c r="L367" s="271">
        <v>221.7</v>
      </c>
      <c r="M367" s="271">
        <v>37.804699999999997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378.85</v>
      </c>
      <c r="D368" s="272">
        <v>379.38333333333338</v>
      </c>
      <c r="E368" s="272">
        <v>376.06666666666678</v>
      </c>
      <c r="F368" s="272">
        <v>373.28333333333342</v>
      </c>
      <c r="G368" s="272">
        <v>369.96666666666681</v>
      </c>
      <c r="H368" s="272">
        <v>382.16666666666674</v>
      </c>
      <c r="I368" s="272">
        <v>385.48333333333335</v>
      </c>
      <c r="J368" s="272">
        <v>388.26666666666671</v>
      </c>
      <c r="K368" s="271">
        <v>382.7</v>
      </c>
      <c r="L368" s="271">
        <v>376.6</v>
      </c>
      <c r="M368" s="271">
        <v>4.0766799999999996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457.2</v>
      </c>
      <c r="D369" s="272">
        <v>452.5</v>
      </c>
      <c r="E369" s="272">
        <v>445.1</v>
      </c>
      <c r="F369" s="272">
        <v>433</v>
      </c>
      <c r="G369" s="272">
        <v>425.6</v>
      </c>
      <c r="H369" s="272">
        <v>464.6</v>
      </c>
      <c r="I369" s="272">
        <v>472</v>
      </c>
      <c r="J369" s="272">
        <v>484.1</v>
      </c>
      <c r="K369" s="271">
        <v>459.9</v>
      </c>
      <c r="L369" s="271">
        <v>440.4</v>
      </c>
      <c r="M369" s="271">
        <v>17.025790000000001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600.85</v>
      </c>
      <c r="D370" s="272">
        <v>607.13333333333333</v>
      </c>
      <c r="E370" s="272">
        <v>589.7166666666667</v>
      </c>
      <c r="F370" s="272">
        <v>578.58333333333337</v>
      </c>
      <c r="G370" s="272">
        <v>561.16666666666674</v>
      </c>
      <c r="H370" s="272">
        <v>618.26666666666665</v>
      </c>
      <c r="I370" s="272">
        <v>635.68333333333339</v>
      </c>
      <c r="J370" s="272">
        <v>646.81666666666661</v>
      </c>
      <c r="K370" s="271">
        <v>624.54999999999995</v>
      </c>
      <c r="L370" s="271">
        <v>596</v>
      </c>
      <c r="M370" s="271">
        <v>3.64805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121</v>
      </c>
      <c r="D371" s="272">
        <v>121</v>
      </c>
      <c r="E371" s="272">
        <v>119.35</v>
      </c>
      <c r="F371" s="272">
        <v>117.69999999999999</v>
      </c>
      <c r="G371" s="272">
        <v>116.04999999999998</v>
      </c>
      <c r="H371" s="272">
        <v>122.65</v>
      </c>
      <c r="I371" s="272">
        <v>124.30000000000001</v>
      </c>
      <c r="J371" s="272">
        <v>125.95000000000002</v>
      </c>
      <c r="K371" s="271">
        <v>122.65</v>
      </c>
      <c r="L371" s="271">
        <v>119.35</v>
      </c>
      <c r="M371" s="271">
        <v>5.2099399999999996</v>
      </c>
      <c r="N371" s="1"/>
      <c r="O371" s="1"/>
    </row>
    <row r="372" spans="1:15" ht="12.75" customHeight="1">
      <c r="A372" s="30">
        <v>362</v>
      </c>
      <c r="B372" s="281" t="s">
        <v>861</v>
      </c>
      <c r="C372" s="271">
        <v>1249.8499999999999</v>
      </c>
      <c r="D372" s="272">
        <v>1253.5666666666666</v>
      </c>
      <c r="E372" s="272">
        <v>1226.2833333333333</v>
      </c>
      <c r="F372" s="272">
        <v>1202.7166666666667</v>
      </c>
      <c r="G372" s="272">
        <v>1175.4333333333334</v>
      </c>
      <c r="H372" s="272">
        <v>1277.1333333333332</v>
      </c>
      <c r="I372" s="272">
        <v>1304.4166666666665</v>
      </c>
      <c r="J372" s="272">
        <v>1327.9833333333331</v>
      </c>
      <c r="K372" s="271">
        <v>1280.8499999999999</v>
      </c>
      <c r="L372" s="271">
        <v>1230</v>
      </c>
      <c r="M372" s="271">
        <v>0.35786000000000001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4358.5</v>
      </c>
      <c r="D373" s="272">
        <v>4383.3833333333332</v>
      </c>
      <c r="E373" s="272">
        <v>4321.7666666666664</v>
      </c>
      <c r="F373" s="272">
        <v>4285.0333333333328</v>
      </c>
      <c r="G373" s="272">
        <v>4223.4166666666661</v>
      </c>
      <c r="H373" s="272">
        <v>4420.1166666666668</v>
      </c>
      <c r="I373" s="272">
        <v>4481.7333333333336</v>
      </c>
      <c r="J373" s="272">
        <v>4518.4666666666672</v>
      </c>
      <c r="K373" s="271">
        <v>4445</v>
      </c>
      <c r="L373" s="271">
        <v>4346.6499999999996</v>
      </c>
      <c r="M373" s="271">
        <v>2.7619999999999999E-2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14612.85</v>
      </c>
      <c r="D374" s="272">
        <v>14610.799999999997</v>
      </c>
      <c r="E374" s="272">
        <v>14518.099999999995</v>
      </c>
      <c r="F374" s="272">
        <v>14423.349999999997</v>
      </c>
      <c r="G374" s="272">
        <v>14330.649999999994</v>
      </c>
      <c r="H374" s="272">
        <v>14705.549999999996</v>
      </c>
      <c r="I374" s="272">
        <v>14798.249999999996</v>
      </c>
      <c r="J374" s="272">
        <v>14892.999999999996</v>
      </c>
      <c r="K374" s="271">
        <v>14703.5</v>
      </c>
      <c r="L374" s="271">
        <v>14516.05</v>
      </c>
      <c r="M374" s="271">
        <v>2.06E-2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33.4</v>
      </c>
      <c r="D375" s="272">
        <v>33.433333333333337</v>
      </c>
      <c r="E375" s="272">
        <v>33.116666666666674</v>
      </c>
      <c r="F375" s="272">
        <v>32.833333333333336</v>
      </c>
      <c r="G375" s="272">
        <v>32.516666666666673</v>
      </c>
      <c r="H375" s="272">
        <v>33.716666666666676</v>
      </c>
      <c r="I375" s="272">
        <v>34.033333333333339</v>
      </c>
      <c r="J375" s="272">
        <v>34.316666666666677</v>
      </c>
      <c r="K375" s="271">
        <v>33.75</v>
      </c>
      <c r="L375" s="271">
        <v>33.15</v>
      </c>
      <c r="M375" s="271">
        <v>219.27939000000001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585.1</v>
      </c>
      <c r="D376" s="272">
        <v>580.9666666666667</v>
      </c>
      <c r="E376" s="272">
        <v>571.48333333333335</v>
      </c>
      <c r="F376" s="272">
        <v>557.86666666666667</v>
      </c>
      <c r="G376" s="272">
        <v>548.38333333333333</v>
      </c>
      <c r="H376" s="272">
        <v>594.58333333333337</v>
      </c>
      <c r="I376" s="272">
        <v>604.06666666666672</v>
      </c>
      <c r="J376" s="272">
        <v>617.68333333333339</v>
      </c>
      <c r="K376" s="271">
        <v>590.45000000000005</v>
      </c>
      <c r="L376" s="271">
        <v>567.35</v>
      </c>
      <c r="M376" s="271">
        <v>2.0565199999999999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97.65</v>
      </c>
      <c r="D377" s="272">
        <v>98</v>
      </c>
      <c r="E377" s="272">
        <v>96.75</v>
      </c>
      <c r="F377" s="272">
        <v>95.85</v>
      </c>
      <c r="G377" s="272">
        <v>94.6</v>
      </c>
      <c r="H377" s="272">
        <v>98.9</v>
      </c>
      <c r="I377" s="272">
        <v>100.15</v>
      </c>
      <c r="J377" s="272">
        <v>101.05000000000001</v>
      </c>
      <c r="K377" s="271">
        <v>99.25</v>
      </c>
      <c r="L377" s="271">
        <v>97.1</v>
      </c>
      <c r="M377" s="271">
        <v>112.50476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135.44999999999999</v>
      </c>
      <c r="D378" s="272">
        <v>134.78333333333333</v>
      </c>
      <c r="E378" s="272">
        <v>133.81666666666666</v>
      </c>
      <c r="F378" s="272">
        <v>132.18333333333334</v>
      </c>
      <c r="G378" s="272">
        <v>131.21666666666667</v>
      </c>
      <c r="H378" s="272">
        <v>136.41666666666666</v>
      </c>
      <c r="I378" s="272">
        <v>137.3833333333333</v>
      </c>
      <c r="J378" s="272">
        <v>139.01666666666665</v>
      </c>
      <c r="K378" s="271">
        <v>135.75</v>
      </c>
      <c r="L378" s="271">
        <v>133.15</v>
      </c>
      <c r="M378" s="271">
        <v>34.318890000000003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533.6</v>
      </c>
      <c r="D379" s="272">
        <v>527.55000000000007</v>
      </c>
      <c r="E379" s="272">
        <v>519.20000000000016</v>
      </c>
      <c r="F379" s="272">
        <v>504.80000000000007</v>
      </c>
      <c r="G379" s="272">
        <v>496.45000000000016</v>
      </c>
      <c r="H379" s="272">
        <v>541.95000000000016</v>
      </c>
      <c r="I379" s="272">
        <v>550.30000000000007</v>
      </c>
      <c r="J379" s="272">
        <v>564.70000000000016</v>
      </c>
      <c r="K379" s="271">
        <v>535.9</v>
      </c>
      <c r="L379" s="271">
        <v>513.15</v>
      </c>
      <c r="M379" s="271">
        <v>3.1676799999999998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267.7</v>
      </c>
      <c r="D380" s="272">
        <v>267.91666666666669</v>
      </c>
      <c r="E380" s="272">
        <v>264.73333333333335</v>
      </c>
      <c r="F380" s="272">
        <v>261.76666666666665</v>
      </c>
      <c r="G380" s="272">
        <v>258.58333333333331</v>
      </c>
      <c r="H380" s="272">
        <v>270.88333333333338</v>
      </c>
      <c r="I380" s="272">
        <v>274.06666666666666</v>
      </c>
      <c r="J380" s="272">
        <v>277.03333333333342</v>
      </c>
      <c r="K380" s="271">
        <v>271.10000000000002</v>
      </c>
      <c r="L380" s="271">
        <v>264.95</v>
      </c>
      <c r="M380" s="271">
        <v>1.19781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946.85</v>
      </c>
      <c r="D381" s="272">
        <v>939.08333333333337</v>
      </c>
      <c r="E381" s="272">
        <v>921.26666666666677</v>
      </c>
      <c r="F381" s="272">
        <v>895.68333333333339</v>
      </c>
      <c r="G381" s="272">
        <v>877.86666666666679</v>
      </c>
      <c r="H381" s="272">
        <v>964.66666666666674</v>
      </c>
      <c r="I381" s="272">
        <v>982.48333333333335</v>
      </c>
      <c r="J381" s="272">
        <v>1008.0666666666667</v>
      </c>
      <c r="K381" s="271">
        <v>956.9</v>
      </c>
      <c r="L381" s="271">
        <v>913.5</v>
      </c>
      <c r="M381" s="271">
        <v>5.3442999999999996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31</v>
      </c>
      <c r="D382" s="272">
        <v>31.2</v>
      </c>
      <c r="E382" s="272">
        <v>30.65</v>
      </c>
      <c r="F382" s="272">
        <v>30.3</v>
      </c>
      <c r="G382" s="272">
        <v>29.75</v>
      </c>
      <c r="H382" s="272">
        <v>31.549999999999997</v>
      </c>
      <c r="I382" s="272">
        <v>32.1</v>
      </c>
      <c r="J382" s="272">
        <v>32.449999999999996</v>
      </c>
      <c r="K382" s="271">
        <v>31.75</v>
      </c>
      <c r="L382" s="271">
        <v>30.85</v>
      </c>
      <c r="M382" s="271">
        <v>34.776820000000001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97</v>
      </c>
      <c r="D383" s="272">
        <v>97.566666666666677</v>
      </c>
      <c r="E383" s="272">
        <v>96.083333333333357</v>
      </c>
      <c r="F383" s="272">
        <v>95.166666666666686</v>
      </c>
      <c r="G383" s="272">
        <v>93.683333333333366</v>
      </c>
      <c r="H383" s="272">
        <v>98.483333333333348</v>
      </c>
      <c r="I383" s="272">
        <v>99.966666666666669</v>
      </c>
      <c r="J383" s="272">
        <v>100.88333333333334</v>
      </c>
      <c r="K383" s="271">
        <v>99.05</v>
      </c>
      <c r="L383" s="271">
        <v>96.65</v>
      </c>
      <c r="M383" s="271">
        <v>3.6074899999999999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196.1</v>
      </c>
      <c r="D384" s="272">
        <v>196.9</v>
      </c>
      <c r="E384" s="272">
        <v>194.4</v>
      </c>
      <c r="F384" s="272">
        <v>192.7</v>
      </c>
      <c r="G384" s="272">
        <v>190.2</v>
      </c>
      <c r="H384" s="272">
        <v>198.60000000000002</v>
      </c>
      <c r="I384" s="272">
        <v>201.10000000000002</v>
      </c>
      <c r="J384" s="272">
        <v>202.80000000000004</v>
      </c>
      <c r="K384" s="271">
        <v>199.4</v>
      </c>
      <c r="L384" s="271">
        <v>195.2</v>
      </c>
      <c r="M384" s="271">
        <v>22.562570000000001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610.20000000000005</v>
      </c>
      <c r="D385" s="272">
        <v>602.58333333333337</v>
      </c>
      <c r="E385" s="272">
        <v>583.61666666666679</v>
      </c>
      <c r="F385" s="272">
        <v>557.03333333333342</v>
      </c>
      <c r="G385" s="272">
        <v>538.06666666666683</v>
      </c>
      <c r="H385" s="272">
        <v>629.16666666666674</v>
      </c>
      <c r="I385" s="272">
        <v>648.13333333333321</v>
      </c>
      <c r="J385" s="272">
        <v>674.7166666666667</v>
      </c>
      <c r="K385" s="271">
        <v>621.54999999999995</v>
      </c>
      <c r="L385" s="271">
        <v>576</v>
      </c>
      <c r="M385" s="271">
        <v>3.4770400000000001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225.5</v>
      </c>
      <c r="D386" s="272">
        <v>227.33333333333334</v>
      </c>
      <c r="E386" s="272">
        <v>222.66666666666669</v>
      </c>
      <c r="F386" s="272">
        <v>219.83333333333334</v>
      </c>
      <c r="G386" s="272">
        <v>215.16666666666669</v>
      </c>
      <c r="H386" s="272">
        <v>230.16666666666669</v>
      </c>
      <c r="I386" s="272">
        <v>234.83333333333337</v>
      </c>
      <c r="J386" s="272">
        <v>237.66666666666669</v>
      </c>
      <c r="K386" s="271">
        <v>232</v>
      </c>
      <c r="L386" s="271">
        <v>224.5</v>
      </c>
      <c r="M386" s="271">
        <v>2.2772399999999999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94</v>
      </c>
      <c r="D387" s="272">
        <v>93.616666666666674</v>
      </c>
      <c r="E387" s="272">
        <v>91.033333333333346</v>
      </c>
      <c r="F387" s="272">
        <v>88.066666666666677</v>
      </c>
      <c r="G387" s="272">
        <v>85.483333333333348</v>
      </c>
      <c r="H387" s="272">
        <v>96.583333333333343</v>
      </c>
      <c r="I387" s="272">
        <v>99.166666666666657</v>
      </c>
      <c r="J387" s="272">
        <v>102.13333333333334</v>
      </c>
      <c r="K387" s="271">
        <v>96.2</v>
      </c>
      <c r="L387" s="271">
        <v>90.65</v>
      </c>
      <c r="M387" s="271">
        <v>68.386359999999996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1737.05</v>
      </c>
      <c r="D388" s="272">
        <v>1736.0166666666667</v>
      </c>
      <c r="E388" s="272">
        <v>1717.0333333333333</v>
      </c>
      <c r="F388" s="272">
        <v>1697.0166666666667</v>
      </c>
      <c r="G388" s="272">
        <v>1678.0333333333333</v>
      </c>
      <c r="H388" s="272">
        <v>1756.0333333333333</v>
      </c>
      <c r="I388" s="272">
        <v>1775.0166666666664</v>
      </c>
      <c r="J388" s="272">
        <v>1795.0333333333333</v>
      </c>
      <c r="K388" s="271">
        <v>1755</v>
      </c>
      <c r="L388" s="271">
        <v>1716</v>
      </c>
      <c r="M388" s="271">
        <v>8.2500000000000004E-2</v>
      </c>
      <c r="N388" s="1"/>
      <c r="O388" s="1"/>
    </row>
    <row r="389" spans="1:15" ht="12.75" customHeight="1">
      <c r="A389" s="30">
        <v>379</v>
      </c>
      <c r="B389" s="281" t="s">
        <v>862</v>
      </c>
      <c r="C389" s="271">
        <v>44.55</v>
      </c>
      <c r="D389" s="272">
        <v>44.433333333333337</v>
      </c>
      <c r="E389" s="272">
        <v>44.016666666666673</v>
      </c>
      <c r="F389" s="272">
        <v>43.483333333333334</v>
      </c>
      <c r="G389" s="272">
        <v>43.06666666666667</v>
      </c>
      <c r="H389" s="272">
        <v>44.966666666666676</v>
      </c>
      <c r="I389" s="272">
        <v>45.383333333333333</v>
      </c>
      <c r="J389" s="272">
        <v>45.916666666666679</v>
      </c>
      <c r="K389" s="271">
        <v>44.85</v>
      </c>
      <c r="L389" s="271">
        <v>43.9</v>
      </c>
      <c r="M389" s="271">
        <v>6.5238199999999997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144.9</v>
      </c>
      <c r="D390" s="272">
        <v>145.41666666666666</v>
      </c>
      <c r="E390" s="272">
        <v>141.98333333333332</v>
      </c>
      <c r="F390" s="272">
        <v>139.06666666666666</v>
      </c>
      <c r="G390" s="272">
        <v>135.63333333333333</v>
      </c>
      <c r="H390" s="272">
        <v>148.33333333333331</v>
      </c>
      <c r="I390" s="272">
        <v>151.76666666666665</v>
      </c>
      <c r="J390" s="272">
        <v>154.68333333333331</v>
      </c>
      <c r="K390" s="271">
        <v>148.85</v>
      </c>
      <c r="L390" s="271">
        <v>142.5</v>
      </c>
      <c r="M390" s="271">
        <v>60.093800000000002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1009.1</v>
      </c>
      <c r="D391" s="272">
        <v>1009.35</v>
      </c>
      <c r="E391" s="272">
        <v>1004</v>
      </c>
      <c r="F391" s="272">
        <v>998.9</v>
      </c>
      <c r="G391" s="272">
        <v>993.55</v>
      </c>
      <c r="H391" s="272">
        <v>1014.45</v>
      </c>
      <c r="I391" s="272">
        <v>1019.8000000000002</v>
      </c>
      <c r="J391" s="272">
        <v>1024.9000000000001</v>
      </c>
      <c r="K391" s="271">
        <v>1014.7</v>
      </c>
      <c r="L391" s="271">
        <v>1004.25</v>
      </c>
      <c r="M391" s="271">
        <v>1.2368699999999999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2591.1</v>
      </c>
      <c r="D392" s="272">
        <v>2593.7333333333331</v>
      </c>
      <c r="E392" s="272">
        <v>2577.5666666666662</v>
      </c>
      <c r="F392" s="272">
        <v>2564.0333333333328</v>
      </c>
      <c r="G392" s="272">
        <v>2547.8666666666659</v>
      </c>
      <c r="H392" s="272">
        <v>2607.2666666666664</v>
      </c>
      <c r="I392" s="272">
        <v>2623.4333333333334</v>
      </c>
      <c r="J392" s="272">
        <v>2636.9666666666667</v>
      </c>
      <c r="K392" s="271">
        <v>2609.9</v>
      </c>
      <c r="L392" s="271">
        <v>2580.1999999999998</v>
      </c>
      <c r="M392" s="271">
        <v>37.834800000000001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124.05</v>
      </c>
      <c r="D393" s="272">
        <v>124.46666666666665</v>
      </c>
      <c r="E393" s="272">
        <v>122.83333333333331</v>
      </c>
      <c r="F393" s="272">
        <v>121.61666666666666</v>
      </c>
      <c r="G393" s="272">
        <v>119.98333333333332</v>
      </c>
      <c r="H393" s="272">
        <v>125.68333333333331</v>
      </c>
      <c r="I393" s="272">
        <v>127.31666666666666</v>
      </c>
      <c r="J393" s="272">
        <v>128.5333333333333</v>
      </c>
      <c r="K393" s="271">
        <v>126.1</v>
      </c>
      <c r="L393" s="271">
        <v>123.25</v>
      </c>
      <c r="M393" s="271">
        <v>6.0950600000000001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927.9</v>
      </c>
      <c r="D394" s="272">
        <v>938.93333333333339</v>
      </c>
      <c r="E394" s="272">
        <v>901.91666666666674</v>
      </c>
      <c r="F394" s="272">
        <v>875.93333333333339</v>
      </c>
      <c r="G394" s="272">
        <v>838.91666666666674</v>
      </c>
      <c r="H394" s="272">
        <v>964.91666666666674</v>
      </c>
      <c r="I394" s="272">
        <v>1001.9333333333334</v>
      </c>
      <c r="J394" s="272">
        <v>1027.9166666666667</v>
      </c>
      <c r="K394" s="271">
        <v>975.95</v>
      </c>
      <c r="L394" s="271">
        <v>912.95</v>
      </c>
      <c r="M394" s="271">
        <v>3.5755300000000001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1469.85</v>
      </c>
      <c r="D395" s="272">
        <v>1480.75</v>
      </c>
      <c r="E395" s="272">
        <v>1452.7</v>
      </c>
      <c r="F395" s="272">
        <v>1435.55</v>
      </c>
      <c r="G395" s="272">
        <v>1407.5</v>
      </c>
      <c r="H395" s="272">
        <v>1497.9</v>
      </c>
      <c r="I395" s="272">
        <v>1525.9500000000003</v>
      </c>
      <c r="J395" s="272">
        <v>1543.1000000000001</v>
      </c>
      <c r="K395" s="271">
        <v>1508.8</v>
      </c>
      <c r="L395" s="271">
        <v>1463.6</v>
      </c>
      <c r="M395" s="271">
        <v>1.7938799999999999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941.6</v>
      </c>
      <c r="D396" s="272">
        <v>932.86666666666667</v>
      </c>
      <c r="E396" s="272">
        <v>920.73333333333335</v>
      </c>
      <c r="F396" s="272">
        <v>899.86666666666667</v>
      </c>
      <c r="G396" s="272">
        <v>887.73333333333335</v>
      </c>
      <c r="H396" s="272">
        <v>953.73333333333335</v>
      </c>
      <c r="I396" s="272">
        <v>965.86666666666679</v>
      </c>
      <c r="J396" s="272">
        <v>986.73333333333335</v>
      </c>
      <c r="K396" s="271">
        <v>945</v>
      </c>
      <c r="L396" s="271">
        <v>912</v>
      </c>
      <c r="M396" s="271">
        <v>26.689240000000002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1261.5</v>
      </c>
      <c r="D397" s="272">
        <v>1268.1666666666667</v>
      </c>
      <c r="E397" s="272">
        <v>1252.3833333333334</v>
      </c>
      <c r="F397" s="272">
        <v>1243.2666666666667</v>
      </c>
      <c r="G397" s="272">
        <v>1227.4833333333333</v>
      </c>
      <c r="H397" s="272">
        <v>1277.2833333333335</v>
      </c>
      <c r="I397" s="272">
        <v>1293.0666666666668</v>
      </c>
      <c r="J397" s="272">
        <v>1302.1833333333336</v>
      </c>
      <c r="K397" s="271">
        <v>1283.95</v>
      </c>
      <c r="L397" s="271">
        <v>1259.05</v>
      </c>
      <c r="M397" s="271">
        <v>9.4319600000000001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452.45</v>
      </c>
      <c r="D398" s="272">
        <v>451.5</v>
      </c>
      <c r="E398" s="272">
        <v>446.45</v>
      </c>
      <c r="F398" s="272">
        <v>440.45</v>
      </c>
      <c r="G398" s="272">
        <v>435.4</v>
      </c>
      <c r="H398" s="272">
        <v>457.5</v>
      </c>
      <c r="I398" s="272">
        <v>462.54999999999995</v>
      </c>
      <c r="J398" s="272">
        <v>468.55</v>
      </c>
      <c r="K398" s="271">
        <v>456.55</v>
      </c>
      <c r="L398" s="271">
        <v>445.5</v>
      </c>
      <c r="M398" s="271">
        <v>0.56113000000000002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27.95</v>
      </c>
      <c r="D399" s="272">
        <v>28.05</v>
      </c>
      <c r="E399" s="272">
        <v>27.8</v>
      </c>
      <c r="F399" s="272">
        <v>27.65</v>
      </c>
      <c r="G399" s="272">
        <v>27.4</v>
      </c>
      <c r="H399" s="272">
        <v>28.200000000000003</v>
      </c>
      <c r="I399" s="272">
        <v>28.450000000000003</v>
      </c>
      <c r="J399" s="272">
        <v>28.600000000000005</v>
      </c>
      <c r="K399" s="271">
        <v>28.3</v>
      </c>
      <c r="L399" s="271">
        <v>27.9</v>
      </c>
      <c r="M399" s="271">
        <v>9.5970300000000002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4443.05</v>
      </c>
      <c r="D400" s="272">
        <v>4420.333333333333</v>
      </c>
      <c r="E400" s="272">
        <v>4368.7166666666662</v>
      </c>
      <c r="F400" s="272">
        <v>4294.3833333333332</v>
      </c>
      <c r="G400" s="272">
        <v>4242.7666666666664</v>
      </c>
      <c r="H400" s="272">
        <v>4494.6666666666661</v>
      </c>
      <c r="I400" s="272">
        <v>4546.2833333333328</v>
      </c>
      <c r="J400" s="272">
        <v>4620.6166666666659</v>
      </c>
      <c r="K400" s="271">
        <v>4471.95</v>
      </c>
      <c r="L400" s="271">
        <v>4346</v>
      </c>
      <c r="M400" s="271">
        <v>0.49815999999999999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2429.6</v>
      </c>
      <c r="D401" s="272">
        <v>2434.4833333333331</v>
      </c>
      <c r="E401" s="272">
        <v>2405.6666666666661</v>
      </c>
      <c r="F401" s="272">
        <v>2381.7333333333331</v>
      </c>
      <c r="G401" s="272">
        <v>2352.9166666666661</v>
      </c>
      <c r="H401" s="272">
        <v>2458.4166666666661</v>
      </c>
      <c r="I401" s="272">
        <v>2487.2333333333327</v>
      </c>
      <c r="J401" s="272">
        <v>2511.1666666666661</v>
      </c>
      <c r="K401" s="271">
        <v>2463.3000000000002</v>
      </c>
      <c r="L401" s="271">
        <v>2410.5500000000002</v>
      </c>
      <c r="M401" s="271">
        <v>3.88083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6410.65</v>
      </c>
      <c r="D402" s="272">
        <v>6433.0999999999995</v>
      </c>
      <c r="E402" s="272">
        <v>6377.2999999999993</v>
      </c>
      <c r="F402" s="272">
        <v>6343.95</v>
      </c>
      <c r="G402" s="272">
        <v>6288.15</v>
      </c>
      <c r="H402" s="272">
        <v>6466.4499999999989</v>
      </c>
      <c r="I402" s="272">
        <v>6522.25</v>
      </c>
      <c r="J402" s="272">
        <v>6555.5999999999985</v>
      </c>
      <c r="K402" s="271">
        <v>6488.9</v>
      </c>
      <c r="L402" s="271">
        <v>6399.75</v>
      </c>
      <c r="M402" s="271">
        <v>0.13319</v>
      </c>
      <c r="N402" s="1"/>
      <c r="O402" s="1"/>
    </row>
    <row r="403" spans="1:15" ht="12.75" customHeight="1">
      <c r="A403" s="30">
        <v>393</v>
      </c>
      <c r="B403" s="281" t="s">
        <v>863</v>
      </c>
      <c r="C403" s="271">
        <v>1266.25</v>
      </c>
      <c r="D403" s="272">
        <v>1275.9833333333333</v>
      </c>
      <c r="E403" s="272">
        <v>1226.9666666666667</v>
      </c>
      <c r="F403" s="272">
        <v>1187.6833333333334</v>
      </c>
      <c r="G403" s="272">
        <v>1138.6666666666667</v>
      </c>
      <c r="H403" s="272">
        <v>1315.2666666666667</v>
      </c>
      <c r="I403" s="272">
        <v>1364.2833333333335</v>
      </c>
      <c r="J403" s="272">
        <v>1403.5666666666666</v>
      </c>
      <c r="K403" s="271">
        <v>1325</v>
      </c>
      <c r="L403" s="271">
        <v>1236.7</v>
      </c>
      <c r="M403" s="271">
        <v>4.5634899999999998</v>
      </c>
      <c r="N403" s="1"/>
      <c r="O403" s="1"/>
    </row>
    <row r="404" spans="1:15" ht="12.75" customHeight="1">
      <c r="A404" s="30">
        <v>394</v>
      </c>
      <c r="B404" s="281" t="s">
        <v>864</v>
      </c>
      <c r="C404" s="271">
        <v>395</v>
      </c>
      <c r="D404" s="272">
        <v>396.33333333333331</v>
      </c>
      <c r="E404" s="272">
        <v>391.16666666666663</v>
      </c>
      <c r="F404" s="272">
        <v>387.33333333333331</v>
      </c>
      <c r="G404" s="272">
        <v>382.16666666666663</v>
      </c>
      <c r="H404" s="272">
        <v>400.16666666666663</v>
      </c>
      <c r="I404" s="272">
        <v>405.33333333333326</v>
      </c>
      <c r="J404" s="272">
        <v>409.16666666666663</v>
      </c>
      <c r="K404" s="271">
        <v>401.5</v>
      </c>
      <c r="L404" s="271">
        <v>392.5</v>
      </c>
      <c r="M404" s="271">
        <v>1.0203599999999999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2970.5</v>
      </c>
      <c r="D405" s="272">
        <v>2961.3833333333332</v>
      </c>
      <c r="E405" s="272">
        <v>2911.7666666666664</v>
      </c>
      <c r="F405" s="272">
        <v>2853.0333333333333</v>
      </c>
      <c r="G405" s="272">
        <v>2803.4166666666665</v>
      </c>
      <c r="H405" s="272">
        <v>3020.1166666666663</v>
      </c>
      <c r="I405" s="272">
        <v>3069.7333333333331</v>
      </c>
      <c r="J405" s="272">
        <v>3128.4666666666662</v>
      </c>
      <c r="K405" s="271">
        <v>3011</v>
      </c>
      <c r="L405" s="271">
        <v>2902.65</v>
      </c>
      <c r="M405" s="271">
        <v>1.45024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104.1</v>
      </c>
      <c r="D406" s="272">
        <v>105.66666666666667</v>
      </c>
      <c r="E406" s="272">
        <v>101.38333333333334</v>
      </c>
      <c r="F406" s="272">
        <v>98.666666666666671</v>
      </c>
      <c r="G406" s="272">
        <v>94.38333333333334</v>
      </c>
      <c r="H406" s="272">
        <v>108.38333333333334</v>
      </c>
      <c r="I406" s="272">
        <v>112.66666666666667</v>
      </c>
      <c r="J406" s="272">
        <v>115.38333333333334</v>
      </c>
      <c r="K406" s="271">
        <v>109.95</v>
      </c>
      <c r="L406" s="271">
        <v>102.95</v>
      </c>
      <c r="M406" s="271">
        <v>25.438759999999998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2869.65</v>
      </c>
      <c r="D407" s="272">
        <v>2875.3333333333335</v>
      </c>
      <c r="E407" s="272">
        <v>2846.3166666666671</v>
      </c>
      <c r="F407" s="272">
        <v>2822.9833333333336</v>
      </c>
      <c r="G407" s="272">
        <v>2793.9666666666672</v>
      </c>
      <c r="H407" s="272">
        <v>2898.666666666667</v>
      </c>
      <c r="I407" s="272">
        <v>2927.6833333333334</v>
      </c>
      <c r="J407" s="272">
        <v>2951.0166666666669</v>
      </c>
      <c r="K407" s="271">
        <v>2904.35</v>
      </c>
      <c r="L407" s="271">
        <v>2852</v>
      </c>
      <c r="M407" s="271">
        <v>3.5470000000000002E-2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413.3</v>
      </c>
      <c r="D408" s="272">
        <v>413.51666666666665</v>
      </c>
      <c r="E408" s="272">
        <v>404.98333333333329</v>
      </c>
      <c r="F408" s="272">
        <v>396.66666666666663</v>
      </c>
      <c r="G408" s="272">
        <v>388.13333333333327</v>
      </c>
      <c r="H408" s="272">
        <v>421.83333333333331</v>
      </c>
      <c r="I408" s="272">
        <v>430.36666666666662</v>
      </c>
      <c r="J408" s="272">
        <v>438.68333333333334</v>
      </c>
      <c r="K408" s="271">
        <v>422.05</v>
      </c>
      <c r="L408" s="271">
        <v>405.2</v>
      </c>
      <c r="M408" s="271">
        <v>1.3775599999999999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111.95</v>
      </c>
      <c r="D409" s="272">
        <v>110.60000000000001</v>
      </c>
      <c r="E409" s="272">
        <v>105.85000000000002</v>
      </c>
      <c r="F409" s="272">
        <v>99.750000000000014</v>
      </c>
      <c r="G409" s="272">
        <v>95.000000000000028</v>
      </c>
      <c r="H409" s="272">
        <v>116.70000000000002</v>
      </c>
      <c r="I409" s="272">
        <v>121.44999999999999</v>
      </c>
      <c r="J409" s="272">
        <v>127.55000000000001</v>
      </c>
      <c r="K409" s="271">
        <v>115.35</v>
      </c>
      <c r="L409" s="271">
        <v>104.5</v>
      </c>
      <c r="M409" s="271">
        <v>29.483509999999999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21192.95</v>
      </c>
      <c r="D410" s="272">
        <v>21264.366666666665</v>
      </c>
      <c r="E410" s="272">
        <v>21078.73333333333</v>
      </c>
      <c r="F410" s="272">
        <v>20964.516666666666</v>
      </c>
      <c r="G410" s="272">
        <v>20778.883333333331</v>
      </c>
      <c r="H410" s="272">
        <v>21378.583333333328</v>
      </c>
      <c r="I410" s="272">
        <v>21564.216666666667</v>
      </c>
      <c r="J410" s="272">
        <v>21678.433333333327</v>
      </c>
      <c r="K410" s="271">
        <v>21450</v>
      </c>
      <c r="L410" s="271">
        <v>21150.15</v>
      </c>
      <c r="M410" s="271">
        <v>0.17013</v>
      </c>
      <c r="N410" s="1"/>
      <c r="O410" s="1"/>
    </row>
    <row r="411" spans="1:15" ht="12.75" customHeight="1">
      <c r="A411" s="30">
        <v>401</v>
      </c>
      <c r="B411" s="281" t="s">
        <v>865</v>
      </c>
      <c r="C411" s="271">
        <v>45.05</v>
      </c>
      <c r="D411" s="272">
        <v>45.266666666666673</v>
      </c>
      <c r="E411" s="272">
        <v>44.583333333333343</v>
      </c>
      <c r="F411" s="272">
        <v>44.116666666666667</v>
      </c>
      <c r="G411" s="272">
        <v>43.433333333333337</v>
      </c>
      <c r="H411" s="272">
        <v>45.733333333333348</v>
      </c>
      <c r="I411" s="272">
        <v>46.416666666666671</v>
      </c>
      <c r="J411" s="272">
        <v>46.883333333333354</v>
      </c>
      <c r="K411" s="271">
        <v>45.95</v>
      </c>
      <c r="L411" s="271">
        <v>44.8</v>
      </c>
      <c r="M411" s="271">
        <v>65.290999999999997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1990.35</v>
      </c>
      <c r="D412" s="272">
        <v>1992.9333333333334</v>
      </c>
      <c r="E412" s="272">
        <v>1967.4166666666667</v>
      </c>
      <c r="F412" s="272">
        <v>1944.4833333333333</v>
      </c>
      <c r="G412" s="272">
        <v>1918.9666666666667</v>
      </c>
      <c r="H412" s="272">
        <v>2015.8666666666668</v>
      </c>
      <c r="I412" s="272">
        <v>2041.3833333333332</v>
      </c>
      <c r="J412" s="272">
        <v>2064.3166666666666</v>
      </c>
      <c r="K412" s="271">
        <v>2018.45</v>
      </c>
      <c r="L412" s="271">
        <v>1970</v>
      </c>
      <c r="M412" s="271">
        <v>0.37001000000000001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1406.05</v>
      </c>
      <c r="D413" s="272">
        <v>1407.5166666666667</v>
      </c>
      <c r="E413" s="272">
        <v>1389.7333333333333</v>
      </c>
      <c r="F413" s="272">
        <v>1373.4166666666667</v>
      </c>
      <c r="G413" s="272">
        <v>1355.6333333333334</v>
      </c>
      <c r="H413" s="272">
        <v>1423.8333333333333</v>
      </c>
      <c r="I413" s="272">
        <v>1441.6166666666666</v>
      </c>
      <c r="J413" s="272">
        <v>1457.9333333333332</v>
      </c>
      <c r="K413" s="271">
        <v>1425.3</v>
      </c>
      <c r="L413" s="271">
        <v>1391.2</v>
      </c>
      <c r="M413" s="271">
        <v>11.31705</v>
      </c>
      <c r="N413" s="1"/>
      <c r="O413" s="1"/>
    </row>
    <row r="414" spans="1:15" ht="12.75" customHeight="1">
      <c r="A414" s="30">
        <v>404</v>
      </c>
      <c r="B414" s="281" t="s">
        <v>866</v>
      </c>
      <c r="C414" s="271">
        <v>297</v>
      </c>
      <c r="D414" s="272">
        <v>301.43333333333334</v>
      </c>
      <c r="E414" s="272">
        <v>280.86666666666667</v>
      </c>
      <c r="F414" s="272">
        <v>264.73333333333335</v>
      </c>
      <c r="G414" s="272">
        <v>244.16666666666669</v>
      </c>
      <c r="H414" s="272">
        <v>317.56666666666666</v>
      </c>
      <c r="I414" s="272">
        <v>338.13333333333338</v>
      </c>
      <c r="J414" s="272">
        <v>354.26666666666665</v>
      </c>
      <c r="K414" s="271">
        <v>322</v>
      </c>
      <c r="L414" s="271">
        <v>285.3</v>
      </c>
      <c r="M414" s="271">
        <v>1.79857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2838.15</v>
      </c>
      <c r="D415" s="272">
        <v>2841.9666666666667</v>
      </c>
      <c r="E415" s="272">
        <v>2816.1833333333334</v>
      </c>
      <c r="F415" s="272">
        <v>2794.2166666666667</v>
      </c>
      <c r="G415" s="272">
        <v>2768.4333333333334</v>
      </c>
      <c r="H415" s="272">
        <v>2863.9333333333334</v>
      </c>
      <c r="I415" s="272">
        <v>2889.7166666666672</v>
      </c>
      <c r="J415" s="272">
        <v>2911.6833333333334</v>
      </c>
      <c r="K415" s="271">
        <v>2867.75</v>
      </c>
      <c r="L415" s="271">
        <v>2820</v>
      </c>
      <c r="M415" s="271">
        <v>4.5866300000000004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691.7</v>
      </c>
      <c r="D416" s="272">
        <v>689.81666666666661</v>
      </c>
      <c r="E416" s="272">
        <v>678.88333333333321</v>
      </c>
      <c r="F416" s="272">
        <v>666.06666666666661</v>
      </c>
      <c r="G416" s="272">
        <v>655.13333333333321</v>
      </c>
      <c r="H416" s="272">
        <v>702.63333333333321</v>
      </c>
      <c r="I416" s="272">
        <v>713.56666666666661</v>
      </c>
      <c r="J416" s="272">
        <v>726.38333333333321</v>
      </c>
      <c r="K416" s="271">
        <v>700.75</v>
      </c>
      <c r="L416" s="271">
        <v>677</v>
      </c>
      <c r="M416" s="271">
        <v>3.0579900000000002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3220.5</v>
      </c>
      <c r="D417" s="272">
        <v>3205.8333333333335</v>
      </c>
      <c r="E417" s="272">
        <v>3176.666666666667</v>
      </c>
      <c r="F417" s="272">
        <v>3132.8333333333335</v>
      </c>
      <c r="G417" s="272">
        <v>3103.666666666667</v>
      </c>
      <c r="H417" s="272">
        <v>3249.666666666667</v>
      </c>
      <c r="I417" s="272">
        <v>3278.8333333333339</v>
      </c>
      <c r="J417" s="272">
        <v>3322.666666666667</v>
      </c>
      <c r="K417" s="271">
        <v>3235</v>
      </c>
      <c r="L417" s="271">
        <v>3162</v>
      </c>
      <c r="M417" s="271">
        <v>0.46947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359.7</v>
      </c>
      <c r="D418" s="272">
        <v>361.01666666666665</v>
      </c>
      <c r="E418" s="272">
        <v>357.13333333333333</v>
      </c>
      <c r="F418" s="272">
        <v>354.56666666666666</v>
      </c>
      <c r="G418" s="272">
        <v>350.68333333333334</v>
      </c>
      <c r="H418" s="272">
        <v>363.58333333333331</v>
      </c>
      <c r="I418" s="272">
        <v>367.46666666666664</v>
      </c>
      <c r="J418" s="272">
        <v>370.0333333333333</v>
      </c>
      <c r="K418" s="271">
        <v>364.9</v>
      </c>
      <c r="L418" s="271">
        <v>358.45</v>
      </c>
      <c r="M418" s="271">
        <v>0.45629999999999998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562.04999999999995</v>
      </c>
      <c r="D419" s="272">
        <v>565.68333333333328</v>
      </c>
      <c r="E419" s="272">
        <v>555.46666666666658</v>
      </c>
      <c r="F419" s="272">
        <v>548.88333333333333</v>
      </c>
      <c r="G419" s="272">
        <v>538.66666666666663</v>
      </c>
      <c r="H419" s="272">
        <v>572.26666666666654</v>
      </c>
      <c r="I419" s="272">
        <v>582.48333333333323</v>
      </c>
      <c r="J419" s="272">
        <v>589.06666666666649</v>
      </c>
      <c r="K419" s="271">
        <v>575.9</v>
      </c>
      <c r="L419" s="271">
        <v>559.1</v>
      </c>
      <c r="M419" s="271">
        <v>3.8947099999999999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689.5</v>
      </c>
      <c r="D420" s="272">
        <v>693.0333333333333</v>
      </c>
      <c r="E420" s="272">
        <v>681.11666666666656</v>
      </c>
      <c r="F420" s="272">
        <v>672.73333333333323</v>
      </c>
      <c r="G420" s="272">
        <v>660.81666666666649</v>
      </c>
      <c r="H420" s="272">
        <v>701.41666666666663</v>
      </c>
      <c r="I420" s="272">
        <v>713.33333333333337</v>
      </c>
      <c r="J420" s="272">
        <v>721.7166666666667</v>
      </c>
      <c r="K420" s="271">
        <v>704.95</v>
      </c>
      <c r="L420" s="271">
        <v>684.65</v>
      </c>
      <c r="M420" s="271">
        <v>1.18543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46.2</v>
      </c>
      <c r="D421" s="272">
        <v>46.5</v>
      </c>
      <c r="E421" s="272">
        <v>45.1</v>
      </c>
      <c r="F421" s="272">
        <v>44</v>
      </c>
      <c r="G421" s="272">
        <v>42.6</v>
      </c>
      <c r="H421" s="272">
        <v>47.6</v>
      </c>
      <c r="I421" s="272">
        <v>49.000000000000007</v>
      </c>
      <c r="J421" s="272">
        <v>50.1</v>
      </c>
      <c r="K421" s="271">
        <v>47.9</v>
      </c>
      <c r="L421" s="271">
        <v>45.4</v>
      </c>
      <c r="M421" s="271">
        <v>40.549840000000003</v>
      </c>
      <c r="N421" s="1"/>
      <c r="O421" s="1"/>
    </row>
    <row r="422" spans="1:15" ht="12.75" customHeight="1">
      <c r="A422" s="30">
        <v>412</v>
      </c>
      <c r="B422" s="281" t="s">
        <v>867</v>
      </c>
      <c r="C422" s="271">
        <v>693.6</v>
      </c>
      <c r="D422" s="272">
        <v>696.19999999999993</v>
      </c>
      <c r="E422" s="272">
        <v>687.39999999999986</v>
      </c>
      <c r="F422" s="272">
        <v>681.19999999999993</v>
      </c>
      <c r="G422" s="272">
        <v>672.39999999999986</v>
      </c>
      <c r="H422" s="272">
        <v>702.39999999999986</v>
      </c>
      <c r="I422" s="272">
        <v>711.19999999999982</v>
      </c>
      <c r="J422" s="272">
        <v>717.39999999999986</v>
      </c>
      <c r="K422" s="271">
        <v>705</v>
      </c>
      <c r="L422" s="271">
        <v>690</v>
      </c>
      <c r="M422" s="271">
        <v>0.75627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524.75</v>
      </c>
      <c r="D423" s="272">
        <v>522.65</v>
      </c>
      <c r="E423" s="272">
        <v>519.29999999999995</v>
      </c>
      <c r="F423" s="272">
        <v>513.85</v>
      </c>
      <c r="G423" s="272">
        <v>510.5</v>
      </c>
      <c r="H423" s="272">
        <v>528.09999999999991</v>
      </c>
      <c r="I423" s="272">
        <v>531.45000000000005</v>
      </c>
      <c r="J423" s="272">
        <v>536.89999999999986</v>
      </c>
      <c r="K423" s="271">
        <v>526</v>
      </c>
      <c r="L423" s="271">
        <v>517.20000000000005</v>
      </c>
      <c r="M423" s="271">
        <v>138.62195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78.849999999999994</v>
      </c>
      <c r="D424" s="272">
        <v>78.899999999999991</v>
      </c>
      <c r="E424" s="272">
        <v>77.999999999999986</v>
      </c>
      <c r="F424" s="272">
        <v>77.149999999999991</v>
      </c>
      <c r="G424" s="272">
        <v>76.249999999999986</v>
      </c>
      <c r="H424" s="272">
        <v>79.749999999999986</v>
      </c>
      <c r="I424" s="272">
        <v>80.649999999999991</v>
      </c>
      <c r="J424" s="272">
        <v>81.499999999999986</v>
      </c>
      <c r="K424" s="271">
        <v>79.8</v>
      </c>
      <c r="L424" s="271">
        <v>78.05</v>
      </c>
      <c r="M424" s="271">
        <v>317.17052000000001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289</v>
      </c>
      <c r="D425" s="272">
        <v>291.36666666666667</v>
      </c>
      <c r="E425" s="272">
        <v>280.73333333333335</v>
      </c>
      <c r="F425" s="272">
        <v>272.4666666666667</v>
      </c>
      <c r="G425" s="272">
        <v>261.83333333333337</v>
      </c>
      <c r="H425" s="272">
        <v>299.63333333333333</v>
      </c>
      <c r="I425" s="272">
        <v>310.26666666666665</v>
      </c>
      <c r="J425" s="272">
        <v>318.5333333333333</v>
      </c>
      <c r="K425" s="271">
        <v>302</v>
      </c>
      <c r="L425" s="271">
        <v>283.10000000000002</v>
      </c>
      <c r="M425" s="271">
        <v>3.6875800000000001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148.85</v>
      </c>
      <c r="D426" s="272">
        <v>149.21666666666667</v>
      </c>
      <c r="E426" s="272">
        <v>147.73333333333335</v>
      </c>
      <c r="F426" s="272">
        <v>146.61666666666667</v>
      </c>
      <c r="G426" s="272">
        <v>145.13333333333335</v>
      </c>
      <c r="H426" s="272">
        <v>150.33333333333334</v>
      </c>
      <c r="I426" s="272">
        <v>151.81666666666663</v>
      </c>
      <c r="J426" s="272">
        <v>152.93333333333334</v>
      </c>
      <c r="K426" s="271">
        <v>150.69999999999999</v>
      </c>
      <c r="L426" s="271">
        <v>148.1</v>
      </c>
      <c r="M426" s="271">
        <v>3.58066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343.4</v>
      </c>
      <c r="D427" s="272">
        <v>344.66666666666669</v>
      </c>
      <c r="E427" s="272">
        <v>340.73333333333335</v>
      </c>
      <c r="F427" s="272">
        <v>338.06666666666666</v>
      </c>
      <c r="G427" s="272">
        <v>334.13333333333333</v>
      </c>
      <c r="H427" s="272">
        <v>347.33333333333337</v>
      </c>
      <c r="I427" s="272">
        <v>351.26666666666665</v>
      </c>
      <c r="J427" s="272">
        <v>353.93333333333339</v>
      </c>
      <c r="K427" s="271">
        <v>348.6</v>
      </c>
      <c r="L427" s="271">
        <v>342</v>
      </c>
      <c r="M427" s="271">
        <v>2.23536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449.6</v>
      </c>
      <c r="D428" s="272">
        <v>452.7833333333333</v>
      </c>
      <c r="E428" s="272">
        <v>443.86666666666662</v>
      </c>
      <c r="F428" s="272">
        <v>438.13333333333333</v>
      </c>
      <c r="G428" s="272">
        <v>429.21666666666664</v>
      </c>
      <c r="H428" s="272">
        <v>458.51666666666659</v>
      </c>
      <c r="I428" s="272">
        <v>467.43333333333334</v>
      </c>
      <c r="J428" s="272">
        <v>473.16666666666657</v>
      </c>
      <c r="K428" s="271">
        <v>461.7</v>
      </c>
      <c r="L428" s="271">
        <v>447.05</v>
      </c>
      <c r="M428" s="271">
        <v>0.60980000000000001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472.7</v>
      </c>
      <c r="D429" s="272">
        <v>475</v>
      </c>
      <c r="E429" s="272">
        <v>468.75</v>
      </c>
      <c r="F429" s="272">
        <v>464.8</v>
      </c>
      <c r="G429" s="272">
        <v>458.55</v>
      </c>
      <c r="H429" s="272">
        <v>478.95</v>
      </c>
      <c r="I429" s="272">
        <v>485.2</v>
      </c>
      <c r="J429" s="272">
        <v>489.15</v>
      </c>
      <c r="K429" s="271">
        <v>481.25</v>
      </c>
      <c r="L429" s="271">
        <v>471.05</v>
      </c>
      <c r="M429" s="271">
        <v>1.6254599999999999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218.95</v>
      </c>
      <c r="D430" s="272">
        <v>219.78333333333333</v>
      </c>
      <c r="E430" s="272">
        <v>217.16666666666666</v>
      </c>
      <c r="F430" s="272">
        <v>215.38333333333333</v>
      </c>
      <c r="G430" s="272">
        <v>212.76666666666665</v>
      </c>
      <c r="H430" s="272">
        <v>221.56666666666666</v>
      </c>
      <c r="I430" s="272">
        <v>224.18333333333334</v>
      </c>
      <c r="J430" s="272">
        <v>225.96666666666667</v>
      </c>
      <c r="K430" s="271">
        <v>222.4</v>
      </c>
      <c r="L430" s="271">
        <v>218</v>
      </c>
      <c r="M430" s="271">
        <v>1.0103899999999999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921.05</v>
      </c>
      <c r="D431" s="272">
        <v>921.79999999999984</v>
      </c>
      <c r="E431" s="272">
        <v>916.6999999999997</v>
      </c>
      <c r="F431" s="272">
        <v>912.34999999999991</v>
      </c>
      <c r="G431" s="272">
        <v>907.24999999999977</v>
      </c>
      <c r="H431" s="272">
        <v>926.14999999999964</v>
      </c>
      <c r="I431" s="272">
        <v>931.24999999999977</v>
      </c>
      <c r="J431" s="272">
        <v>935.59999999999957</v>
      </c>
      <c r="K431" s="271">
        <v>926.9</v>
      </c>
      <c r="L431" s="271">
        <v>917.45</v>
      </c>
      <c r="M431" s="271">
        <v>15.263949999999999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474.6</v>
      </c>
      <c r="D432" s="272">
        <v>473.73333333333335</v>
      </c>
      <c r="E432" s="272">
        <v>467.56666666666672</v>
      </c>
      <c r="F432" s="272">
        <v>460.53333333333336</v>
      </c>
      <c r="G432" s="272">
        <v>454.36666666666673</v>
      </c>
      <c r="H432" s="272">
        <v>480.76666666666671</v>
      </c>
      <c r="I432" s="272">
        <v>486.93333333333334</v>
      </c>
      <c r="J432" s="272">
        <v>493.9666666666667</v>
      </c>
      <c r="K432" s="271">
        <v>479.9</v>
      </c>
      <c r="L432" s="271">
        <v>466.7</v>
      </c>
      <c r="M432" s="271">
        <v>12.542339999999999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2040.4</v>
      </c>
      <c r="D433" s="272">
        <v>2035.6666666666667</v>
      </c>
      <c r="E433" s="272">
        <v>2022.6333333333337</v>
      </c>
      <c r="F433" s="272">
        <v>2004.866666666667</v>
      </c>
      <c r="G433" s="272">
        <v>1991.8333333333339</v>
      </c>
      <c r="H433" s="272">
        <v>2053.4333333333334</v>
      </c>
      <c r="I433" s="272">
        <v>2066.4666666666667</v>
      </c>
      <c r="J433" s="272">
        <v>2084.2333333333331</v>
      </c>
      <c r="K433" s="271">
        <v>2048.6999999999998</v>
      </c>
      <c r="L433" s="271">
        <v>2017.9</v>
      </c>
      <c r="M433" s="271">
        <v>0.19653000000000001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807.3</v>
      </c>
      <c r="D434" s="272">
        <v>809.44999999999993</v>
      </c>
      <c r="E434" s="272">
        <v>797.94999999999982</v>
      </c>
      <c r="F434" s="272">
        <v>788.59999999999991</v>
      </c>
      <c r="G434" s="272">
        <v>777.0999999999998</v>
      </c>
      <c r="H434" s="272">
        <v>818.79999999999984</v>
      </c>
      <c r="I434" s="272">
        <v>830.30000000000007</v>
      </c>
      <c r="J434" s="272">
        <v>839.64999999999986</v>
      </c>
      <c r="K434" s="271">
        <v>820.95</v>
      </c>
      <c r="L434" s="271">
        <v>800.1</v>
      </c>
      <c r="M434" s="271">
        <v>0.87405999999999995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477.2</v>
      </c>
      <c r="D435" s="272">
        <v>478.2833333333333</v>
      </c>
      <c r="E435" s="272">
        <v>472.96666666666658</v>
      </c>
      <c r="F435" s="272">
        <v>468.73333333333329</v>
      </c>
      <c r="G435" s="272">
        <v>463.41666666666657</v>
      </c>
      <c r="H435" s="272">
        <v>482.51666666666659</v>
      </c>
      <c r="I435" s="272">
        <v>487.83333333333331</v>
      </c>
      <c r="J435" s="272">
        <v>492.06666666666661</v>
      </c>
      <c r="K435" s="271">
        <v>483.6</v>
      </c>
      <c r="L435" s="271">
        <v>474.05</v>
      </c>
      <c r="M435" s="271">
        <v>3.3975900000000001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340.8</v>
      </c>
      <c r="D436" s="272">
        <v>343.33333333333331</v>
      </c>
      <c r="E436" s="272">
        <v>336.76666666666665</v>
      </c>
      <c r="F436" s="272">
        <v>332.73333333333335</v>
      </c>
      <c r="G436" s="272">
        <v>326.16666666666669</v>
      </c>
      <c r="H436" s="272">
        <v>347.36666666666662</v>
      </c>
      <c r="I436" s="272">
        <v>353.93333333333334</v>
      </c>
      <c r="J436" s="272">
        <v>357.96666666666658</v>
      </c>
      <c r="K436" s="271">
        <v>349.9</v>
      </c>
      <c r="L436" s="271">
        <v>339.3</v>
      </c>
      <c r="M436" s="271">
        <v>1.8691199999999999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1895.35</v>
      </c>
      <c r="D437" s="272">
        <v>1892.1166666666668</v>
      </c>
      <c r="E437" s="272">
        <v>1884.2333333333336</v>
      </c>
      <c r="F437" s="272">
        <v>1873.1166666666668</v>
      </c>
      <c r="G437" s="272">
        <v>1865.2333333333336</v>
      </c>
      <c r="H437" s="272">
        <v>1903.2333333333336</v>
      </c>
      <c r="I437" s="272">
        <v>1911.1166666666668</v>
      </c>
      <c r="J437" s="272">
        <v>1922.2333333333336</v>
      </c>
      <c r="K437" s="271">
        <v>1900</v>
      </c>
      <c r="L437" s="271">
        <v>1881</v>
      </c>
      <c r="M437" s="271">
        <v>0.28122000000000003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450.2</v>
      </c>
      <c r="D438" s="272">
        <v>446.56666666666666</v>
      </c>
      <c r="E438" s="272">
        <v>441.63333333333333</v>
      </c>
      <c r="F438" s="272">
        <v>433.06666666666666</v>
      </c>
      <c r="G438" s="272">
        <v>428.13333333333333</v>
      </c>
      <c r="H438" s="272">
        <v>455.13333333333333</v>
      </c>
      <c r="I438" s="272">
        <v>460.06666666666661</v>
      </c>
      <c r="J438" s="272">
        <v>468.63333333333333</v>
      </c>
      <c r="K438" s="271">
        <v>451.5</v>
      </c>
      <c r="L438" s="271">
        <v>438</v>
      </c>
      <c r="M438" s="271">
        <v>2.8295400000000002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7.7</v>
      </c>
      <c r="D439" s="272">
        <v>7.7333333333333343</v>
      </c>
      <c r="E439" s="272">
        <v>7.5666666666666682</v>
      </c>
      <c r="F439" s="272">
        <v>7.4333333333333336</v>
      </c>
      <c r="G439" s="272">
        <v>7.2666666666666675</v>
      </c>
      <c r="H439" s="272">
        <v>7.8666666666666689</v>
      </c>
      <c r="I439" s="272">
        <v>8.033333333333335</v>
      </c>
      <c r="J439" s="272">
        <v>8.1666666666666696</v>
      </c>
      <c r="K439" s="271">
        <v>7.9</v>
      </c>
      <c r="L439" s="271">
        <v>7.6</v>
      </c>
      <c r="M439" s="271">
        <v>712.02485999999999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910.95</v>
      </c>
      <c r="D440" s="272">
        <v>912.41666666666663</v>
      </c>
      <c r="E440" s="272">
        <v>903.5333333333333</v>
      </c>
      <c r="F440" s="272">
        <v>896.11666666666667</v>
      </c>
      <c r="G440" s="272">
        <v>887.23333333333335</v>
      </c>
      <c r="H440" s="272">
        <v>919.83333333333326</v>
      </c>
      <c r="I440" s="272">
        <v>928.7166666666667</v>
      </c>
      <c r="J440" s="272">
        <v>936.13333333333321</v>
      </c>
      <c r="K440" s="271">
        <v>921.3</v>
      </c>
      <c r="L440" s="271">
        <v>905</v>
      </c>
      <c r="M440" s="271">
        <v>0.10929999999999999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582.54999999999995</v>
      </c>
      <c r="D441" s="272">
        <v>582.36666666666667</v>
      </c>
      <c r="E441" s="272">
        <v>577.08333333333337</v>
      </c>
      <c r="F441" s="272">
        <v>571.61666666666667</v>
      </c>
      <c r="G441" s="272">
        <v>566.33333333333337</v>
      </c>
      <c r="H441" s="272">
        <v>587.83333333333337</v>
      </c>
      <c r="I441" s="272">
        <v>593.11666666666667</v>
      </c>
      <c r="J441" s="272">
        <v>598.58333333333337</v>
      </c>
      <c r="K441" s="271">
        <v>587.65</v>
      </c>
      <c r="L441" s="271">
        <v>576.9</v>
      </c>
      <c r="M441" s="271">
        <v>3.67096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1642.15</v>
      </c>
      <c r="D442" s="272">
        <v>1657.5</v>
      </c>
      <c r="E442" s="272">
        <v>1615</v>
      </c>
      <c r="F442" s="272">
        <v>1587.85</v>
      </c>
      <c r="G442" s="272">
        <v>1545.35</v>
      </c>
      <c r="H442" s="272">
        <v>1684.65</v>
      </c>
      <c r="I442" s="272">
        <v>1727.15</v>
      </c>
      <c r="J442" s="272">
        <v>1754.3000000000002</v>
      </c>
      <c r="K442" s="271">
        <v>1700</v>
      </c>
      <c r="L442" s="271">
        <v>1630.35</v>
      </c>
      <c r="M442" s="271">
        <v>0.14838000000000001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598.95000000000005</v>
      </c>
      <c r="D443" s="272">
        <v>601.30000000000007</v>
      </c>
      <c r="E443" s="272">
        <v>582.60000000000014</v>
      </c>
      <c r="F443" s="272">
        <v>566.25000000000011</v>
      </c>
      <c r="G443" s="272">
        <v>547.55000000000018</v>
      </c>
      <c r="H443" s="272">
        <v>617.65000000000009</v>
      </c>
      <c r="I443" s="272">
        <v>636.35000000000014</v>
      </c>
      <c r="J443" s="272">
        <v>652.70000000000005</v>
      </c>
      <c r="K443" s="271">
        <v>620</v>
      </c>
      <c r="L443" s="271">
        <v>584.95000000000005</v>
      </c>
      <c r="M443" s="271">
        <v>0.74285999999999996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868.2</v>
      </c>
      <c r="D444" s="272">
        <v>869.08333333333337</v>
      </c>
      <c r="E444" s="272">
        <v>865.11666666666679</v>
      </c>
      <c r="F444" s="272">
        <v>862.03333333333342</v>
      </c>
      <c r="G444" s="272">
        <v>858.06666666666683</v>
      </c>
      <c r="H444" s="272">
        <v>872.16666666666674</v>
      </c>
      <c r="I444" s="272">
        <v>876.13333333333321</v>
      </c>
      <c r="J444" s="272">
        <v>879.2166666666667</v>
      </c>
      <c r="K444" s="271">
        <v>873.05</v>
      </c>
      <c r="L444" s="271">
        <v>866</v>
      </c>
      <c r="M444" s="271">
        <v>0.24645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37.049999999999997</v>
      </c>
      <c r="D445" s="272">
        <v>37.083333333333336</v>
      </c>
      <c r="E445" s="272">
        <v>36.666666666666671</v>
      </c>
      <c r="F445" s="272">
        <v>36.283333333333339</v>
      </c>
      <c r="G445" s="272">
        <v>35.866666666666674</v>
      </c>
      <c r="H445" s="272">
        <v>37.466666666666669</v>
      </c>
      <c r="I445" s="272">
        <v>37.88333333333334</v>
      </c>
      <c r="J445" s="272">
        <v>38.266666666666666</v>
      </c>
      <c r="K445" s="271">
        <v>37.5</v>
      </c>
      <c r="L445" s="271">
        <v>36.700000000000003</v>
      </c>
      <c r="M445" s="271">
        <v>49.748750000000001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958.25</v>
      </c>
      <c r="D446" s="272">
        <v>962.75</v>
      </c>
      <c r="E446" s="272">
        <v>950.6</v>
      </c>
      <c r="F446" s="272">
        <v>942.95</v>
      </c>
      <c r="G446" s="272">
        <v>930.80000000000007</v>
      </c>
      <c r="H446" s="272">
        <v>970.4</v>
      </c>
      <c r="I446" s="272">
        <v>982.55000000000007</v>
      </c>
      <c r="J446" s="272">
        <v>990.19999999999993</v>
      </c>
      <c r="K446" s="271">
        <v>974.9</v>
      </c>
      <c r="L446" s="271">
        <v>955.1</v>
      </c>
      <c r="M446" s="271">
        <v>10.355790000000001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750.55</v>
      </c>
      <c r="D447" s="272">
        <v>758.51666666666677</v>
      </c>
      <c r="E447" s="272">
        <v>739.03333333333353</v>
      </c>
      <c r="F447" s="272">
        <v>727.51666666666677</v>
      </c>
      <c r="G447" s="272">
        <v>708.03333333333353</v>
      </c>
      <c r="H447" s="272">
        <v>770.03333333333353</v>
      </c>
      <c r="I447" s="272">
        <v>789.51666666666688</v>
      </c>
      <c r="J447" s="272">
        <v>801.03333333333353</v>
      </c>
      <c r="K447" s="271">
        <v>778</v>
      </c>
      <c r="L447" s="271">
        <v>747</v>
      </c>
      <c r="M447" s="271">
        <v>8.1412300000000002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1075.5999999999999</v>
      </c>
      <c r="D448" s="272">
        <v>1078.6166666666666</v>
      </c>
      <c r="E448" s="272">
        <v>1063.583333333333</v>
      </c>
      <c r="F448" s="272">
        <v>1051.5666666666664</v>
      </c>
      <c r="G448" s="272">
        <v>1036.5333333333328</v>
      </c>
      <c r="H448" s="272">
        <v>1090.6333333333332</v>
      </c>
      <c r="I448" s="272">
        <v>1105.6666666666665</v>
      </c>
      <c r="J448" s="272">
        <v>1117.6833333333334</v>
      </c>
      <c r="K448" s="271">
        <v>1093.6500000000001</v>
      </c>
      <c r="L448" s="271">
        <v>1066.5999999999999</v>
      </c>
      <c r="M448" s="271">
        <v>27.820460000000001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215.05</v>
      </c>
      <c r="D449" s="272">
        <v>216.31666666666669</v>
      </c>
      <c r="E449" s="272">
        <v>212.83333333333337</v>
      </c>
      <c r="F449" s="272">
        <v>210.61666666666667</v>
      </c>
      <c r="G449" s="272">
        <v>207.13333333333335</v>
      </c>
      <c r="H449" s="272">
        <v>218.53333333333339</v>
      </c>
      <c r="I449" s="272">
        <v>222.01666666666668</v>
      </c>
      <c r="J449" s="272">
        <v>224.23333333333341</v>
      </c>
      <c r="K449" s="271">
        <v>219.8</v>
      </c>
      <c r="L449" s="271">
        <v>214.1</v>
      </c>
      <c r="M449" s="271">
        <v>8.4893699999999992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1094</v>
      </c>
      <c r="D450" s="272">
        <v>1096.2166666666665</v>
      </c>
      <c r="E450" s="272">
        <v>1084.9833333333329</v>
      </c>
      <c r="F450" s="272">
        <v>1075.9666666666665</v>
      </c>
      <c r="G450" s="272">
        <v>1064.7333333333329</v>
      </c>
      <c r="H450" s="272">
        <v>1105.2333333333329</v>
      </c>
      <c r="I450" s="272">
        <v>1116.4666666666665</v>
      </c>
      <c r="J450" s="272">
        <v>1125.4833333333329</v>
      </c>
      <c r="K450" s="271">
        <v>1107.45</v>
      </c>
      <c r="L450" s="271">
        <v>1087.2</v>
      </c>
      <c r="M450" s="271">
        <v>4.0703399999999998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3422.5</v>
      </c>
      <c r="D451" s="272">
        <v>3408.75</v>
      </c>
      <c r="E451" s="272">
        <v>3388.8</v>
      </c>
      <c r="F451" s="272">
        <v>3355.1000000000004</v>
      </c>
      <c r="G451" s="272">
        <v>3335.1500000000005</v>
      </c>
      <c r="H451" s="272">
        <v>3442.45</v>
      </c>
      <c r="I451" s="272">
        <v>3462.3999999999996</v>
      </c>
      <c r="J451" s="272">
        <v>3496.0999999999995</v>
      </c>
      <c r="K451" s="271">
        <v>3428.7</v>
      </c>
      <c r="L451" s="271">
        <v>3375.05</v>
      </c>
      <c r="M451" s="271">
        <v>14.49248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773.45</v>
      </c>
      <c r="D452" s="272">
        <v>781.19999999999993</v>
      </c>
      <c r="E452" s="272">
        <v>763.84999999999991</v>
      </c>
      <c r="F452" s="272">
        <v>754.25</v>
      </c>
      <c r="G452" s="272">
        <v>736.9</v>
      </c>
      <c r="H452" s="272">
        <v>790.79999999999984</v>
      </c>
      <c r="I452" s="272">
        <v>808.15</v>
      </c>
      <c r="J452" s="272">
        <v>817.74999999999977</v>
      </c>
      <c r="K452" s="271">
        <v>798.55</v>
      </c>
      <c r="L452" s="271">
        <v>771.6</v>
      </c>
      <c r="M452" s="271">
        <v>33.713389999999997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9498.65</v>
      </c>
      <c r="D453" s="272">
        <v>9511.9833333333336</v>
      </c>
      <c r="E453" s="272">
        <v>9448.9666666666672</v>
      </c>
      <c r="F453" s="272">
        <v>9399.2833333333328</v>
      </c>
      <c r="G453" s="272">
        <v>9336.2666666666664</v>
      </c>
      <c r="H453" s="272">
        <v>9561.6666666666679</v>
      </c>
      <c r="I453" s="272">
        <v>9624.6833333333343</v>
      </c>
      <c r="J453" s="272">
        <v>9674.3666666666686</v>
      </c>
      <c r="K453" s="271">
        <v>9575</v>
      </c>
      <c r="L453" s="271">
        <v>9462.2999999999993</v>
      </c>
      <c r="M453" s="271">
        <v>2.41351</v>
      </c>
      <c r="N453" s="1"/>
      <c r="O453" s="1"/>
    </row>
    <row r="454" spans="1:15" ht="12.75" customHeight="1">
      <c r="A454" s="30">
        <v>444</v>
      </c>
      <c r="B454" s="281" t="s">
        <v>868</v>
      </c>
      <c r="C454" s="271">
        <v>1486.8</v>
      </c>
      <c r="D454" s="272">
        <v>1485.7</v>
      </c>
      <c r="E454" s="272">
        <v>1472.4</v>
      </c>
      <c r="F454" s="272">
        <v>1458</v>
      </c>
      <c r="G454" s="272">
        <v>1444.7</v>
      </c>
      <c r="H454" s="272">
        <v>1500.1000000000001</v>
      </c>
      <c r="I454" s="272">
        <v>1513.3999999999999</v>
      </c>
      <c r="J454" s="272">
        <v>1527.8000000000002</v>
      </c>
      <c r="K454" s="271">
        <v>1499</v>
      </c>
      <c r="L454" s="271">
        <v>1471.3</v>
      </c>
      <c r="M454" s="271">
        <v>0.19386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232.75</v>
      </c>
      <c r="D455" s="272">
        <v>232.4</v>
      </c>
      <c r="E455" s="272">
        <v>231.05</v>
      </c>
      <c r="F455" s="272">
        <v>229.35</v>
      </c>
      <c r="G455" s="272">
        <v>228</v>
      </c>
      <c r="H455" s="272">
        <v>234.10000000000002</v>
      </c>
      <c r="I455" s="272">
        <v>235.45</v>
      </c>
      <c r="J455" s="272">
        <v>237.15000000000003</v>
      </c>
      <c r="K455" s="271">
        <v>233.75</v>
      </c>
      <c r="L455" s="271">
        <v>230.7</v>
      </c>
      <c r="M455" s="271">
        <v>26.9697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476.65</v>
      </c>
      <c r="D456" s="272">
        <v>479.08333333333331</v>
      </c>
      <c r="E456" s="272">
        <v>473.16666666666663</v>
      </c>
      <c r="F456" s="272">
        <v>469.68333333333334</v>
      </c>
      <c r="G456" s="272">
        <v>463.76666666666665</v>
      </c>
      <c r="H456" s="272">
        <v>482.56666666666661</v>
      </c>
      <c r="I456" s="272">
        <v>488.48333333333323</v>
      </c>
      <c r="J456" s="272">
        <v>491.96666666666658</v>
      </c>
      <c r="K456" s="271">
        <v>485</v>
      </c>
      <c r="L456" s="271">
        <v>475.6</v>
      </c>
      <c r="M456" s="271">
        <v>127.77503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229.4</v>
      </c>
      <c r="D457" s="272">
        <v>229.70000000000002</v>
      </c>
      <c r="E457" s="272">
        <v>228.05000000000004</v>
      </c>
      <c r="F457" s="272">
        <v>226.70000000000002</v>
      </c>
      <c r="G457" s="272">
        <v>225.05000000000004</v>
      </c>
      <c r="H457" s="272">
        <v>231.05000000000004</v>
      </c>
      <c r="I457" s="272">
        <v>232.70000000000002</v>
      </c>
      <c r="J457" s="272">
        <v>234.05000000000004</v>
      </c>
      <c r="K457" s="271">
        <v>231.35</v>
      </c>
      <c r="L457" s="271">
        <v>228.35</v>
      </c>
      <c r="M457" s="271">
        <v>91.953559999999996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615.25</v>
      </c>
      <c r="D458" s="272">
        <v>615.56666666666672</v>
      </c>
      <c r="E458" s="272">
        <v>608.13333333333344</v>
      </c>
      <c r="F458" s="272">
        <v>601.01666666666677</v>
      </c>
      <c r="G458" s="272">
        <v>593.58333333333348</v>
      </c>
      <c r="H458" s="272">
        <v>622.68333333333339</v>
      </c>
      <c r="I458" s="272">
        <v>630.11666666666656</v>
      </c>
      <c r="J458" s="272">
        <v>637.23333333333335</v>
      </c>
      <c r="K458" s="271">
        <v>623</v>
      </c>
      <c r="L458" s="271">
        <v>608.45000000000005</v>
      </c>
      <c r="M458" s="271">
        <v>0.33613999999999999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109.1</v>
      </c>
      <c r="D459" s="272">
        <v>109.45</v>
      </c>
      <c r="E459" s="272">
        <v>108.25</v>
      </c>
      <c r="F459" s="272">
        <v>107.39999999999999</v>
      </c>
      <c r="G459" s="272">
        <v>106.19999999999999</v>
      </c>
      <c r="H459" s="272">
        <v>110.30000000000001</v>
      </c>
      <c r="I459" s="272">
        <v>111.50000000000003</v>
      </c>
      <c r="J459" s="272">
        <v>112.35000000000002</v>
      </c>
      <c r="K459" s="271">
        <v>110.65</v>
      </c>
      <c r="L459" s="271">
        <v>108.6</v>
      </c>
      <c r="M459" s="271">
        <v>753.21497999999997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105.5</v>
      </c>
      <c r="D460" s="272">
        <v>106.53333333333335</v>
      </c>
      <c r="E460" s="272">
        <v>104.06666666666669</v>
      </c>
      <c r="F460" s="272">
        <v>102.63333333333334</v>
      </c>
      <c r="G460" s="272">
        <v>100.16666666666669</v>
      </c>
      <c r="H460" s="272">
        <v>107.9666666666667</v>
      </c>
      <c r="I460" s="272">
        <v>110.43333333333337</v>
      </c>
      <c r="J460" s="272">
        <v>111.8666666666667</v>
      </c>
      <c r="K460" s="271">
        <v>109</v>
      </c>
      <c r="L460" s="271">
        <v>105.1</v>
      </c>
      <c r="M460" s="271">
        <v>31.467849999999999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3259.6</v>
      </c>
      <c r="D461" s="272">
        <v>3272.8666666666668</v>
      </c>
      <c r="E461" s="272">
        <v>3226.7333333333336</v>
      </c>
      <c r="F461" s="272">
        <v>3193.8666666666668</v>
      </c>
      <c r="G461" s="272">
        <v>3147.7333333333336</v>
      </c>
      <c r="H461" s="272">
        <v>3305.7333333333336</v>
      </c>
      <c r="I461" s="272">
        <v>3351.8666666666668</v>
      </c>
      <c r="J461" s="272">
        <v>3384.7333333333336</v>
      </c>
      <c r="K461" s="271">
        <v>3319</v>
      </c>
      <c r="L461" s="271">
        <v>3240</v>
      </c>
      <c r="M461" s="271">
        <v>8.5849999999999996E-2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1077.25</v>
      </c>
      <c r="D462" s="272">
        <v>1080.45</v>
      </c>
      <c r="E462" s="272">
        <v>1067</v>
      </c>
      <c r="F462" s="272">
        <v>1056.75</v>
      </c>
      <c r="G462" s="272">
        <v>1043.3</v>
      </c>
      <c r="H462" s="272">
        <v>1090.7</v>
      </c>
      <c r="I462" s="272">
        <v>1104.1500000000003</v>
      </c>
      <c r="J462" s="272">
        <v>1114.4000000000001</v>
      </c>
      <c r="K462" s="271">
        <v>1093.9000000000001</v>
      </c>
      <c r="L462" s="271">
        <v>1070.2</v>
      </c>
      <c r="M462" s="271">
        <v>32.01408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88.2</v>
      </c>
      <c r="D463" s="272">
        <v>89.399999999999991</v>
      </c>
      <c r="E463" s="272">
        <v>86.799999999999983</v>
      </c>
      <c r="F463" s="272">
        <v>85.399999999999991</v>
      </c>
      <c r="G463" s="272">
        <v>82.799999999999983</v>
      </c>
      <c r="H463" s="272">
        <v>90.799999999999983</v>
      </c>
      <c r="I463" s="272">
        <v>93.399999999999977</v>
      </c>
      <c r="J463" s="272">
        <v>94.799999999999983</v>
      </c>
      <c r="K463" s="271">
        <v>92</v>
      </c>
      <c r="L463" s="271">
        <v>88</v>
      </c>
      <c r="M463" s="271">
        <v>4.7423799999999998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749.1</v>
      </c>
      <c r="D464" s="272">
        <v>753.35</v>
      </c>
      <c r="E464" s="272">
        <v>740.80000000000007</v>
      </c>
      <c r="F464" s="272">
        <v>732.5</v>
      </c>
      <c r="G464" s="272">
        <v>719.95</v>
      </c>
      <c r="H464" s="272">
        <v>761.65000000000009</v>
      </c>
      <c r="I464" s="272">
        <v>774.2</v>
      </c>
      <c r="J464" s="272">
        <v>782.50000000000011</v>
      </c>
      <c r="K464" s="271">
        <v>765.9</v>
      </c>
      <c r="L464" s="271">
        <v>745.05</v>
      </c>
      <c r="M464" s="271">
        <v>2.3111799999999998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2126.1999999999998</v>
      </c>
      <c r="D465" s="272">
        <v>2134.4</v>
      </c>
      <c r="E465" s="272">
        <v>2111.8000000000002</v>
      </c>
      <c r="F465" s="272">
        <v>2097.4</v>
      </c>
      <c r="G465" s="272">
        <v>2074.8000000000002</v>
      </c>
      <c r="H465" s="272">
        <v>2148.8000000000002</v>
      </c>
      <c r="I465" s="272">
        <v>2171.3999999999996</v>
      </c>
      <c r="J465" s="272">
        <v>2185.8000000000002</v>
      </c>
      <c r="K465" s="271">
        <v>2157</v>
      </c>
      <c r="L465" s="271">
        <v>2120</v>
      </c>
      <c r="M465" s="271">
        <v>0.56889000000000001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631.1</v>
      </c>
      <c r="D466" s="272">
        <v>631.51666666666677</v>
      </c>
      <c r="E466" s="272">
        <v>625.43333333333351</v>
      </c>
      <c r="F466" s="272">
        <v>619.76666666666677</v>
      </c>
      <c r="G466" s="272">
        <v>613.68333333333351</v>
      </c>
      <c r="H466" s="272">
        <v>637.18333333333351</v>
      </c>
      <c r="I466" s="272">
        <v>643.26666666666677</v>
      </c>
      <c r="J466" s="272">
        <v>648.93333333333351</v>
      </c>
      <c r="K466" s="271">
        <v>637.6</v>
      </c>
      <c r="L466" s="271">
        <v>625.85</v>
      </c>
      <c r="M466" s="271">
        <v>0.35938999999999999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3128.15</v>
      </c>
      <c r="D467" s="272">
        <v>3133.0499999999997</v>
      </c>
      <c r="E467" s="272">
        <v>3080.0999999999995</v>
      </c>
      <c r="F467" s="272">
        <v>3032.0499999999997</v>
      </c>
      <c r="G467" s="272">
        <v>2979.0999999999995</v>
      </c>
      <c r="H467" s="272">
        <v>3181.0999999999995</v>
      </c>
      <c r="I467" s="272">
        <v>3234.0499999999993</v>
      </c>
      <c r="J467" s="272">
        <v>3282.0999999999995</v>
      </c>
      <c r="K467" s="271">
        <v>3186</v>
      </c>
      <c r="L467" s="271">
        <v>3085</v>
      </c>
      <c r="M467" s="271">
        <v>0.73401000000000005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2472.35</v>
      </c>
      <c r="D468" s="272">
        <v>2468.1833333333334</v>
      </c>
      <c r="E468" s="272">
        <v>2450.3666666666668</v>
      </c>
      <c r="F468" s="272">
        <v>2428.3833333333332</v>
      </c>
      <c r="G468" s="272">
        <v>2410.5666666666666</v>
      </c>
      <c r="H468" s="272">
        <v>2490.166666666667</v>
      </c>
      <c r="I468" s="272">
        <v>2507.9833333333336</v>
      </c>
      <c r="J468" s="272">
        <v>2529.9666666666672</v>
      </c>
      <c r="K468" s="271">
        <v>2486</v>
      </c>
      <c r="L468" s="271">
        <v>2446.1999999999998</v>
      </c>
      <c r="M468" s="271">
        <v>11.278779999999999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1535.65</v>
      </c>
      <c r="D469" s="272">
        <v>1542.1833333333332</v>
      </c>
      <c r="E469" s="272">
        <v>1525.5666666666664</v>
      </c>
      <c r="F469" s="272">
        <v>1515.4833333333331</v>
      </c>
      <c r="G469" s="272">
        <v>1498.8666666666663</v>
      </c>
      <c r="H469" s="272">
        <v>1552.2666666666664</v>
      </c>
      <c r="I469" s="272">
        <v>1568.8833333333332</v>
      </c>
      <c r="J469" s="272">
        <v>1578.9666666666665</v>
      </c>
      <c r="K469" s="271">
        <v>1558.8</v>
      </c>
      <c r="L469" s="271">
        <v>1532.1</v>
      </c>
      <c r="M469" s="271">
        <v>2.3952300000000002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556.85</v>
      </c>
      <c r="D470" s="272">
        <v>553.0333333333333</v>
      </c>
      <c r="E470" s="272">
        <v>546.66666666666663</v>
      </c>
      <c r="F470" s="272">
        <v>536.48333333333335</v>
      </c>
      <c r="G470" s="272">
        <v>530.11666666666667</v>
      </c>
      <c r="H470" s="272">
        <v>563.21666666666658</v>
      </c>
      <c r="I470" s="272">
        <v>569.58333333333337</v>
      </c>
      <c r="J470" s="272">
        <v>579.76666666666654</v>
      </c>
      <c r="K470" s="271">
        <v>559.4</v>
      </c>
      <c r="L470" s="271">
        <v>542.85</v>
      </c>
      <c r="M470" s="271">
        <v>3.4317600000000001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1340.15</v>
      </c>
      <c r="D471" s="272">
        <v>1340.1000000000001</v>
      </c>
      <c r="E471" s="272">
        <v>1320.5000000000002</v>
      </c>
      <c r="F471" s="272">
        <v>1300.8500000000001</v>
      </c>
      <c r="G471" s="272">
        <v>1281.2500000000002</v>
      </c>
      <c r="H471" s="272">
        <v>1359.7500000000002</v>
      </c>
      <c r="I471" s="272">
        <v>1379.3500000000001</v>
      </c>
      <c r="J471" s="272">
        <v>1399.0000000000002</v>
      </c>
      <c r="K471" s="271">
        <v>1359.7</v>
      </c>
      <c r="L471" s="271">
        <v>1320.45</v>
      </c>
      <c r="M471" s="271">
        <v>17.022179999999999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37.35</v>
      </c>
      <c r="D472" s="272">
        <v>37.56666666666667</v>
      </c>
      <c r="E472" s="272">
        <v>36.833333333333343</v>
      </c>
      <c r="F472" s="272">
        <v>36.31666666666667</v>
      </c>
      <c r="G472" s="272">
        <v>35.583333333333343</v>
      </c>
      <c r="H472" s="272">
        <v>38.083333333333343</v>
      </c>
      <c r="I472" s="272">
        <v>38.816666666666677</v>
      </c>
      <c r="J472" s="272">
        <v>39.333333333333343</v>
      </c>
      <c r="K472" s="271">
        <v>38.299999999999997</v>
      </c>
      <c r="L472" s="271">
        <v>37.049999999999997</v>
      </c>
      <c r="M472" s="271">
        <v>92.799040000000005</v>
      </c>
      <c r="N472" s="1"/>
      <c r="O472" s="1"/>
    </row>
    <row r="473" spans="1:15" ht="12.75" customHeight="1">
      <c r="A473" s="30">
        <v>463</v>
      </c>
      <c r="B473" s="281" t="s">
        <v>869</v>
      </c>
      <c r="C473" s="271">
        <v>220.9</v>
      </c>
      <c r="D473" s="272">
        <v>221.80000000000004</v>
      </c>
      <c r="E473" s="272">
        <v>218.80000000000007</v>
      </c>
      <c r="F473" s="272">
        <v>216.70000000000002</v>
      </c>
      <c r="G473" s="272">
        <v>213.70000000000005</v>
      </c>
      <c r="H473" s="272">
        <v>223.90000000000009</v>
      </c>
      <c r="I473" s="272">
        <v>226.90000000000003</v>
      </c>
      <c r="J473" s="272">
        <v>229.00000000000011</v>
      </c>
      <c r="K473" s="271">
        <v>224.8</v>
      </c>
      <c r="L473" s="271">
        <v>219.7</v>
      </c>
      <c r="M473" s="271">
        <v>8.3088700000000006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193.55</v>
      </c>
      <c r="D474" s="272">
        <v>194.71666666666667</v>
      </c>
      <c r="E474" s="272">
        <v>190.83333333333334</v>
      </c>
      <c r="F474" s="272">
        <v>188.11666666666667</v>
      </c>
      <c r="G474" s="272">
        <v>184.23333333333335</v>
      </c>
      <c r="H474" s="272">
        <v>197.43333333333334</v>
      </c>
      <c r="I474" s="272">
        <v>201.31666666666666</v>
      </c>
      <c r="J474" s="272">
        <v>204.03333333333333</v>
      </c>
      <c r="K474" s="271">
        <v>198.6</v>
      </c>
      <c r="L474" s="271">
        <v>192</v>
      </c>
      <c r="M474" s="271">
        <v>2.4356399999999998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2241.65</v>
      </c>
      <c r="D475" s="272">
        <v>2269.9499999999998</v>
      </c>
      <c r="E475" s="272">
        <v>2191.8999999999996</v>
      </c>
      <c r="F475" s="272">
        <v>2142.1499999999996</v>
      </c>
      <c r="G475" s="272">
        <v>2064.0999999999995</v>
      </c>
      <c r="H475" s="272">
        <v>2319.6999999999998</v>
      </c>
      <c r="I475" s="272">
        <v>2397.75</v>
      </c>
      <c r="J475" s="272">
        <v>2447.5</v>
      </c>
      <c r="K475" s="271">
        <v>2348</v>
      </c>
      <c r="L475" s="271">
        <v>2220.1999999999998</v>
      </c>
      <c r="M475" s="271">
        <v>2.2282199999999999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11.55</v>
      </c>
      <c r="D476" s="272">
        <v>11.6</v>
      </c>
      <c r="E476" s="272">
        <v>11.5</v>
      </c>
      <c r="F476" s="272">
        <v>11.450000000000001</v>
      </c>
      <c r="G476" s="272">
        <v>11.350000000000001</v>
      </c>
      <c r="H476" s="272">
        <v>11.649999999999999</v>
      </c>
      <c r="I476" s="272">
        <v>11.749999999999996</v>
      </c>
      <c r="J476" s="272">
        <v>11.799999999999997</v>
      </c>
      <c r="K476" s="271">
        <v>11.7</v>
      </c>
      <c r="L476" s="271">
        <v>11.55</v>
      </c>
      <c r="M476" s="271">
        <v>20.198149999999998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670.4</v>
      </c>
      <c r="D477" s="272">
        <v>665.6</v>
      </c>
      <c r="E477" s="272">
        <v>646.80000000000007</v>
      </c>
      <c r="F477" s="272">
        <v>623.20000000000005</v>
      </c>
      <c r="G477" s="272">
        <v>604.40000000000009</v>
      </c>
      <c r="H477" s="272">
        <v>689.2</v>
      </c>
      <c r="I477" s="272">
        <v>708</v>
      </c>
      <c r="J477" s="272">
        <v>731.6</v>
      </c>
      <c r="K477" s="271">
        <v>684.4</v>
      </c>
      <c r="L477" s="271">
        <v>642</v>
      </c>
      <c r="M477" s="271">
        <v>16.48302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767.5</v>
      </c>
      <c r="D478" s="272">
        <v>767.35</v>
      </c>
      <c r="E478" s="272">
        <v>760.5</v>
      </c>
      <c r="F478" s="272">
        <v>753.5</v>
      </c>
      <c r="G478" s="272">
        <v>746.65</v>
      </c>
      <c r="H478" s="272">
        <v>774.35</v>
      </c>
      <c r="I478" s="272">
        <v>781.20000000000016</v>
      </c>
      <c r="J478" s="272">
        <v>788.2</v>
      </c>
      <c r="K478" s="271">
        <v>774.2</v>
      </c>
      <c r="L478" s="271">
        <v>760.35</v>
      </c>
      <c r="M478" s="271">
        <v>20.715019999999999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751.2</v>
      </c>
      <c r="D479" s="272">
        <v>752.43333333333339</v>
      </c>
      <c r="E479" s="272">
        <v>743.86666666666679</v>
      </c>
      <c r="F479" s="272">
        <v>736.53333333333342</v>
      </c>
      <c r="G479" s="272">
        <v>727.96666666666681</v>
      </c>
      <c r="H479" s="272">
        <v>759.76666666666677</v>
      </c>
      <c r="I479" s="272">
        <v>768.33333333333337</v>
      </c>
      <c r="J479" s="272">
        <v>775.66666666666674</v>
      </c>
      <c r="K479" s="271">
        <v>761</v>
      </c>
      <c r="L479" s="271">
        <v>745.1</v>
      </c>
      <c r="M479" s="271">
        <v>0.61302999999999996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6597.1</v>
      </c>
      <c r="D480" s="272">
        <v>6608.55</v>
      </c>
      <c r="E480" s="272">
        <v>6562.1500000000005</v>
      </c>
      <c r="F480" s="272">
        <v>6527.2000000000007</v>
      </c>
      <c r="G480" s="272">
        <v>6480.8000000000011</v>
      </c>
      <c r="H480" s="272">
        <v>6643.5</v>
      </c>
      <c r="I480" s="272">
        <v>6689.9</v>
      </c>
      <c r="J480" s="272">
        <v>6724.8499999999995</v>
      </c>
      <c r="K480" s="271">
        <v>6654.95</v>
      </c>
      <c r="L480" s="271">
        <v>6573.6</v>
      </c>
      <c r="M480" s="271">
        <v>3.0339299999999998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40</v>
      </c>
      <c r="D481" s="272">
        <v>39.766666666666666</v>
      </c>
      <c r="E481" s="272">
        <v>39.233333333333334</v>
      </c>
      <c r="F481" s="272">
        <v>38.466666666666669</v>
      </c>
      <c r="G481" s="272">
        <v>37.933333333333337</v>
      </c>
      <c r="H481" s="272">
        <v>40.533333333333331</v>
      </c>
      <c r="I481" s="272">
        <v>41.066666666666663</v>
      </c>
      <c r="J481" s="272">
        <v>41.833333333333329</v>
      </c>
      <c r="K481" s="271">
        <v>40.299999999999997</v>
      </c>
      <c r="L481" s="271">
        <v>39</v>
      </c>
      <c r="M481" s="271">
        <v>121.02681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1635.05</v>
      </c>
      <c r="D482" s="272">
        <v>1636.5833333333333</v>
      </c>
      <c r="E482" s="272">
        <v>1618.6166666666666</v>
      </c>
      <c r="F482" s="272">
        <v>1602.1833333333334</v>
      </c>
      <c r="G482" s="272">
        <v>1584.2166666666667</v>
      </c>
      <c r="H482" s="272">
        <v>1653.0166666666664</v>
      </c>
      <c r="I482" s="272">
        <v>1670.9833333333331</v>
      </c>
      <c r="J482" s="272">
        <v>1687.4166666666663</v>
      </c>
      <c r="K482" s="271">
        <v>1654.55</v>
      </c>
      <c r="L482" s="271">
        <v>1620.15</v>
      </c>
      <c r="M482" s="271">
        <v>1.6863999999999999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784.95</v>
      </c>
      <c r="D483" s="272">
        <v>784.83333333333337</v>
      </c>
      <c r="E483" s="272">
        <v>777.66666666666674</v>
      </c>
      <c r="F483" s="272">
        <v>770.38333333333333</v>
      </c>
      <c r="G483" s="272">
        <v>763.2166666666667</v>
      </c>
      <c r="H483" s="272">
        <v>792.11666666666679</v>
      </c>
      <c r="I483" s="272">
        <v>799.28333333333353</v>
      </c>
      <c r="J483" s="272">
        <v>806.56666666666683</v>
      </c>
      <c r="K483" s="271">
        <v>792</v>
      </c>
      <c r="L483" s="271">
        <v>777.55</v>
      </c>
      <c r="M483" s="271">
        <v>18.617059999999999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238.15</v>
      </c>
      <c r="D484" s="272">
        <v>238.48333333333335</v>
      </c>
      <c r="E484" s="272">
        <v>235.66666666666669</v>
      </c>
      <c r="F484" s="272">
        <v>233.18333333333334</v>
      </c>
      <c r="G484" s="272">
        <v>230.36666666666667</v>
      </c>
      <c r="H484" s="272">
        <v>240.9666666666667</v>
      </c>
      <c r="I484" s="272">
        <v>243.78333333333336</v>
      </c>
      <c r="J484" s="272">
        <v>246.26666666666671</v>
      </c>
      <c r="K484" s="271">
        <v>241.3</v>
      </c>
      <c r="L484" s="271">
        <v>236</v>
      </c>
      <c r="M484" s="271">
        <v>1.0723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2989.1</v>
      </c>
      <c r="D485" s="272">
        <v>2986.8666666666668</v>
      </c>
      <c r="E485" s="272">
        <v>2963.7333333333336</v>
      </c>
      <c r="F485" s="272">
        <v>2938.3666666666668</v>
      </c>
      <c r="G485" s="272">
        <v>2915.2333333333336</v>
      </c>
      <c r="H485" s="272">
        <v>3012.2333333333336</v>
      </c>
      <c r="I485" s="272">
        <v>3035.3666666666668</v>
      </c>
      <c r="J485" s="272">
        <v>3060.7333333333336</v>
      </c>
      <c r="K485" s="271">
        <v>3010</v>
      </c>
      <c r="L485" s="271">
        <v>2961.5</v>
      </c>
      <c r="M485" s="271">
        <v>0.20276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585.70000000000005</v>
      </c>
      <c r="D486" s="272">
        <v>587.75</v>
      </c>
      <c r="E486" s="272">
        <v>572.5</v>
      </c>
      <c r="F486" s="272">
        <v>559.29999999999995</v>
      </c>
      <c r="G486" s="272">
        <v>544.04999999999995</v>
      </c>
      <c r="H486" s="272">
        <v>600.95000000000005</v>
      </c>
      <c r="I486" s="272">
        <v>616.20000000000005</v>
      </c>
      <c r="J486" s="272">
        <v>629.40000000000009</v>
      </c>
      <c r="K486" s="271">
        <v>603</v>
      </c>
      <c r="L486" s="271">
        <v>574.54999999999995</v>
      </c>
      <c r="M486" s="271">
        <v>16.39941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294.85000000000002</v>
      </c>
      <c r="D487" s="272">
        <v>296.09999999999997</v>
      </c>
      <c r="E487" s="272">
        <v>292.74999999999994</v>
      </c>
      <c r="F487" s="272">
        <v>290.64999999999998</v>
      </c>
      <c r="G487" s="272">
        <v>287.29999999999995</v>
      </c>
      <c r="H487" s="272">
        <v>298.19999999999993</v>
      </c>
      <c r="I487" s="272">
        <v>301.54999999999995</v>
      </c>
      <c r="J487" s="272">
        <v>303.64999999999992</v>
      </c>
      <c r="K487" s="271">
        <v>299.45</v>
      </c>
      <c r="L487" s="271">
        <v>294</v>
      </c>
      <c r="M487" s="271">
        <v>2.4059400000000002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28.15</v>
      </c>
      <c r="D488" s="287">
        <v>28.2</v>
      </c>
      <c r="E488" s="287">
        <v>27.95</v>
      </c>
      <c r="F488" s="287">
        <v>27.75</v>
      </c>
      <c r="G488" s="287">
        <v>27.5</v>
      </c>
      <c r="H488" s="287">
        <v>28.4</v>
      </c>
      <c r="I488" s="287">
        <v>28.65</v>
      </c>
      <c r="J488" s="286">
        <v>28.849999999999998</v>
      </c>
      <c r="K488" s="286">
        <v>28.45</v>
      </c>
      <c r="L488" s="286">
        <v>28</v>
      </c>
      <c r="M488" s="242">
        <v>10.71091</v>
      </c>
      <c r="N488" s="1"/>
      <c r="O488" s="1"/>
    </row>
    <row r="489" spans="1:15" ht="12.75" customHeight="1">
      <c r="A489" s="30">
        <v>479</v>
      </c>
      <c r="B489" s="286" t="s">
        <v>520</v>
      </c>
      <c r="C489" s="287">
        <v>308</v>
      </c>
      <c r="D489" s="287">
        <v>308.95</v>
      </c>
      <c r="E489" s="287">
        <v>305.04999999999995</v>
      </c>
      <c r="F489" s="287">
        <v>302.09999999999997</v>
      </c>
      <c r="G489" s="287">
        <v>298.19999999999993</v>
      </c>
      <c r="H489" s="287">
        <v>311.89999999999998</v>
      </c>
      <c r="I489" s="287">
        <v>315.79999999999995</v>
      </c>
      <c r="J489" s="286">
        <v>318.75</v>
      </c>
      <c r="K489" s="286">
        <v>312.85000000000002</v>
      </c>
      <c r="L489" s="286">
        <v>306</v>
      </c>
      <c r="M489" s="242">
        <v>2.4474200000000002</v>
      </c>
      <c r="N489" s="1"/>
      <c r="O489" s="1"/>
    </row>
    <row r="490" spans="1:15" ht="12.75" customHeight="1">
      <c r="A490" s="30">
        <v>480</v>
      </c>
      <c r="B490" s="286" t="s">
        <v>521</v>
      </c>
      <c r="C490" s="271">
        <v>341.5</v>
      </c>
      <c r="D490" s="272">
        <v>342.68333333333334</v>
      </c>
      <c r="E490" s="272">
        <v>337.86666666666667</v>
      </c>
      <c r="F490" s="272">
        <v>334.23333333333335</v>
      </c>
      <c r="G490" s="272">
        <v>329.41666666666669</v>
      </c>
      <c r="H490" s="272">
        <v>346.31666666666666</v>
      </c>
      <c r="I490" s="272">
        <v>351.13333333333338</v>
      </c>
      <c r="J490" s="272">
        <v>354.76666666666665</v>
      </c>
      <c r="K490" s="271">
        <v>347.5</v>
      </c>
      <c r="L490" s="271">
        <v>339.05</v>
      </c>
      <c r="M490" s="271">
        <v>1.2798099999999999</v>
      </c>
      <c r="N490" s="1"/>
      <c r="O490" s="1"/>
    </row>
    <row r="491" spans="1:15" ht="12.75" customHeight="1">
      <c r="A491" s="30">
        <v>481</v>
      </c>
      <c r="B491" s="286" t="s">
        <v>279</v>
      </c>
      <c r="C491" s="287">
        <v>1002.65</v>
      </c>
      <c r="D491" s="287">
        <v>1006.4833333333332</v>
      </c>
      <c r="E491" s="287">
        <v>993.31666666666649</v>
      </c>
      <c r="F491" s="287">
        <v>983.98333333333323</v>
      </c>
      <c r="G491" s="287">
        <v>970.81666666666649</v>
      </c>
      <c r="H491" s="287">
        <v>1015.8166666666665</v>
      </c>
      <c r="I491" s="287">
        <v>1028.9833333333331</v>
      </c>
      <c r="J491" s="286">
        <v>1038.3166666666666</v>
      </c>
      <c r="K491" s="286">
        <v>1019.65</v>
      </c>
      <c r="L491" s="286">
        <v>997.15</v>
      </c>
      <c r="M491" s="242">
        <v>13.37439</v>
      </c>
      <c r="N491" s="1"/>
      <c r="O491" s="1"/>
    </row>
    <row r="492" spans="1:15" ht="12.75" customHeight="1">
      <c r="A492" s="30">
        <v>482</v>
      </c>
      <c r="B492" s="297" t="s">
        <v>210</v>
      </c>
      <c r="C492" s="271">
        <v>256.55</v>
      </c>
      <c r="D492" s="272">
        <v>257.5</v>
      </c>
      <c r="E492" s="272">
        <v>254.55</v>
      </c>
      <c r="F492" s="272">
        <v>252.55</v>
      </c>
      <c r="G492" s="272">
        <v>249.60000000000002</v>
      </c>
      <c r="H492" s="272">
        <v>259.5</v>
      </c>
      <c r="I492" s="272">
        <v>262.45000000000005</v>
      </c>
      <c r="J492" s="272">
        <v>264.45</v>
      </c>
      <c r="K492" s="271">
        <v>260.45</v>
      </c>
      <c r="L492" s="271">
        <v>255.5</v>
      </c>
      <c r="M492" s="271">
        <v>67.820610000000002</v>
      </c>
      <c r="N492" s="1"/>
      <c r="O492" s="1"/>
    </row>
    <row r="493" spans="1:15" ht="12.75" customHeight="1">
      <c r="A493" s="30">
        <v>483</v>
      </c>
      <c r="B493" s="299" t="s">
        <v>522</v>
      </c>
      <c r="C493" s="287">
        <v>2113.35</v>
      </c>
      <c r="D493" s="287">
        <v>2123.0499999999997</v>
      </c>
      <c r="E493" s="272">
        <v>2100.3999999999996</v>
      </c>
      <c r="F493" s="272">
        <v>2087.4499999999998</v>
      </c>
      <c r="G493" s="272">
        <v>2064.7999999999997</v>
      </c>
      <c r="H493" s="272">
        <v>2135.9999999999995</v>
      </c>
      <c r="I493" s="272">
        <v>2158.65</v>
      </c>
      <c r="J493" s="272">
        <v>2171.5999999999995</v>
      </c>
      <c r="K493" s="271">
        <v>2145.6999999999998</v>
      </c>
      <c r="L493" s="271">
        <v>2110.1</v>
      </c>
      <c r="M493" s="271">
        <v>0.22731000000000001</v>
      </c>
      <c r="N493" s="1"/>
      <c r="O493" s="1"/>
    </row>
    <row r="494" spans="1:15" ht="12.75" customHeight="1">
      <c r="A494" s="30">
        <v>484</v>
      </c>
      <c r="B494" s="252" t="s">
        <v>870</v>
      </c>
      <c r="C494" s="271">
        <v>360.05</v>
      </c>
      <c r="D494" s="272">
        <v>359.08333333333331</v>
      </c>
      <c r="E494" s="272">
        <v>354.81666666666661</v>
      </c>
      <c r="F494" s="272">
        <v>349.58333333333331</v>
      </c>
      <c r="G494" s="272">
        <v>345.31666666666661</v>
      </c>
      <c r="H494" s="272">
        <v>364.31666666666661</v>
      </c>
      <c r="I494" s="272">
        <v>368.58333333333337</v>
      </c>
      <c r="J494" s="272">
        <v>373.81666666666661</v>
      </c>
      <c r="K494" s="271">
        <v>363.35</v>
      </c>
      <c r="L494" s="271">
        <v>353.85</v>
      </c>
      <c r="M494" s="271">
        <v>0.23388999999999999</v>
      </c>
      <c r="N494" s="1"/>
      <c r="O494" s="1"/>
    </row>
    <row r="495" spans="1:15" ht="12.75" customHeight="1">
      <c r="A495" s="30">
        <v>485</v>
      </c>
      <c r="B495" s="286" t="s">
        <v>523</v>
      </c>
      <c r="C495" s="287">
        <v>2223.5</v>
      </c>
      <c r="D495" s="287">
        <v>2218.5833333333335</v>
      </c>
      <c r="E495" s="272">
        <v>2197.3666666666668</v>
      </c>
      <c r="F495" s="272">
        <v>2171.2333333333331</v>
      </c>
      <c r="G495" s="272">
        <v>2150.0166666666664</v>
      </c>
      <c r="H495" s="272">
        <v>2244.7166666666672</v>
      </c>
      <c r="I495" s="272">
        <v>2265.9333333333334</v>
      </c>
      <c r="J495" s="272">
        <v>2292.0666666666675</v>
      </c>
      <c r="K495" s="271">
        <v>2239.8000000000002</v>
      </c>
      <c r="L495" s="271">
        <v>2192.4499999999998</v>
      </c>
      <c r="M495" s="271">
        <v>0.31745000000000001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8.65</v>
      </c>
      <c r="D496" s="272">
        <v>8.6666666666666661</v>
      </c>
      <c r="E496" s="272">
        <v>8.5833333333333321</v>
      </c>
      <c r="F496" s="272">
        <v>8.5166666666666657</v>
      </c>
      <c r="G496" s="272">
        <v>8.4333333333333318</v>
      </c>
      <c r="H496" s="272">
        <v>8.7333333333333325</v>
      </c>
      <c r="I496" s="272">
        <v>8.8166666666666647</v>
      </c>
      <c r="J496" s="272">
        <v>8.8833333333333329</v>
      </c>
      <c r="K496" s="271">
        <v>8.75</v>
      </c>
      <c r="L496" s="271">
        <v>8.6</v>
      </c>
      <c r="M496" s="271">
        <v>427.00664999999998</v>
      </c>
      <c r="N496" s="1"/>
      <c r="O496" s="1"/>
    </row>
    <row r="497" spans="1:15" ht="12.75" customHeight="1">
      <c r="A497" s="30">
        <v>487</v>
      </c>
      <c r="B497" s="298" t="s">
        <v>211</v>
      </c>
      <c r="C497" s="287">
        <v>989.55</v>
      </c>
      <c r="D497" s="287">
        <v>988.86666666666667</v>
      </c>
      <c r="E497" s="272">
        <v>978.23333333333335</v>
      </c>
      <c r="F497" s="272">
        <v>966.91666666666663</v>
      </c>
      <c r="G497" s="272">
        <v>956.2833333333333</v>
      </c>
      <c r="H497" s="272">
        <v>1000.1833333333334</v>
      </c>
      <c r="I497" s="272">
        <v>1010.8166666666668</v>
      </c>
      <c r="J497" s="272">
        <v>1022.1333333333334</v>
      </c>
      <c r="K497" s="271">
        <v>999.5</v>
      </c>
      <c r="L497" s="271">
        <v>977.55</v>
      </c>
      <c r="M497" s="271">
        <v>15.4971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208.05</v>
      </c>
      <c r="D498" s="272">
        <v>207.51666666666665</v>
      </c>
      <c r="E498" s="272">
        <v>206.0333333333333</v>
      </c>
      <c r="F498" s="272">
        <v>204.01666666666665</v>
      </c>
      <c r="G498" s="272">
        <v>202.5333333333333</v>
      </c>
      <c r="H498" s="272">
        <v>209.5333333333333</v>
      </c>
      <c r="I498" s="272">
        <v>211.01666666666665</v>
      </c>
      <c r="J498" s="272">
        <v>213.0333333333333</v>
      </c>
      <c r="K498" s="271">
        <v>209</v>
      </c>
      <c r="L498" s="271">
        <v>205.5</v>
      </c>
      <c r="M498" s="271">
        <v>7.8982700000000001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75.5</v>
      </c>
      <c r="D499" s="287">
        <v>74.983333333333334</v>
      </c>
      <c r="E499" s="272">
        <v>74.216666666666669</v>
      </c>
      <c r="F499" s="272">
        <v>72.933333333333337</v>
      </c>
      <c r="G499" s="272">
        <v>72.166666666666671</v>
      </c>
      <c r="H499" s="272">
        <v>76.266666666666666</v>
      </c>
      <c r="I499" s="272">
        <v>77.033333333333346</v>
      </c>
      <c r="J499" s="272">
        <v>78.316666666666663</v>
      </c>
      <c r="K499" s="271">
        <v>75.75</v>
      </c>
      <c r="L499" s="271">
        <v>73.7</v>
      </c>
      <c r="M499" s="271">
        <v>12.677530000000001</v>
      </c>
      <c r="N499" s="1"/>
      <c r="O499" s="1"/>
    </row>
    <row r="500" spans="1:15" ht="12.75" customHeight="1">
      <c r="A500" s="30">
        <v>490</v>
      </c>
      <c r="B500" s="242" t="s">
        <v>526</v>
      </c>
      <c r="C500" s="287">
        <v>615.95000000000005</v>
      </c>
      <c r="D500" s="287">
        <v>621</v>
      </c>
      <c r="E500" s="272">
        <v>605.45000000000005</v>
      </c>
      <c r="F500" s="272">
        <v>594.95000000000005</v>
      </c>
      <c r="G500" s="272">
        <v>579.40000000000009</v>
      </c>
      <c r="H500" s="272">
        <v>631.5</v>
      </c>
      <c r="I500" s="272">
        <v>647.04999999999995</v>
      </c>
      <c r="J500" s="272">
        <v>657.55</v>
      </c>
      <c r="K500" s="271">
        <v>636.54999999999995</v>
      </c>
      <c r="L500" s="271">
        <v>610.5</v>
      </c>
      <c r="M500" s="271">
        <v>4.0137900000000002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1798.5</v>
      </c>
      <c r="D501" s="287">
        <v>1815.5666666666666</v>
      </c>
      <c r="E501" s="272">
        <v>1777.1333333333332</v>
      </c>
      <c r="F501" s="272">
        <v>1755.7666666666667</v>
      </c>
      <c r="G501" s="272">
        <v>1717.3333333333333</v>
      </c>
      <c r="H501" s="272">
        <v>1836.9333333333332</v>
      </c>
      <c r="I501" s="272">
        <v>1875.3666666666666</v>
      </c>
      <c r="J501" s="272">
        <v>1896.7333333333331</v>
      </c>
      <c r="K501" s="271">
        <v>1854</v>
      </c>
      <c r="L501" s="271">
        <v>1794.2</v>
      </c>
      <c r="M501" s="271">
        <v>1.9575899999999999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438.45</v>
      </c>
      <c r="D502" s="287">
        <v>438.91666666666669</v>
      </c>
      <c r="E502" s="272">
        <v>435.83333333333337</v>
      </c>
      <c r="F502" s="272">
        <v>433.2166666666667</v>
      </c>
      <c r="G502" s="272">
        <v>430.13333333333338</v>
      </c>
      <c r="H502" s="272">
        <v>441.53333333333336</v>
      </c>
      <c r="I502" s="272">
        <v>444.61666666666673</v>
      </c>
      <c r="J502" s="272">
        <v>447.23333333333335</v>
      </c>
      <c r="K502" s="271">
        <v>442</v>
      </c>
      <c r="L502" s="271">
        <v>436.3</v>
      </c>
      <c r="M502" s="271">
        <v>45.773220000000002</v>
      </c>
      <c r="N502" s="1"/>
      <c r="O502" s="1"/>
    </row>
    <row r="503" spans="1:15" ht="12.75" customHeight="1">
      <c r="A503" s="30">
        <v>493</v>
      </c>
      <c r="B503" s="242" t="s">
        <v>527</v>
      </c>
      <c r="C503" s="287">
        <v>232.05</v>
      </c>
      <c r="D503" s="287">
        <v>231.6</v>
      </c>
      <c r="E503" s="272">
        <v>229.95</v>
      </c>
      <c r="F503" s="272">
        <v>227.85</v>
      </c>
      <c r="G503" s="272">
        <v>226.2</v>
      </c>
      <c r="H503" s="272">
        <v>233.7</v>
      </c>
      <c r="I503" s="272">
        <v>235.35000000000002</v>
      </c>
      <c r="J503" s="272">
        <v>237.45</v>
      </c>
      <c r="K503" s="271">
        <v>233.25</v>
      </c>
      <c r="L503" s="271">
        <v>229.5</v>
      </c>
      <c r="M503" s="271">
        <v>3.1793800000000001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15.4</v>
      </c>
      <c r="D504" s="287">
        <v>15.450000000000001</v>
      </c>
      <c r="E504" s="272">
        <v>15.200000000000003</v>
      </c>
      <c r="F504" s="272">
        <v>15.000000000000002</v>
      </c>
      <c r="G504" s="272">
        <v>14.750000000000004</v>
      </c>
      <c r="H504" s="272">
        <v>15.650000000000002</v>
      </c>
      <c r="I504" s="272">
        <v>15.899999999999999</v>
      </c>
      <c r="J504" s="272">
        <v>16.100000000000001</v>
      </c>
      <c r="K504" s="271">
        <v>15.7</v>
      </c>
      <c r="L504" s="271">
        <v>15.25</v>
      </c>
      <c r="M504" s="271">
        <v>1104.4101599999999</v>
      </c>
      <c r="N504" s="1"/>
      <c r="O504" s="1"/>
    </row>
    <row r="505" spans="1:15" ht="12.75" customHeight="1">
      <c r="A505" s="30">
        <v>495</v>
      </c>
      <c r="B505" s="242" t="s">
        <v>871</v>
      </c>
      <c r="C505" s="287">
        <v>9461.75</v>
      </c>
      <c r="D505" s="287">
        <v>9410.5333333333347</v>
      </c>
      <c r="E505" s="272">
        <v>9336.1666666666697</v>
      </c>
      <c r="F505" s="272">
        <v>9210.5833333333358</v>
      </c>
      <c r="G505" s="272">
        <v>9136.2166666666708</v>
      </c>
      <c r="H505" s="272">
        <v>9536.1166666666686</v>
      </c>
      <c r="I505" s="272">
        <v>9610.4833333333336</v>
      </c>
      <c r="J505" s="272">
        <v>9736.0666666666675</v>
      </c>
      <c r="K505" s="271">
        <v>9484.9</v>
      </c>
      <c r="L505" s="271">
        <v>9284.9500000000007</v>
      </c>
      <c r="M505" s="271">
        <v>9.7559999999999994E-2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248.05</v>
      </c>
      <c r="D506" s="287">
        <v>249.21666666666667</v>
      </c>
      <c r="E506" s="272">
        <v>245.43333333333334</v>
      </c>
      <c r="F506" s="272">
        <v>242.81666666666666</v>
      </c>
      <c r="G506" s="272">
        <v>239.03333333333333</v>
      </c>
      <c r="H506" s="272">
        <v>251.83333333333334</v>
      </c>
      <c r="I506" s="272">
        <v>255.6166666666667</v>
      </c>
      <c r="J506" s="272">
        <v>258.23333333333335</v>
      </c>
      <c r="K506" s="271">
        <v>253</v>
      </c>
      <c r="L506" s="271">
        <v>246.6</v>
      </c>
      <c r="M506" s="271">
        <v>48.862389999999998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231.5</v>
      </c>
      <c r="D507" s="287">
        <v>233.06666666666669</v>
      </c>
      <c r="E507" s="272">
        <v>227.58333333333337</v>
      </c>
      <c r="F507" s="272">
        <v>223.66666666666669</v>
      </c>
      <c r="G507" s="272">
        <v>218.18333333333337</v>
      </c>
      <c r="H507" s="272">
        <v>236.98333333333338</v>
      </c>
      <c r="I507" s="272">
        <v>242.46666666666667</v>
      </c>
      <c r="J507" s="272">
        <v>246.38333333333338</v>
      </c>
      <c r="K507" s="271">
        <v>238.55</v>
      </c>
      <c r="L507" s="271">
        <v>229.15</v>
      </c>
      <c r="M507" s="271">
        <v>20.075109999999999</v>
      </c>
      <c r="N507" s="1"/>
      <c r="O507" s="1"/>
    </row>
    <row r="508" spans="1:15" ht="12.75" customHeight="1">
      <c r="A508" s="30">
        <v>498</v>
      </c>
      <c r="B508" s="242" t="s">
        <v>843</v>
      </c>
      <c r="C508" s="242">
        <v>57.9</v>
      </c>
      <c r="D508" s="287">
        <v>57.466666666666669</v>
      </c>
      <c r="E508" s="272">
        <v>56.783333333333339</v>
      </c>
      <c r="F508" s="272">
        <v>55.666666666666671</v>
      </c>
      <c r="G508" s="272">
        <v>54.983333333333341</v>
      </c>
      <c r="H508" s="272">
        <v>58.583333333333336</v>
      </c>
      <c r="I508" s="272">
        <v>59.266666666666673</v>
      </c>
      <c r="J508" s="272">
        <v>60.383333333333333</v>
      </c>
      <c r="K508" s="271">
        <v>58.15</v>
      </c>
      <c r="L508" s="271">
        <v>56.35</v>
      </c>
      <c r="M508" s="271">
        <v>1309.42734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381.7</v>
      </c>
      <c r="D509" s="287">
        <v>377.38333333333327</v>
      </c>
      <c r="E509" s="272">
        <v>371.86666666666656</v>
      </c>
      <c r="F509" s="272">
        <v>362.0333333333333</v>
      </c>
      <c r="G509" s="272">
        <v>356.51666666666659</v>
      </c>
      <c r="H509" s="272">
        <v>387.21666666666653</v>
      </c>
      <c r="I509" s="272">
        <v>392.73333333333329</v>
      </c>
      <c r="J509" s="272">
        <v>402.56666666666649</v>
      </c>
      <c r="K509" s="271">
        <v>382.9</v>
      </c>
      <c r="L509" s="271">
        <v>367.55</v>
      </c>
      <c r="M509" s="271">
        <v>36.887720000000002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87">
        <v>1626</v>
      </c>
      <c r="D510" s="272">
        <v>1632.25</v>
      </c>
      <c r="E510" s="272">
        <v>1614.8</v>
      </c>
      <c r="F510" s="272">
        <v>1603.6</v>
      </c>
      <c r="G510" s="272">
        <v>1586.1499999999999</v>
      </c>
      <c r="H510" s="272">
        <v>1643.45</v>
      </c>
      <c r="I510" s="272">
        <v>1660.8999999999999</v>
      </c>
      <c r="J510" s="271">
        <v>1672.1000000000001</v>
      </c>
      <c r="K510" s="271">
        <v>1649.7</v>
      </c>
      <c r="L510" s="271">
        <v>1621.05</v>
      </c>
      <c r="M510" s="242">
        <v>0.26615</v>
      </c>
      <c r="N510" s="1"/>
      <c r="O510" s="1"/>
    </row>
    <row r="511" spans="1:15" ht="12.75" customHeight="1">
      <c r="A511" s="30">
        <v>501</v>
      </c>
      <c r="B511" s="242" t="s">
        <v>530</v>
      </c>
      <c r="C511" s="287">
        <v>2162.8000000000002</v>
      </c>
      <c r="D511" s="272">
        <v>2165.5666666666671</v>
      </c>
      <c r="E511" s="272">
        <v>2143.233333333334</v>
      </c>
      <c r="F511" s="272">
        <v>2123.666666666667</v>
      </c>
      <c r="G511" s="272">
        <v>2101.3333333333339</v>
      </c>
      <c r="H511" s="272">
        <v>2185.1333333333341</v>
      </c>
      <c r="I511" s="272">
        <v>2207.4666666666672</v>
      </c>
      <c r="J511" s="271">
        <v>2227.0333333333342</v>
      </c>
      <c r="K511" s="271">
        <v>2187.9</v>
      </c>
      <c r="L511" s="271">
        <v>2146</v>
      </c>
      <c r="M511" s="242">
        <v>1.59765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30"/>
      <c r="B5" s="431"/>
      <c r="C5" s="430"/>
      <c r="D5" s="43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32" t="s">
        <v>532</v>
      </c>
      <c r="C7" s="431"/>
      <c r="D7" s="7">
        <f>Main!B10</f>
        <v>44785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44784</v>
      </c>
      <c r="B10" s="29">
        <v>543230</v>
      </c>
      <c r="C10" s="28" t="s">
        <v>1070</v>
      </c>
      <c r="D10" s="28" t="s">
        <v>1071</v>
      </c>
      <c r="E10" s="28" t="s">
        <v>542</v>
      </c>
      <c r="F10" s="87">
        <v>135000</v>
      </c>
      <c r="G10" s="29">
        <v>174.82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44784</v>
      </c>
      <c r="B11" s="29">
        <v>531862</v>
      </c>
      <c r="C11" s="28" t="s">
        <v>1072</v>
      </c>
      <c r="D11" s="28" t="s">
        <v>1073</v>
      </c>
      <c r="E11" s="28" t="s">
        <v>541</v>
      </c>
      <c r="F11" s="87">
        <v>101</v>
      </c>
      <c r="G11" s="29">
        <v>408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44784</v>
      </c>
      <c r="B12" s="29">
        <v>531862</v>
      </c>
      <c r="C12" s="28" t="s">
        <v>1072</v>
      </c>
      <c r="D12" s="28" t="s">
        <v>1073</v>
      </c>
      <c r="E12" s="28" t="s">
        <v>542</v>
      </c>
      <c r="F12" s="87">
        <v>30405</v>
      </c>
      <c r="G12" s="29">
        <v>400.2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44784</v>
      </c>
      <c r="B13" s="29">
        <v>530871</v>
      </c>
      <c r="C13" s="28" t="s">
        <v>1074</v>
      </c>
      <c r="D13" s="28" t="s">
        <v>1075</v>
      </c>
      <c r="E13" s="28" t="s">
        <v>542</v>
      </c>
      <c r="F13" s="87">
        <v>145668</v>
      </c>
      <c r="G13" s="29">
        <v>160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44784</v>
      </c>
      <c r="B14" s="29">
        <v>540023</v>
      </c>
      <c r="C14" s="28" t="s">
        <v>1026</v>
      </c>
      <c r="D14" s="28" t="s">
        <v>1027</v>
      </c>
      <c r="E14" s="28" t="s">
        <v>542</v>
      </c>
      <c r="F14" s="87">
        <v>100000</v>
      </c>
      <c r="G14" s="29">
        <v>64.349999999999994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44784</v>
      </c>
      <c r="B15" s="29">
        <v>542724</v>
      </c>
      <c r="C15" s="28" t="s">
        <v>1043</v>
      </c>
      <c r="D15" s="28" t="s">
        <v>1044</v>
      </c>
      <c r="E15" s="28" t="s">
        <v>542</v>
      </c>
      <c r="F15" s="87">
        <v>355000</v>
      </c>
      <c r="G15" s="29">
        <v>2.73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44784</v>
      </c>
      <c r="B16" s="29">
        <v>532022</v>
      </c>
      <c r="C16" s="28" t="s">
        <v>1076</v>
      </c>
      <c r="D16" s="28" t="s">
        <v>1077</v>
      </c>
      <c r="E16" s="28" t="s">
        <v>541</v>
      </c>
      <c r="F16" s="87">
        <v>570000</v>
      </c>
      <c r="G16" s="29">
        <v>7.26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44784</v>
      </c>
      <c r="B17" s="29">
        <v>543312</v>
      </c>
      <c r="C17" s="28" t="s">
        <v>1078</v>
      </c>
      <c r="D17" s="28" t="s">
        <v>1079</v>
      </c>
      <c r="E17" s="28" t="s">
        <v>541</v>
      </c>
      <c r="F17" s="87">
        <v>12000</v>
      </c>
      <c r="G17" s="29">
        <v>37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44784</v>
      </c>
      <c r="B18" s="29">
        <v>542666</v>
      </c>
      <c r="C18" s="28" t="s">
        <v>1028</v>
      </c>
      <c r="D18" s="28" t="s">
        <v>1029</v>
      </c>
      <c r="E18" s="28" t="s">
        <v>541</v>
      </c>
      <c r="F18" s="87">
        <v>89499</v>
      </c>
      <c r="G18" s="29">
        <v>276.57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44784</v>
      </c>
      <c r="B19" s="29">
        <v>542666</v>
      </c>
      <c r="C19" s="28" t="s">
        <v>1028</v>
      </c>
      <c r="D19" s="28" t="s">
        <v>1030</v>
      </c>
      <c r="E19" s="28" t="s">
        <v>541</v>
      </c>
      <c r="F19" s="87">
        <v>132639</v>
      </c>
      <c r="G19" s="29">
        <v>276.72000000000003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44784</v>
      </c>
      <c r="B20" s="29">
        <v>542666</v>
      </c>
      <c r="C20" s="28" t="s">
        <v>1028</v>
      </c>
      <c r="D20" s="28" t="s">
        <v>1030</v>
      </c>
      <c r="E20" s="28" t="s">
        <v>542</v>
      </c>
      <c r="F20" s="87">
        <v>70000</v>
      </c>
      <c r="G20" s="29">
        <v>275.60000000000002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44784</v>
      </c>
      <c r="B21" s="29">
        <v>542666</v>
      </c>
      <c r="C21" s="28" t="s">
        <v>1028</v>
      </c>
      <c r="D21" s="28" t="s">
        <v>1029</v>
      </c>
      <c r="E21" s="28" t="s">
        <v>542</v>
      </c>
      <c r="F21" s="87">
        <v>89499</v>
      </c>
      <c r="G21" s="29">
        <v>276.72000000000003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44784</v>
      </c>
      <c r="B22" s="29">
        <v>514386</v>
      </c>
      <c r="C22" s="28" t="s">
        <v>1080</v>
      </c>
      <c r="D22" s="28" t="s">
        <v>1081</v>
      </c>
      <c r="E22" s="28" t="s">
        <v>542</v>
      </c>
      <c r="F22" s="87">
        <v>77311</v>
      </c>
      <c r="G22" s="29">
        <v>4.82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44784</v>
      </c>
      <c r="B23" s="29">
        <v>538081</v>
      </c>
      <c r="C23" s="28" t="s">
        <v>1082</v>
      </c>
      <c r="D23" s="28" t="s">
        <v>1083</v>
      </c>
      <c r="E23" s="28" t="s">
        <v>542</v>
      </c>
      <c r="F23" s="87">
        <v>106730</v>
      </c>
      <c r="G23" s="29">
        <v>9.82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44784</v>
      </c>
      <c r="B24" s="29">
        <v>538081</v>
      </c>
      <c r="C24" s="28" t="s">
        <v>1082</v>
      </c>
      <c r="D24" s="28" t="s">
        <v>1083</v>
      </c>
      <c r="E24" s="28" t="s">
        <v>541</v>
      </c>
      <c r="F24" s="87">
        <v>65006</v>
      </c>
      <c r="G24" s="29">
        <v>9.4700000000000006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44784</v>
      </c>
      <c r="B25" s="29">
        <v>540377</v>
      </c>
      <c r="C25" s="28" t="s">
        <v>1045</v>
      </c>
      <c r="D25" s="28" t="s">
        <v>1084</v>
      </c>
      <c r="E25" s="28" t="s">
        <v>542</v>
      </c>
      <c r="F25" s="87">
        <v>18000</v>
      </c>
      <c r="G25" s="29">
        <v>114.02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44784</v>
      </c>
      <c r="B26" s="29">
        <v>540377</v>
      </c>
      <c r="C26" s="28" t="s">
        <v>1045</v>
      </c>
      <c r="D26" s="28" t="s">
        <v>1085</v>
      </c>
      <c r="E26" s="28" t="s">
        <v>541</v>
      </c>
      <c r="F26" s="87">
        <v>18000</v>
      </c>
      <c r="G26" s="29">
        <v>114.4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44784</v>
      </c>
      <c r="B27" s="29">
        <v>509051</v>
      </c>
      <c r="C27" s="28" t="s">
        <v>1086</v>
      </c>
      <c r="D27" s="28" t="s">
        <v>1087</v>
      </c>
      <c r="E27" s="28" t="s">
        <v>542</v>
      </c>
      <c r="F27" s="87">
        <v>9100000</v>
      </c>
      <c r="G27" s="29">
        <v>3.2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44784</v>
      </c>
      <c r="B28" s="29">
        <v>509051</v>
      </c>
      <c r="C28" s="28" t="s">
        <v>1086</v>
      </c>
      <c r="D28" s="28" t="s">
        <v>1087</v>
      </c>
      <c r="E28" s="28" t="s">
        <v>541</v>
      </c>
      <c r="F28" s="87">
        <v>100000</v>
      </c>
      <c r="G28" s="29">
        <v>3.2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44784</v>
      </c>
      <c r="B29" s="29">
        <v>543286</v>
      </c>
      <c r="C29" s="28" t="s">
        <v>1088</v>
      </c>
      <c r="D29" s="28" t="s">
        <v>1089</v>
      </c>
      <c r="E29" s="28" t="s">
        <v>541</v>
      </c>
      <c r="F29" s="87">
        <v>30000</v>
      </c>
      <c r="G29" s="29">
        <v>16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44784</v>
      </c>
      <c r="B30" s="29">
        <v>543286</v>
      </c>
      <c r="C30" s="28" t="s">
        <v>1088</v>
      </c>
      <c r="D30" s="28" t="s">
        <v>1090</v>
      </c>
      <c r="E30" s="28" t="s">
        <v>542</v>
      </c>
      <c r="F30" s="87">
        <v>30000</v>
      </c>
      <c r="G30" s="29">
        <v>16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44784</v>
      </c>
      <c r="B31" s="29">
        <v>543286</v>
      </c>
      <c r="C31" s="28" t="s">
        <v>1088</v>
      </c>
      <c r="D31" s="28" t="s">
        <v>1090</v>
      </c>
      <c r="E31" s="28" t="s">
        <v>541</v>
      </c>
      <c r="F31" s="87">
        <v>30000</v>
      </c>
      <c r="G31" s="29">
        <v>16.16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44784</v>
      </c>
      <c r="B32" s="29">
        <v>522101</v>
      </c>
      <c r="C32" s="28" t="s">
        <v>1047</v>
      </c>
      <c r="D32" s="28" t="s">
        <v>1048</v>
      </c>
      <c r="E32" s="28" t="s">
        <v>542</v>
      </c>
      <c r="F32" s="87">
        <v>300000</v>
      </c>
      <c r="G32" s="29">
        <v>37.83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44784</v>
      </c>
      <c r="B33" s="29">
        <v>522101</v>
      </c>
      <c r="C33" s="28" t="s">
        <v>1047</v>
      </c>
      <c r="D33" s="28" t="s">
        <v>1091</v>
      </c>
      <c r="E33" s="28" t="s">
        <v>542</v>
      </c>
      <c r="F33" s="87">
        <v>300000</v>
      </c>
      <c r="G33" s="29">
        <v>39.5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44784</v>
      </c>
      <c r="B34" s="29">
        <v>533602</v>
      </c>
      <c r="C34" s="28" t="s">
        <v>1031</v>
      </c>
      <c r="D34" s="28" t="s">
        <v>1092</v>
      </c>
      <c r="E34" s="28" t="s">
        <v>541</v>
      </c>
      <c r="F34" s="87">
        <v>997317</v>
      </c>
      <c r="G34" s="29">
        <v>13.58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44784</v>
      </c>
      <c r="B35" s="29">
        <v>533602</v>
      </c>
      <c r="C35" s="28" t="s">
        <v>1031</v>
      </c>
      <c r="D35" s="28" t="s">
        <v>1092</v>
      </c>
      <c r="E35" s="28" t="s">
        <v>542</v>
      </c>
      <c r="F35" s="87">
        <v>30276</v>
      </c>
      <c r="G35" s="29">
        <v>14.18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44784</v>
      </c>
      <c r="B36" s="29">
        <v>537800</v>
      </c>
      <c r="C36" s="28" t="s">
        <v>1093</v>
      </c>
      <c r="D36" s="28" t="s">
        <v>1094</v>
      </c>
      <c r="E36" s="28" t="s">
        <v>541</v>
      </c>
      <c r="F36" s="87">
        <v>5000000</v>
      </c>
      <c r="G36" s="29">
        <v>4.3600000000000003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44784</v>
      </c>
      <c r="B37" s="29">
        <v>537800</v>
      </c>
      <c r="C37" s="28" t="s">
        <v>1093</v>
      </c>
      <c r="D37" s="28" t="s">
        <v>1095</v>
      </c>
      <c r="E37" s="28" t="s">
        <v>542</v>
      </c>
      <c r="F37" s="87">
        <v>6030000</v>
      </c>
      <c r="G37" s="29">
        <v>4.3600000000000003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44784</v>
      </c>
      <c r="B38" s="29">
        <v>540730</v>
      </c>
      <c r="C38" s="28" t="s">
        <v>1049</v>
      </c>
      <c r="D38" s="28" t="s">
        <v>1050</v>
      </c>
      <c r="E38" s="28" t="s">
        <v>542</v>
      </c>
      <c r="F38" s="87">
        <v>258099</v>
      </c>
      <c r="G38" s="29">
        <v>44.6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44784</v>
      </c>
      <c r="B39" s="29">
        <v>526723</v>
      </c>
      <c r="C39" s="28" t="s">
        <v>1096</v>
      </c>
      <c r="D39" s="28" t="s">
        <v>1097</v>
      </c>
      <c r="E39" s="28" t="s">
        <v>542</v>
      </c>
      <c r="F39" s="87">
        <v>80000</v>
      </c>
      <c r="G39" s="29">
        <v>80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44784</v>
      </c>
      <c r="B40" s="29">
        <v>526723</v>
      </c>
      <c r="C40" s="28" t="s">
        <v>1096</v>
      </c>
      <c r="D40" s="28" t="s">
        <v>1098</v>
      </c>
      <c r="E40" s="28" t="s">
        <v>541</v>
      </c>
      <c r="F40" s="87">
        <v>80000</v>
      </c>
      <c r="G40" s="29">
        <v>80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44784</v>
      </c>
      <c r="B41" s="29">
        <v>539143</v>
      </c>
      <c r="C41" s="28" t="s">
        <v>1099</v>
      </c>
      <c r="D41" s="28" t="s">
        <v>1042</v>
      </c>
      <c r="E41" s="28" t="s">
        <v>541</v>
      </c>
      <c r="F41" s="87">
        <v>200000</v>
      </c>
      <c r="G41" s="29">
        <v>23.85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44784</v>
      </c>
      <c r="B42" s="29">
        <v>536659</v>
      </c>
      <c r="C42" s="28" t="s">
        <v>1100</v>
      </c>
      <c r="D42" s="28" t="s">
        <v>1101</v>
      </c>
      <c r="E42" s="28" t="s">
        <v>542</v>
      </c>
      <c r="F42" s="87">
        <v>48817</v>
      </c>
      <c r="G42" s="29">
        <v>16.059999999999999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44784</v>
      </c>
      <c r="B43" s="29">
        <v>540821</v>
      </c>
      <c r="C43" s="28" t="s">
        <v>1032</v>
      </c>
      <c r="D43" s="28" t="s">
        <v>1033</v>
      </c>
      <c r="E43" s="28" t="s">
        <v>542</v>
      </c>
      <c r="F43" s="87">
        <v>900000</v>
      </c>
      <c r="G43" s="29">
        <v>31.6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44784</v>
      </c>
      <c r="B44" s="29">
        <v>542753</v>
      </c>
      <c r="C44" s="28" t="s">
        <v>1102</v>
      </c>
      <c r="D44" s="28" t="s">
        <v>1103</v>
      </c>
      <c r="E44" s="28" t="s">
        <v>541</v>
      </c>
      <c r="F44" s="87">
        <v>950010</v>
      </c>
      <c r="G44" s="29">
        <v>2.9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44784</v>
      </c>
      <c r="B45" s="29">
        <v>542753</v>
      </c>
      <c r="C45" s="28" t="s">
        <v>1102</v>
      </c>
      <c r="D45" s="28" t="s">
        <v>1103</v>
      </c>
      <c r="E45" s="28" t="s">
        <v>542</v>
      </c>
      <c r="F45" s="87">
        <v>2200519</v>
      </c>
      <c r="G45" s="29">
        <v>2.9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44784</v>
      </c>
      <c r="B46" s="29">
        <v>542753</v>
      </c>
      <c r="C46" s="28" t="s">
        <v>1102</v>
      </c>
      <c r="D46" s="28" t="s">
        <v>1104</v>
      </c>
      <c r="E46" s="28" t="s">
        <v>542</v>
      </c>
      <c r="F46" s="87">
        <v>2199168</v>
      </c>
      <c r="G46" s="29">
        <v>2.9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44784</v>
      </c>
      <c r="B47" s="29">
        <v>542019</v>
      </c>
      <c r="C47" s="28" t="s">
        <v>1012</v>
      </c>
      <c r="D47" s="28" t="s">
        <v>1034</v>
      </c>
      <c r="E47" s="28" t="s">
        <v>541</v>
      </c>
      <c r="F47" s="87">
        <v>10603</v>
      </c>
      <c r="G47" s="29">
        <v>288.95999999999998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44784</v>
      </c>
      <c r="B48" s="29">
        <v>542019</v>
      </c>
      <c r="C48" s="28" t="s">
        <v>1012</v>
      </c>
      <c r="D48" s="28" t="s">
        <v>1034</v>
      </c>
      <c r="E48" s="28" t="s">
        <v>542</v>
      </c>
      <c r="F48" s="87">
        <v>61452</v>
      </c>
      <c r="G48" s="29">
        <v>287.32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44784</v>
      </c>
      <c r="B49" s="29">
        <v>539217</v>
      </c>
      <c r="C49" s="28" t="s">
        <v>1105</v>
      </c>
      <c r="D49" s="28" t="s">
        <v>1106</v>
      </c>
      <c r="E49" s="28" t="s">
        <v>541</v>
      </c>
      <c r="F49" s="87">
        <v>430185</v>
      </c>
      <c r="G49" s="29">
        <v>1.3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44784</v>
      </c>
      <c r="B50" s="29">
        <v>511447</v>
      </c>
      <c r="C50" s="28" t="s">
        <v>1107</v>
      </c>
      <c r="D50" s="28" t="s">
        <v>1108</v>
      </c>
      <c r="E50" s="28" t="s">
        <v>541</v>
      </c>
      <c r="F50" s="87">
        <v>100000</v>
      </c>
      <c r="G50" s="29">
        <v>14.5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44784</v>
      </c>
      <c r="B51" s="29">
        <v>511447</v>
      </c>
      <c r="C51" s="28" t="s">
        <v>1107</v>
      </c>
      <c r="D51" s="28" t="s">
        <v>1109</v>
      </c>
      <c r="E51" s="28" t="s">
        <v>542</v>
      </c>
      <c r="F51" s="87">
        <v>200000</v>
      </c>
      <c r="G51" s="29">
        <v>14.5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44784</v>
      </c>
      <c r="B52" s="29">
        <v>543545</v>
      </c>
      <c r="C52" s="28" t="s">
        <v>1051</v>
      </c>
      <c r="D52" s="28" t="s">
        <v>1052</v>
      </c>
      <c r="E52" s="28" t="s">
        <v>541</v>
      </c>
      <c r="F52" s="87">
        <v>40000</v>
      </c>
      <c r="G52" s="29">
        <v>57.24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44784</v>
      </c>
      <c r="B53" s="29">
        <v>543545</v>
      </c>
      <c r="C53" s="28" t="s">
        <v>1051</v>
      </c>
      <c r="D53" s="28" t="s">
        <v>1110</v>
      </c>
      <c r="E53" s="28" t="s">
        <v>542</v>
      </c>
      <c r="F53" s="87">
        <v>24000</v>
      </c>
      <c r="G53" s="29">
        <v>57.01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44784</v>
      </c>
      <c r="B54" s="29">
        <v>543545</v>
      </c>
      <c r="C54" s="28" t="s">
        <v>1051</v>
      </c>
      <c r="D54" s="28" t="s">
        <v>1110</v>
      </c>
      <c r="E54" s="28" t="s">
        <v>541</v>
      </c>
      <c r="F54" s="87">
        <v>60000</v>
      </c>
      <c r="G54" s="29">
        <v>54.6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44784</v>
      </c>
      <c r="B55" s="29">
        <v>543545</v>
      </c>
      <c r="C55" s="28" t="s">
        <v>1051</v>
      </c>
      <c r="D55" s="28" t="s">
        <v>1111</v>
      </c>
      <c r="E55" s="28" t="s">
        <v>542</v>
      </c>
      <c r="F55" s="87">
        <v>52000</v>
      </c>
      <c r="G55" s="29">
        <v>54.6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44784</v>
      </c>
      <c r="B56" s="29">
        <v>532372</v>
      </c>
      <c r="C56" s="28" t="s">
        <v>1112</v>
      </c>
      <c r="D56" s="28" t="s">
        <v>1113</v>
      </c>
      <c r="E56" s="28" t="s">
        <v>542</v>
      </c>
      <c r="F56" s="87">
        <v>900000</v>
      </c>
      <c r="G56" s="29">
        <v>40.06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44784</v>
      </c>
      <c r="B57" s="29">
        <v>532372</v>
      </c>
      <c r="C57" s="28" t="s">
        <v>1112</v>
      </c>
      <c r="D57" s="28" t="s">
        <v>1114</v>
      </c>
      <c r="E57" s="28" t="s">
        <v>541</v>
      </c>
      <c r="F57" s="87">
        <v>825000</v>
      </c>
      <c r="G57" s="29">
        <v>40.090000000000003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44784</v>
      </c>
      <c r="B58" s="29">
        <v>524661</v>
      </c>
      <c r="C58" s="28" t="s">
        <v>1115</v>
      </c>
      <c r="D58" s="28" t="s">
        <v>1116</v>
      </c>
      <c r="E58" s="28" t="s">
        <v>542</v>
      </c>
      <c r="F58" s="87">
        <v>90142</v>
      </c>
      <c r="G58" s="29">
        <v>8.93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44784</v>
      </c>
      <c r="B59" s="29" t="s">
        <v>1053</v>
      </c>
      <c r="C59" s="28" t="s">
        <v>1054</v>
      </c>
      <c r="D59" s="28" t="s">
        <v>1055</v>
      </c>
      <c r="E59" s="28" t="s">
        <v>541</v>
      </c>
      <c r="F59" s="87">
        <v>318000</v>
      </c>
      <c r="G59" s="29">
        <v>36</v>
      </c>
      <c r="H59" s="29" t="s">
        <v>818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44784</v>
      </c>
      <c r="B60" s="29" t="s">
        <v>1061</v>
      </c>
      <c r="C60" s="28" t="s">
        <v>1062</v>
      </c>
      <c r="D60" s="28" t="s">
        <v>1057</v>
      </c>
      <c r="E60" s="28" t="s">
        <v>541</v>
      </c>
      <c r="F60" s="87">
        <v>118140</v>
      </c>
      <c r="G60" s="29">
        <v>58.73</v>
      </c>
      <c r="H60" s="29" t="s">
        <v>818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44784</v>
      </c>
      <c r="B61" s="29" t="s">
        <v>1046</v>
      </c>
      <c r="C61" s="28" t="s">
        <v>1056</v>
      </c>
      <c r="D61" s="28" t="s">
        <v>1057</v>
      </c>
      <c r="E61" s="28" t="s">
        <v>541</v>
      </c>
      <c r="F61" s="87">
        <v>147688</v>
      </c>
      <c r="G61" s="29">
        <v>23.98</v>
      </c>
      <c r="H61" s="29" t="s">
        <v>818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44784</v>
      </c>
      <c r="B62" s="29" t="s">
        <v>1001</v>
      </c>
      <c r="C62" s="28" t="s">
        <v>1035</v>
      </c>
      <c r="D62" s="28" t="s">
        <v>1011</v>
      </c>
      <c r="E62" s="28" t="s">
        <v>541</v>
      </c>
      <c r="F62" s="87">
        <v>4500000</v>
      </c>
      <c r="G62" s="29">
        <v>2.57</v>
      </c>
      <c r="H62" s="29" t="s">
        <v>818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44784</v>
      </c>
      <c r="B63" s="29" t="s">
        <v>1117</v>
      </c>
      <c r="C63" s="28" t="s">
        <v>1118</v>
      </c>
      <c r="D63" s="28" t="s">
        <v>1119</v>
      </c>
      <c r="E63" s="28" t="s">
        <v>541</v>
      </c>
      <c r="F63" s="87">
        <v>132000</v>
      </c>
      <c r="G63" s="29">
        <v>81.33</v>
      </c>
      <c r="H63" s="29" t="s">
        <v>818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44784</v>
      </c>
      <c r="B64" s="29" t="s">
        <v>1120</v>
      </c>
      <c r="C64" s="28" t="s">
        <v>1121</v>
      </c>
      <c r="D64" s="28" t="s">
        <v>1122</v>
      </c>
      <c r="E64" s="28" t="s">
        <v>541</v>
      </c>
      <c r="F64" s="87">
        <v>110000</v>
      </c>
      <c r="G64" s="29">
        <v>51.35</v>
      </c>
      <c r="H64" s="29" t="s">
        <v>818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44784</v>
      </c>
      <c r="B65" s="29" t="s">
        <v>1058</v>
      </c>
      <c r="C65" s="28" t="s">
        <v>1059</v>
      </c>
      <c r="D65" s="28" t="s">
        <v>1123</v>
      </c>
      <c r="E65" s="28" t="s">
        <v>541</v>
      </c>
      <c r="F65" s="87">
        <v>100000</v>
      </c>
      <c r="G65" s="29">
        <v>106.61</v>
      </c>
      <c r="H65" s="29" t="s">
        <v>818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44784</v>
      </c>
      <c r="B66" s="29" t="s">
        <v>1124</v>
      </c>
      <c r="C66" s="28" t="s">
        <v>1125</v>
      </c>
      <c r="D66" s="28" t="s">
        <v>1126</v>
      </c>
      <c r="E66" s="28" t="s">
        <v>541</v>
      </c>
      <c r="F66" s="87">
        <v>1015500</v>
      </c>
      <c r="G66" s="29">
        <v>370</v>
      </c>
      <c r="H66" s="29" t="s">
        <v>818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44784</v>
      </c>
      <c r="B67" s="29" t="s">
        <v>1127</v>
      </c>
      <c r="C67" s="28" t="s">
        <v>1128</v>
      </c>
      <c r="D67" s="28" t="s">
        <v>1129</v>
      </c>
      <c r="E67" s="28" t="s">
        <v>541</v>
      </c>
      <c r="F67" s="87">
        <v>36000</v>
      </c>
      <c r="G67" s="29">
        <v>140</v>
      </c>
      <c r="H67" s="29" t="s">
        <v>818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44784</v>
      </c>
      <c r="B68" s="29" t="s">
        <v>1130</v>
      </c>
      <c r="C68" s="28" t="s">
        <v>1131</v>
      </c>
      <c r="D68" s="28" t="s">
        <v>1132</v>
      </c>
      <c r="E68" s="28" t="s">
        <v>541</v>
      </c>
      <c r="F68" s="87">
        <v>1567155</v>
      </c>
      <c r="G68" s="29">
        <v>1.34</v>
      </c>
      <c r="H68" s="29" t="s">
        <v>818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44784</v>
      </c>
      <c r="B69" s="29" t="s">
        <v>1053</v>
      </c>
      <c r="C69" s="28" t="s">
        <v>1054</v>
      </c>
      <c r="D69" s="28" t="s">
        <v>1133</v>
      </c>
      <c r="E69" s="28" t="s">
        <v>542</v>
      </c>
      <c r="F69" s="87">
        <v>90000</v>
      </c>
      <c r="G69" s="29">
        <v>36</v>
      </c>
      <c r="H69" s="29" t="s">
        <v>818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44784</v>
      </c>
      <c r="B70" s="29" t="s">
        <v>1053</v>
      </c>
      <c r="C70" s="28" t="s">
        <v>1054</v>
      </c>
      <c r="D70" s="28" t="s">
        <v>1134</v>
      </c>
      <c r="E70" s="28" t="s">
        <v>542</v>
      </c>
      <c r="F70" s="87">
        <v>90000</v>
      </c>
      <c r="G70" s="29">
        <v>36</v>
      </c>
      <c r="H70" s="29" t="s">
        <v>818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44784</v>
      </c>
      <c r="B71" s="29" t="s">
        <v>1053</v>
      </c>
      <c r="C71" s="28" t="s">
        <v>1054</v>
      </c>
      <c r="D71" s="28" t="s">
        <v>1135</v>
      </c>
      <c r="E71" s="28" t="s">
        <v>542</v>
      </c>
      <c r="F71" s="87">
        <v>84000</v>
      </c>
      <c r="G71" s="29">
        <v>36</v>
      </c>
      <c r="H71" s="29" t="s">
        <v>818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44784</v>
      </c>
      <c r="B72" s="29" t="s">
        <v>1061</v>
      </c>
      <c r="C72" s="28" t="s">
        <v>1062</v>
      </c>
      <c r="D72" s="28" t="s">
        <v>1057</v>
      </c>
      <c r="E72" s="28" t="s">
        <v>542</v>
      </c>
      <c r="F72" s="87">
        <v>118140</v>
      </c>
      <c r="G72" s="29">
        <v>58.8</v>
      </c>
      <c r="H72" s="29" t="s">
        <v>818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44784</v>
      </c>
      <c r="B73" s="29" t="s">
        <v>1046</v>
      </c>
      <c r="C73" s="28" t="s">
        <v>1056</v>
      </c>
      <c r="D73" s="28" t="s">
        <v>1057</v>
      </c>
      <c r="E73" s="28" t="s">
        <v>542</v>
      </c>
      <c r="F73" s="87">
        <v>94491</v>
      </c>
      <c r="G73" s="29">
        <v>24</v>
      </c>
      <c r="H73" s="29" t="s">
        <v>818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44784</v>
      </c>
      <c r="B74" s="29" t="s">
        <v>1001</v>
      </c>
      <c r="C74" s="28" t="s">
        <v>1035</v>
      </c>
      <c r="D74" s="28" t="s">
        <v>1136</v>
      </c>
      <c r="E74" s="28" t="s">
        <v>542</v>
      </c>
      <c r="F74" s="87">
        <v>10000000</v>
      </c>
      <c r="G74" s="29">
        <v>2.56</v>
      </c>
      <c r="H74" s="29" t="s">
        <v>818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44784</v>
      </c>
      <c r="B75" s="29" t="s">
        <v>1001</v>
      </c>
      <c r="C75" s="28" t="s">
        <v>1035</v>
      </c>
      <c r="D75" s="28" t="s">
        <v>1011</v>
      </c>
      <c r="E75" s="28" t="s">
        <v>542</v>
      </c>
      <c r="F75" s="87">
        <v>1782133</v>
      </c>
      <c r="G75" s="29">
        <v>2.69</v>
      </c>
      <c r="H75" s="29" t="s">
        <v>818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44784</v>
      </c>
      <c r="B76" s="29" t="s">
        <v>1120</v>
      </c>
      <c r="C76" s="28" t="s">
        <v>1121</v>
      </c>
      <c r="D76" s="28" t="s">
        <v>1092</v>
      </c>
      <c r="E76" s="28" t="s">
        <v>542</v>
      </c>
      <c r="F76" s="87">
        <v>104168</v>
      </c>
      <c r="G76" s="29">
        <v>51.35</v>
      </c>
      <c r="H76" s="29" t="s">
        <v>818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44784</v>
      </c>
      <c r="B77" s="29" t="s">
        <v>1058</v>
      </c>
      <c r="C77" s="28" t="s">
        <v>1059</v>
      </c>
      <c r="D77" s="28" t="s">
        <v>1060</v>
      </c>
      <c r="E77" s="28" t="s">
        <v>542</v>
      </c>
      <c r="F77" s="87">
        <v>90000</v>
      </c>
      <c r="G77" s="29">
        <v>100.82</v>
      </c>
      <c r="H77" s="29" t="s">
        <v>818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44784</v>
      </c>
      <c r="B78" s="29" t="s">
        <v>1124</v>
      </c>
      <c r="C78" s="28" t="s">
        <v>1125</v>
      </c>
      <c r="D78" s="28" t="s">
        <v>1137</v>
      </c>
      <c r="E78" s="28" t="s">
        <v>542</v>
      </c>
      <c r="F78" s="87">
        <v>411500</v>
      </c>
      <c r="G78" s="29">
        <v>370</v>
      </c>
      <c r="H78" s="29" t="s">
        <v>818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44784</v>
      </c>
      <c r="B79" s="29" t="s">
        <v>1124</v>
      </c>
      <c r="C79" s="28" t="s">
        <v>1125</v>
      </c>
      <c r="D79" s="28" t="s">
        <v>1138</v>
      </c>
      <c r="E79" s="28" t="s">
        <v>542</v>
      </c>
      <c r="F79" s="87">
        <v>809409</v>
      </c>
      <c r="G79" s="29">
        <v>370</v>
      </c>
      <c r="H79" s="29" t="s">
        <v>818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44784</v>
      </c>
      <c r="B80" s="29" t="s">
        <v>1139</v>
      </c>
      <c r="C80" s="28" t="s">
        <v>1140</v>
      </c>
      <c r="D80" s="28" t="s">
        <v>1141</v>
      </c>
      <c r="E80" s="28" t="s">
        <v>542</v>
      </c>
      <c r="F80" s="87">
        <v>2207582</v>
      </c>
      <c r="G80" s="29">
        <v>6.41</v>
      </c>
      <c r="H80" s="29" t="s">
        <v>818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44784</v>
      </c>
      <c r="B81" s="29" t="s">
        <v>1130</v>
      </c>
      <c r="C81" s="28" t="s">
        <v>1131</v>
      </c>
      <c r="D81" s="28" t="s">
        <v>1132</v>
      </c>
      <c r="E81" s="28" t="s">
        <v>542</v>
      </c>
      <c r="F81" s="87">
        <v>1377155</v>
      </c>
      <c r="G81" s="29">
        <v>1.37</v>
      </c>
      <c r="H81" s="29" t="s">
        <v>818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80"/>
  <sheetViews>
    <sheetView zoomScale="85" zoomScaleNormal="85" workbookViewId="0">
      <selection activeCell="N103" sqref="N10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977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44785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416"/>
      <c r="D10" s="417" t="s">
        <v>75</v>
      </c>
      <c r="E10" s="418" t="s">
        <v>828</v>
      </c>
      <c r="F10" s="301">
        <v>678</v>
      </c>
      <c r="G10" s="301">
        <v>635</v>
      </c>
      <c r="H10" s="301">
        <v>719</v>
      </c>
      <c r="I10" s="419" t="s">
        <v>832</v>
      </c>
      <c r="J10" s="330" t="s">
        <v>1063</v>
      </c>
      <c r="K10" s="330">
        <f t="shared" ref="K10" si="0">H10-F10</f>
        <v>41</v>
      </c>
      <c r="L10" s="331">
        <f t="shared" ref="L10" si="1">(F10*-0.7)/100</f>
        <v>-4.7459999999999996</v>
      </c>
      <c r="M10" s="332">
        <f t="shared" ref="M10" si="2">(K10+L10)/F10</f>
        <v>5.3471976401179941E-2</v>
      </c>
      <c r="N10" s="305" t="s">
        <v>556</v>
      </c>
      <c r="O10" s="325">
        <v>44784</v>
      </c>
      <c r="P10" s="305"/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4">
        <v>2</v>
      </c>
      <c r="B11" s="350">
        <v>44748</v>
      </c>
      <c r="C11" s="351"/>
      <c r="D11" s="352" t="s">
        <v>465</v>
      </c>
      <c r="E11" s="353" t="s">
        <v>828</v>
      </c>
      <c r="F11" s="324">
        <v>121.4</v>
      </c>
      <c r="G11" s="324">
        <v>113.4</v>
      </c>
      <c r="H11" s="324">
        <v>128.5</v>
      </c>
      <c r="I11" s="354" t="s">
        <v>917</v>
      </c>
      <c r="J11" s="330" t="s">
        <v>972</v>
      </c>
      <c r="K11" s="330">
        <f t="shared" ref="K11:K12" si="3">H11-F11</f>
        <v>7.0999999999999943</v>
      </c>
      <c r="L11" s="331">
        <f t="shared" ref="L11:L12" si="4">(F11*-0.7)/100</f>
        <v>-0.8498</v>
      </c>
      <c r="M11" s="332">
        <f t="shared" ref="M11:M12" si="5">(K11+L11)/F11</f>
        <v>5.1484349258649045E-2</v>
      </c>
      <c r="N11" s="305" t="s">
        <v>556</v>
      </c>
      <c r="O11" s="325">
        <v>44774</v>
      </c>
      <c r="P11" s="305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92">
        <v>3</v>
      </c>
      <c r="B12" s="393">
        <v>44755</v>
      </c>
      <c r="C12" s="394"/>
      <c r="D12" s="395" t="s">
        <v>135</v>
      </c>
      <c r="E12" s="396" t="s">
        <v>558</v>
      </c>
      <c r="F12" s="392">
        <v>70.5</v>
      </c>
      <c r="G12" s="392">
        <v>67</v>
      </c>
      <c r="H12" s="392">
        <v>73.349999999999994</v>
      </c>
      <c r="I12" s="397" t="s">
        <v>914</v>
      </c>
      <c r="J12" s="375" t="s">
        <v>1014</v>
      </c>
      <c r="K12" s="375">
        <f t="shared" si="3"/>
        <v>2.8499999999999943</v>
      </c>
      <c r="L12" s="376">
        <f t="shared" si="4"/>
        <v>-0.49349999999999994</v>
      </c>
      <c r="M12" s="377">
        <f t="shared" si="5"/>
        <v>3.3425531914893537E-2</v>
      </c>
      <c r="N12" s="378" t="s">
        <v>556</v>
      </c>
      <c r="O12" s="379">
        <v>44781</v>
      </c>
      <c r="P12" s="378">
        <f>VLOOKUP(D12,'MidCap Intra'!B51:C607,2,0)</f>
        <v>70.95</v>
      </c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4">
        <v>4</v>
      </c>
      <c r="B13" s="350">
        <v>44768</v>
      </c>
      <c r="C13" s="351"/>
      <c r="D13" s="352" t="s">
        <v>503</v>
      </c>
      <c r="E13" s="353" t="s">
        <v>558</v>
      </c>
      <c r="F13" s="324">
        <v>1030</v>
      </c>
      <c r="G13" s="324">
        <v>970</v>
      </c>
      <c r="H13" s="324">
        <v>1094</v>
      </c>
      <c r="I13" s="354" t="s">
        <v>838</v>
      </c>
      <c r="J13" s="330" t="s">
        <v>1013</v>
      </c>
      <c r="K13" s="330">
        <f t="shared" ref="K13" si="6">H13-F13</f>
        <v>64</v>
      </c>
      <c r="L13" s="331">
        <f t="shared" ref="L13" si="7">(F13*-0.7)/100</f>
        <v>-7.21</v>
      </c>
      <c r="M13" s="332">
        <f t="shared" ref="M13" si="8">(K13+L13)/F13</f>
        <v>5.5135922330097085E-2</v>
      </c>
      <c r="N13" s="305" t="s">
        <v>556</v>
      </c>
      <c r="O13" s="325">
        <v>44778</v>
      </c>
      <c r="P13" s="305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24">
        <v>5</v>
      </c>
      <c r="B14" s="350">
        <v>44770</v>
      </c>
      <c r="C14" s="351"/>
      <c r="D14" s="352" t="s">
        <v>827</v>
      </c>
      <c r="E14" s="353" t="s">
        <v>558</v>
      </c>
      <c r="F14" s="324">
        <v>350</v>
      </c>
      <c r="G14" s="324">
        <v>329</v>
      </c>
      <c r="H14" s="324">
        <v>370</v>
      </c>
      <c r="I14" s="354" t="s">
        <v>958</v>
      </c>
      <c r="J14" s="330" t="s">
        <v>833</v>
      </c>
      <c r="K14" s="330">
        <f t="shared" ref="K14" si="9">H14-F14</f>
        <v>20</v>
      </c>
      <c r="L14" s="331">
        <f t="shared" ref="L14" si="10">(F14*-0.7)/100</f>
        <v>-2.4499999999999997</v>
      </c>
      <c r="M14" s="332">
        <f t="shared" ref="M14" si="11">(K14+L14)/F14</f>
        <v>5.0142857142857142E-2</v>
      </c>
      <c r="N14" s="305" t="s">
        <v>556</v>
      </c>
      <c r="O14" s="325">
        <v>44784</v>
      </c>
      <c r="P14" s="305"/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ht="13.9" customHeight="1">
      <c r="A15" s="312"/>
      <c r="B15" s="309"/>
      <c r="C15" s="320"/>
      <c r="D15" s="321"/>
      <c r="E15" s="322"/>
      <c r="F15" s="312"/>
      <c r="G15" s="312"/>
      <c r="H15" s="312"/>
      <c r="I15" s="323"/>
      <c r="J15" s="313"/>
      <c r="K15" s="313"/>
      <c r="L15" s="314"/>
      <c r="M15" s="315"/>
      <c r="N15" s="313"/>
      <c r="O15" s="316"/>
      <c r="P15" s="314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ht="14.25" customHeight="1">
      <c r="A16" s="99"/>
      <c r="B16" s="100"/>
      <c r="C16" s="101"/>
      <c r="D16" s="102"/>
      <c r="E16" s="103"/>
      <c r="F16" s="103"/>
      <c r="H16" s="103"/>
      <c r="I16" s="104"/>
      <c r="J16" s="105"/>
      <c r="K16" s="105"/>
      <c r="L16" s="106"/>
      <c r="M16" s="107"/>
      <c r="N16" s="108"/>
      <c r="O16" s="109"/>
      <c r="P16" s="110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38" ht="14.25" customHeight="1">
      <c r="A17" s="99"/>
      <c r="B17" s="100"/>
      <c r="C17" s="101"/>
      <c r="D17" s="102"/>
      <c r="E17" s="103"/>
      <c r="F17" s="103"/>
      <c r="G17" s="99"/>
      <c r="H17" s="103"/>
      <c r="I17" s="104"/>
      <c r="J17" s="105"/>
      <c r="K17" s="105"/>
      <c r="L17" s="106"/>
      <c r="M17" s="107"/>
      <c r="N17" s="108"/>
      <c r="O17" s="109"/>
      <c r="P17" s="11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1" t="s">
        <v>560</v>
      </c>
      <c r="B18" s="112"/>
      <c r="C18" s="113"/>
      <c r="D18" s="114"/>
      <c r="E18" s="115"/>
      <c r="F18" s="115"/>
      <c r="G18" s="115"/>
      <c r="H18" s="115"/>
      <c r="I18" s="115"/>
      <c r="J18" s="116"/>
      <c r="K18" s="115"/>
      <c r="L18" s="117"/>
      <c r="M18" s="56"/>
      <c r="N18" s="116"/>
      <c r="O18" s="11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8" t="s">
        <v>561</v>
      </c>
      <c r="B19" s="111"/>
      <c r="C19" s="111"/>
      <c r="D19" s="111"/>
      <c r="E19" s="41"/>
      <c r="F19" s="119" t="s">
        <v>562</v>
      </c>
      <c r="G19" s="6"/>
      <c r="H19" s="6"/>
      <c r="I19" s="6"/>
      <c r="J19" s="120"/>
      <c r="K19" s="121"/>
      <c r="L19" s="121"/>
      <c r="M19" s="122"/>
      <c r="N19" s="1"/>
      <c r="O19" s="123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1" t="s">
        <v>563</v>
      </c>
      <c r="B20" s="111"/>
      <c r="C20" s="111"/>
      <c r="D20" s="111" t="s">
        <v>817</v>
      </c>
      <c r="E20" s="6"/>
      <c r="F20" s="119" t="s">
        <v>564</v>
      </c>
      <c r="G20" s="6"/>
      <c r="H20" s="6"/>
      <c r="I20" s="6"/>
      <c r="J20" s="120"/>
      <c r="K20" s="121"/>
      <c r="L20" s="121"/>
      <c r="M20" s="122"/>
      <c r="N20" s="1"/>
      <c r="O20" s="12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1"/>
      <c r="B21" s="111"/>
      <c r="C21" s="111"/>
      <c r="D21" s="111"/>
      <c r="E21" s="6"/>
      <c r="F21" s="6"/>
      <c r="G21" s="6"/>
      <c r="H21" s="6"/>
      <c r="I21" s="6"/>
      <c r="J21" s="124"/>
      <c r="K21" s="121"/>
      <c r="L21" s="121"/>
      <c r="M21" s="6"/>
      <c r="N21" s="125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26" t="s">
        <v>565</v>
      </c>
      <c r="C22" s="126"/>
      <c r="D22" s="126"/>
      <c r="E22" s="126"/>
      <c r="F22" s="127"/>
      <c r="G22" s="6"/>
      <c r="H22" s="6"/>
      <c r="I22" s="128"/>
      <c r="J22" s="129"/>
      <c r="K22" s="130"/>
      <c r="L22" s="129"/>
      <c r="M22" s="6"/>
      <c r="N22" s="1"/>
      <c r="O22" s="1"/>
      <c r="P22" s="1"/>
      <c r="R22" s="56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95" t="s">
        <v>16</v>
      </c>
      <c r="B23" s="96" t="s">
        <v>533</v>
      </c>
      <c r="C23" s="98"/>
      <c r="D23" s="97" t="s">
        <v>544</v>
      </c>
      <c r="E23" s="96" t="s">
        <v>545</v>
      </c>
      <c r="F23" s="96" t="s">
        <v>546</v>
      </c>
      <c r="G23" s="96" t="s">
        <v>566</v>
      </c>
      <c r="H23" s="96" t="s">
        <v>548</v>
      </c>
      <c r="I23" s="96" t="s">
        <v>549</v>
      </c>
      <c r="J23" s="96" t="s">
        <v>550</v>
      </c>
      <c r="K23" s="96" t="s">
        <v>567</v>
      </c>
      <c r="L23" s="132" t="s">
        <v>552</v>
      </c>
      <c r="M23" s="98" t="s">
        <v>553</v>
      </c>
      <c r="N23" s="95" t="s">
        <v>554</v>
      </c>
      <c r="O23" s="261" t="s">
        <v>555</v>
      </c>
      <c r="P23" s="243"/>
      <c r="Q23" s="1"/>
      <c r="R23" s="258"/>
      <c r="S23" s="258"/>
      <c r="T23" s="258"/>
      <c r="U23" s="252"/>
      <c r="V23" s="252"/>
      <c r="W23" s="252"/>
      <c r="X23" s="252"/>
      <c r="Y23" s="252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328" customFormat="1" ht="15" customHeight="1">
      <c r="A24" s="368">
        <v>1</v>
      </c>
      <c r="B24" s="335">
        <v>44771</v>
      </c>
      <c r="C24" s="369"/>
      <c r="D24" s="370" t="s">
        <v>270</v>
      </c>
      <c r="E24" s="301" t="s">
        <v>558</v>
      </c>
      <c r="F24" s="301">
        <v>2305</v>
      </c>
      <c r="G24" s="301">
        <v>2240</v>
      </c>
      <c r="H24" s="301">
        <v>2368</v>
      </c>
      <c r="I24" s="301" t="s">
        <v>971</v>
      </c>
      <c r="J24" s="330" t="s">
        <v>979</v>
      </c>
      <c r="K24" s="330">
        <f t="shared" ref="K24" si="12">H24-F24</f>
        <v>63</v>
      </c>
      <c r="L24" s="331">
        <f t="shared" ref="L24" si="13">(F24*-0.7)/100</f>
        <v>-16.135000000000002</v>
      </c>
      <c r="M24" s="332">
        <f t="shared" ref="M24" si="14">(K24+L24)/F24</f>
        <v>2.0331887201735354E-2</v>
      </c>
      <c r="N24" s="305" t="s">
        <v>556</v>
      </c>
      <c r="O24" s="325">
        <v>44775</v>
      </c>
      <c r="P24" s="243"/>
      <c r="Q24" s="259"/>
      <c r="R24" s="260" t="s">
        <v>557</v>
      </c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317"/>
      <c r="AJ24" s="318"/>
      <c r="AK24" s="327"/>
      <c r="AL24" s="327"/>
    </row>
    <row r="25" spans="1:38" s="328" customFormat="1" ht="15" customHeight="1">
      <c r="A25" s="371">
        <v>2</v>
      </c>
      <c r="B25" s="329">
        <v>44775</v>
      </c>
      <c r="C25" s="372"/>
      <c r="D25" s="373" t="s">
        <v>465</v>
      </c>
      <c r="E25" s="324" t="s">
        <v>558</v>
      </c>
      <c r="F25" s="324">
        <v>128</v>
      </c>
      <c r="G25" s="324">
        <v>123</v>
      </c>
      <c r="H25" s="324">
        <v>131.25</v>
      </c>
      <c r="I25" s="324" t="s">
        <v>978</v>
      </c>
      <c r="J25" s="330" t="s">
        <v>980</v>
      </c>
      <c r="K25" s="330">
        <f t="shared" ref="K25" si="15">H25-F25</f>
        <v>3.25</v>
      </c>
      <c r="L25" s="331">
        <f>(F25*-0.07)/100</f>
        <v>-8.9600000000000013E-2</v>
      </c>
      <c r="M25" s="332">
        <f t="shared" ref="M25" si="16">(K25+L25)/F25</f>
        <v>2.4690625000000001E-2</v>
      </c>
      <c r="N25" s="305" t="s">
        <v>556</v>
      </c>
      <c r="O25" s="325">
        <v>44775</v>
      </c>
      <c r="P25" s="243"/>
      <c r="Q25" s="259"/>
      <c r="R25" s="260" t="s">
        <v>557</v>
      </c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317"/>
      <c r="AJ25" s="318"/>
      <c r="AK25" s="327"/>
      <c r="AL25" s="327"/>
    </row>
    <row r="26" spans="1:38" s="328" customFormat="1" ht="15" customHeight="1">
      <c r="A26" s="383">
        <v>3</v>
      </c>
      <c r="B26" s="336">
        <v>44775</v>
      </c>
      <c r="C26" s="384"/>
      <c r="D26" s="385" t="s">
        <v>982</v>
      </c>
      <c r="E26" s="380" t="s">
        <v>558</v>
      </c>
      <c r="F26" s="380">
        <v>2405</v>
      </c>
      <c r="G26" s="380">
        <v>2330</v>
      </c>
      <c r="H26" s="380">
        <v>2330</v>
      </c>
      <c r="I26" s="380" t="s">
        <v>981</v>
      </c>
      <c r="J26" s="386" t="s">
        <v>996</v>
      </c>
      <c r="K26" s="386">
        <f t="shared" ref="K26" si="17">H26-F26</f>
        <v>-75</v>
      </c>
      <c r="L26" s="387">
        <f>(F26*-0.07)/100</f>
        <v>-1.6835000000000002</v>
      </c>
      <c r="M26" s="388">
        <f t="shared" ref="M26" si="18">(K26+L26)/F26</f>
        <v>-3.1885031185031186E-2</v>
      </c>
      <c r="N26" s="339" t="s">
        <v>568</v>
      </c>
      <c r="O26" s="389">
        <v>44777</v>
      </c>
      <c r="P26" s="243"/>
      <c r="Q26" s="259"/>
      <c r="R26" s="260" t="s">
        <v>830</v>
      </c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17"/>
      <c r="AJ26" s="318"/>
      <c r="AK26" s="327"/>
      <c r="AL26" s="327"/>
    </row>
    <row r="27" spans="1:38" s="328" customFormat="1" ht="15" customHeight="1">
      <c r="A27" s="308">
        <v>4</v>
      </c>
      <c r="B27" s="326">
        <v>44775</v>
      </c>
      <c r="C27" s="310"/>
      <c r="D27" s="311" t="s">
        <v>117</v>
      </c>
      <c r="E27" s="363" t="s">
        <v>558</v>
      </c>
      <c r="F27" s="363" t="s">
        <v>983</v>
      </c>
      <c r="G27" s="363">
        <v>519</v>
      </c>
      <c r="H27" s="363"/>
      <c r="I27" s="363" t="s">
        <v>984</v>
      </c>
      <c r="J27" s="255" t="s">
        <v>559</v>
      </c>
      <c r="K27" s="255"/>
      <c r="L27" s="256"/>
      <c r="M27" s="257"/>
      <c r="N27" s="255"/>
      <c r="O27" s="221"/>
      <c r="P27" s="243"/>
      <c r="Q27" s="259"/>
      <c r="R27" s="260" t="s">
        <v>557</v>
      </c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17"/>
      <c r="AJ27" s="318"/>
      <c r="AK27" s="327"/>
      <c r="AL27" s="327"/>
    </row>
    <row r="28" spans="1:38" s="328" customFormat="1" ht="15" customHeight="1">
      <c r="A28" s="308">
        <v>5</v>
      </c>
      <c r="B28" s="326">
        <v>44778</v>
      </c>
      <c r="C28" s="310"/>
      <c r="D28" s="311" t="s">
        <v>66</v>
      </c>
      <c r="E28" s="363" t="s">
        <v>558</v>
      </c>
      <c r="F28" s="363" t="s">
        <v>1009</v>
      </c>
      <c r="G28" s="363">
        <v>2070</v>
      </c>
      <c r="H28" s="363"/>
      <c r="I28" s="363" t="s">
        <v>1010</v>
      </c>
      <c r="J28" s="255" t="s">
        <v>559</v>
      </c>
      <c r="K28" s="255"/>
      <c r="L28" s="256"/>
      <c r="M28" s="257"/>
      <c r="N28" s="255"/>
      <c r="O28" s="221"/>
      <c r="P28" s="243"/>
      <c r="Q28" s="259"/>
      <c r="R28" s="260" t="s">
        <v>557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7"/>
      <c r="AJ28" s="318"/>
      <c r="AK28" s="327"/>
      <c r="AL28" s="327"/>
    </row>
    <row r="29" spans="1:38" s="328" customFormat="1" ht="15" customHeight="1">
      <c r="A29" s="371">
        <v>6</v>
      </c>
      <c r="B29" s="329">
        <v>44781</v>
      </c>
      <c r="C29" s="372"/>
      <c r="D29" s="373" t="s">
        <v>1015</v>
      </c>
      <c r="E29" s="324" t="s">
        <v>558</v>
      </c>
      <c r="F29" s="324">
        <v>825</v>
      </c>
      <c r="G29" s="324">
        <v>799</v>
      </c>
      <c r="H29" s="324">
        <v>834.5</v>
      </c>
      <c r="I29" s="324" t="s">
        <v>1016</v>
      </c>
      <c r="J29" s="330" t="s">
        <v>1017</v>
      </c>
      <c r="K29" s="330">
        <f t="shared" ref="K29" si="19">H29-F29</f>
        <v>9.5</v>
      </c>
      <c r="L29" s="331">
        <f>(F29*-0.07)/100</f>
        <v>-0.57750000000000012</v>
      </c>
      <c r="M29" s="332">
        <f t="shared" ref="M29" si="20">(K29+L29)/F29</f>
        <v>1.0815151515151514E-2</v>
      </c>
      <c r="N29" s="305" t="s">
        <v>556</v>
      </c>
      <c r="O29" s="325">
        <v>44781</v>
      </c>
      <c r="P29" s="243"/>
      <c r="Q29" s="259"/>
      <c r="R29" s="260" t="s">
        <v>557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7"/>
      <c r="AJ29" s="318"/>
      <c r="AK29" s="327"/>
      <c r="AL29" s="327"/>
    </row>
    <row r="30" spans="1:38" s="328" customFormat="1" ht="15" customHeight="1">
      <c r="A30" s="308">
        <v>7</v>
      </c>
      <c r="B30" s="326">
        <v>44784</v>
      </c>
      <c r="C30" s="310"/>
      <c r="D30" s="311" t="s">
        <v>111</v>
      </c>
      <c r="E30" s="363" t="s">
        <v>558</v>
      </c>
      <c r="F30" s="363" t="s">
        <v>1068</v>
      </c>
      <c r="G30" s="363">
        <v>452</v>
      </c>
      <c r="H30" s="363"/>
      <c r="I30" s="363" t="s">
        <v>1069</v>
      </c>
      <c r="J30" s="255" t="s">
        <v>559</v>
      </c>
      <c r="K30" s="255"/>
      <c r="L30" s="256"/>
      <c r="M30" s="257"/>
      <c r="N30" s="255"/>
      <c r="O30" s="221"/>
      <c r="P30" s="243"/>
      <c r="Q30" s="259"/>
      <c r="R30" s="260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7"/>
      <c r="AJ30" s="318"/>
      <c r="AK30" s="327"/>
      <c r="AL30" s="327"/>
    </row>
    <row r="31" spans="1:38" s="319" customFormat="1" ht="15" customHeight="1">
      <c r="A31" s="308"/>
      <c r="B31" s="309"/>
      <c r="C31" s="310"/>
      <c r="D31" s="311"/>
      <c r="E31" s="312"/>
      <c r="F31" s="312"/>
      <c r="G31" s="312"/>
      <c r="H31" s="312"/>
      <c r="I31" s="312"/>
      <c r="J31" s="255"/>
      <c r="K31" s="255"/>
      <c r="L31" s="256"/>
      <c r="M31" s="257"/>
      <c r="N31" s="255"/>
      <c r="O31" s="278"/>
      <c r="P31" s="243"/>
      <c r="Q31" s="259"/>
      <c r="R31" s="260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7"/>
      <c r="AJ31" s="318"/>
      <c r="AK31" s="318"/>
      <c r="AL31" s="318"/>
    </row>
    <row r="32" spans="1:38" ht="15" customHeight="1">
      <c r="A32" s="262"/>
      <c r="B32" s="263"/>
      <c r="C32" s="264"/>
      <c r="D32" s="265"/>
      <c r="E32" s="266"/>
      <c r="F32" s="266"/>
      <c r="G32" s="266"/>
      <c r="H32" s="266"/>
      <c r="I32" s="266"/>
      <c r="J32" s="267"/>
      <c r="K32" s="267"/>
      <c r="L32" s="268"/>
      <c r="M32" s="269"/>
      <c r="N32" s="267"/>
      <c r="O32" s="270"/>
      <c r="P32" s="243"/>
      <c r="Q32" s="259"/>
      <c r="R32" s="260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1"/>
      <c r="AI32" s="1"/>
      <c r="AJ32" s="1"/>
      <c r="AK32" s="1"/>
      <c r="AL32" s="1"/>
    </row>
    <row r="33" spans="1:38" ht="44.25" customHeight="1">
      <c r="A33" s="111" t="s">
        <v>560</v>
      </c>
      <c r="B33" s="133"/>
      <c r="C33" s="133"/>
      <c r="D33" s="1"/>
      <c r="E33" s="6"/>
      <c r="F33" s="6"/>
      <c r="G33" s="6"/>
      <c r="H33" s="6" t="s">
        <v>572</v>
      </c>
      <c r="I33" s="6"/>
      <c r="J33" s="6"/>
      <c r="K33" s="107"/>
      <c r="L33" s="135"/>
      <c r="M33" s="107"/>
      <c r="N33" s="108"/>
      <c r="O33" s="107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  <c r="AC33" s="254"/>
      <c r="AD33" s="254"/>
      <c r="AE33" s="254"/>
      <c r="AF33" s="254"/>
      <c r="AG33" s="254"/>
      <c r="AH33" s="254"/>
    </row>
    <row r="34" spans="1:38" ht="12.75" customHeight="1">
      <c r="A34" s="118" t="s">
        <v>561</v>
      </c>
      <c r="B34" s="111"/>
      <c r="C34" s="111"/>
      <c r="D34" s="111"/>
      <c r="E34" s="41"/>
      <c r="F34" s="119" t="s">
        <v>562</v>
      </c>
      <c r="G34" s="56"/>
      <c r="H34" s="41"/>
      <c r="I34" s="56"/>
      <c r="J34" s="6"/>
      <c r="K34" s="136"/>
      <c r="L34" s="137"/>
      <c r="M34" s="6"/>
      <c r="N34" s="101"/>
      <c r="O34" s="138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18"/>
      <c r="B35" s="111"/>
      <c r="C35" s="111"/>
      <c r="D35" s="111"/>
      <c r="E35" s="6"/>
      <c r="F35" s="119" t="s">
        <v>564</v>
      </c>
      <c r="G35" s="56"/>
      <c r="H35" s="41"/>
      <c r="I35" s="56"/>
      <c r="J35" s="6"/>
      <c r="K35" s="136"/>
      <c r="L35" s="137"/>
      <c r="M35" s="6"/>
      <c r="N35" s="101"/>
      <c r="O35" s="138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11"/>
      <c r="B36" s="111"/>
      <c r="C36" s="111"/>
      <c r="D36" s="111"/>
      <c r="E36" s="6"/>
      <c r="F36" s="6"/>
      <c r="G36" s="6"/>
      <c r="H36" s="6"/>
      <c r="I36" s="6"/>
      <c r="J36" s="124"/>
      <c r="K36" s="121"/>
      <c r="L36" s="122"/>
      <c r="M36" s="6"/>
      <c r="N36" s="125"/>
      <c r="O36" s="1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39" t="s">
        <v>573</v>
      </c>
      <c r="B37" s="139"/>
      <c r="C37" s="139"/>
      <c r="D37" s="139"/>
      <c r="E37" s="6"/>
      <c r="F37" s="6"/>
      <c r="G37" s="6"/>
      <c r="H37" s="6"/>
      <c r="I37" s="6"/>
      <c r="J37" s="6"/>
      <c r="K37" s="6"/>
      <c r="L37" s="6"/>
      <c r="M37" s="6"/>
      <c r="N37" s="6"/>
      <c r="O37" s="2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38.25" customHeight="1">
      <c r="A38" s="96" t="s">
        <v>16</v>
      </c>
      <c r="B38" s="96" t="s">
        <v>533</v>
      </c>
      <c r="C38" s="96"/>
      <c r="D38" s="97" t="s">
        <v>544</v>
      </c>
      <c r="E38" s="96" t="s">
        <v>545</v>
      </c>
      <c r="F38" s="96" t="s">
        <v>546</v>
      </c>
      <c r="G38" s="96" t="s">
        <v>566</v>
      </c>
      <c r="H38" s="96" t="s">
        <v>548</v>
      </c>
      <c r="I38" s="96" t="s">
        <v>549</v>
      </c>
      <c r="J38" s="95" t="s">
        <v>550</v>
      </c>
      <c r="K38" s="140" t="s">
        <v>574</v>
      </c>
      <c r="L38" s="98" t="s">
        <v>552</v>
      </c>
      <c r="M38" s="140" t="s">
        <v>575</v>
      </c>
      <c r="N38" s="96" t="s">
        <v>576</v>
      </c>
      <c r="O38" s="95" t="s">
        <v>554</v>
      </c>
      <c r="P38" s="97" t="s">
        <v>555</v>
      </c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20" customFormat="1" ht="13.15" hidden="1" customHeight="1">
      <c r="A39" s="301">
        <v>1</v>
      </c>
      <c r="B39" s="300">
        <v>44739</v>
      </c>
      <c r="C39" s="302"/>
      <c r="D39" s="303" t="s">
        <v>836</v>
      </c>
      <c r="E39" s="301" t="s">
        <v>558</v>
      </c>
      <c r="F39" s="301">
        <v>2140</v>
      </c>
      <c r="G39" s="301">
        <v>2090</v>
      </c>
      <c r="H39" s="304">
        <v>2170</v>
      </c>
      <c r="I39" s="304" t="s">
        <v>837</v>
      </c>
      <c r="J39" s="305" t="s">
        <v>571</v>
      </c>
      <c r="K39" s="304">
        <f t="shared" ref="K39" si="21">H39-F39</f>
        <v>30</v>
      </c>
      <c r="L39" s="306">
        <f t="shared" ref="L39" si="22">(H39*N39)*0.07%</f>
        <v>379.75000000000006</v>
      </c>
      <c r="M39" s="307">
        <f t="shared" ref="M39" si="23">(K39*N39)-L39</f>
        <v>7120.25</v>
      </c>
      <c r="N39" s="304">
        <v>250</v>
      </c>
      <c r="O39" s="305" t="s">
        <v>556</v>
      </c>
      <c r="P39" s="300">
        <v>44743</v>
      </c>
      <c r="Q39" s="222"/>
      <c r="R39" s="226" t="s">
        <v>557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66"/>
      <c r="AG39" s="263"/>
      <c r="AH39" s="222"/>
      <c r="AI39" s="222"/>
      <c r="AJ39" s="266"/>
      <c r="AK39" s="266"/>
      <c r="AL39" s="266"/>
    </row>
    <row r="40" spans="1:38" s="220" customFormat="1" ht="13.15" hidden="1" customHeight="1">
      <c r="A40" s="301">
        <v>2</v>
      </c>
      <c r="B40" s="300">
        <v>44742</v>
      </c>
      <c r="C40" s="303"/>
      <c r="D40" s="303" t="s">
        <v>872</v>
      </c>
      <c r="E40" s="301" t="s">
        <v>558</v>
      </c>
      <c r="F40" s="301">
        <v>3720</v>
      </c>
      <c r="G40" s="301">
        <v>3620</v>
      </c>
      <c r="H40" s="304">
        <v>3780</v>
      </c>
      <c r="I40" s="304" t="s">
        <v>873</v>
      </c>
      <c r="J40" s="305" t="s">
        <v>764</v>
      </c>
      <c r="K40" s="304">
        <f t="shared" ref="K40" si="24">H40-F40</f>
        <v>60</v>
      </c>
      <c r="L40" s="306">
        <f t="shared" ref="L40" si="25">(H40*N40)*0.07%</f>
        <v>463.05000000000007</v>
      </c>
      <c r="M40" s="307">
        <f t="shared" ref="M40" si="26">(K40*N40)-L40</f>
        <v>10036.950000000001</v>
      </c>
      <c r="N40" s="304">
        <v>175</v>
      </c>
      <c r="O40" s="305" t="s">
        <v>556</v>
      </c>
      <c r="P40" s="300">
        <v>44746</v>
      </c>
      <c r="Q40" s="222"/>
      <c r="R40" s="226" t="s">
        <v>830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66"/>
      <c r="AG40" s="263"/>
      <c r="AH40" s="222"/>
      <c r="AI40" s="222"/>
      <c r="AJ40" s="266"/>
      <c r="AK40" s="266"/>
      <c r="AL40" s="266"/>
    </row>
    <row r="41" spans="1:38" s="220" customFormat="1" ht="13.15" hidden="1" customHeight="1">
      <c r="A41" s="301">
        <v>3</v>
      </c>
      <c r="B41" s="300">
        <v>44742</v>
      </c>
      <c r="C41" s="303"/>
      <c r="D41" s="303" t="s">
        <v>835</v>
      </c>
      <c r="E41" s="301" t="s">
        <v>558</v>
      </c>
      <c r="F41" s="301">
        <v>1488</v>
      </c>
      <c r="G41" s="301">
        <v>1450</v>
      </c>
      <c r="H41" s="304">
        <v>1512</v>
      </c>
      <c r="I41" s="304" t="s">
        <v>874</v>
      </c>
      <c r="J41" s="305" t="s">
        <v>876</v>
      </c>
      <c r="K41" s="304">
        <f t="shared" ref="K41:K42" si="27">H41-F41</f>
        <v>24</v>
      </c>
      <c r="L41" s="306">
        <f t="shared" ref="L41:L42" si="28">(H41*N41)*0.07%</f>
        <v>370.44000000000005</v>
      </c>
      <c r="M41" s="307">
        <f t="shared" ref="M41:M42" si="29">(K41*N41)-L41</f>
        <v>8029.5599999999995</v>
      </c>
      <c r="N41" s="304">
        <v>350</v>
      </c>
      <c r="O41" s="305" t="s">
        <v>556</v>
      </c>
      <c r="P41" s="300">
        <v>44743</v>
      </c>
      <c r="Q41" s="222"/>
      <c r="R41" s="226" t="s">
        <v>557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66"/>
      <c r="AG41" s="263"/>
      <c r="AH41" s="222"/>
      <c r="AI41" s="222"/>
      <c r="AJ41" s="266"/>
      <c r="AK41" s="266"/>
      <c r="AL41" s="266"/>
    </row>
    <row r="42" spans="1:38" s="220" customFormat="1" ht="13.15" hidden="1" customHeight="1">
      <c r="A42" s="301">
        <v>4</v>
      </c>
      <c r="B42" s="300">
        <v>44743</v>
      </c>
      <c r="C42" s="303"/>
      <c r="D42" s="303" t="s">
        <v>879</v>
      </c>
      <c r="E42" s="301" t="s">
        <v>558</v>
      </c>
      <c r="F42" s="301">
        <v>2397.5</v>
      </c>
      <c r="G42" s="301">
        <v>2355</v>
      </c>
      <c r="H42" s="304">
        <v>2437.5</v>
      </c>
      <c r="I42" s="304" t="s">
        <v>875</v>
      </c>
      <c r="J42" s="305" t="s">
        <v>599</v>
      </c>
      <c r="K42" s="304">
        <f t="shared" si="27"/>
        <v>40</v>
      </c>
      <c r="L42" s="306">
        <f t="shared" si="28"/>
        <v>469.21875000000006</v>
      </c>
      <c r="M42" s="307">
        <f t="shared" si="29"/>
        <v>10530.78125</v>
      </c>
      <c r="N42" s="304">
        <v>275</v>
      </c>
      <c r="O42" s="305" t="s">
        <v>556</v>
      </c>
      <c r="P42" s="300">
        <v>44746</v>
      </c>
      <c r="Q42" s="222"/>
      <c r="R42" s="226" t="s">
        <v>830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66"/>
      <c r="AG42" s="263"/>
      <c r="AH42" s="222"/>
      <c r="AI42" s="222"/>
      <c r="AJ42" s="266"/>
      <c r="AK42" s="266"/>
      <c r="AL42" s="266"/>
    </row>
    <row r="43" spans="1:38" s="220" customFormat="1" ht="13.15" hidden="1" customHeight="1">
      <c r="A43" s="301">
        <v>5</v>
      </c>
      <c r="B43" s="300">
        <v>44747</v>
      </c>
      <c r="C43" s="303"/>
      <c r="D43" s="303" t="s">
        <v>881</v>
      </c>
      <c r="E43" s="301" t="s">
        <v>558</v>
      </c>
      <c r="F43" s="301">
        <v>653</v>
      </c>
      <c r="G43" s="301">
        <v>642</v>
      </c>
      <c r="H43" s="304">
        <v>663.5</v>
      </c>
      <c r="I43" s="304" t="s">
        <v>882</v>
      </c>
      <c r="J43" s="305" t="s">
        <v>887</v>
      </c>
      <c r="K43" s="304">
        <f t="shared" ref="K43:K45" si="30">H43-F43</f>
        <v>10.5</v>
      </c>
      <c r="L43" s="306">
        <f t="shared" ref="L43:L45" si="31">(H43*N43)*0.07%</f>
        <v>557.34</v>
      </c>
      <c r="M43" s="307">
        <f t="shared" ref="M43:M45" si="32">(K43*N43)-L43</f>
        <v>12042.66</v>
      </c>
      <c r="N43" s="304">
        <v>1200</v>
      </c>
      <c r="O43" s="305" t="s">
        <v>556</v>
      </c>
      <c r="P43" s="300">
        <v>44749</v>
      </c>
      <c r="Q43" s="222"/>
      <c r="R43" s="226" t="s">
        <v>557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66"/>
      <c r="AG43" s="263"/>
      <c r="AH43" s="222"/>
      <c r="AI43" s="222"/>
      <c r="AJ43" s="266"/>
      <c r="AK43" s="266"/>
      <c r="AL43" s="266"/>
    </row>
    <row r="44" spans="1:38" s="220" customFormat="1" ht="13.15" hidden="1" customHeight="1">
      <c r="A44" s="301">
        <v>6</v>
      </c>
      <c r="B44" s="300">
        <v>44748</v>
      </c>
      <c r="C44" s="303"/>
      <c r="D44" s="303" t="s">
        <v>883</v>
      </c>
      <c r="E44" s="301" t="s">
        <v>558</v>
      </c>
      <c r="F44" s="301">
        <v>1361.5</v>
      </c>
      <c r="G44" s="301">
        <v>1335</v>
      </c>
      <c r="H44" s="304">
        <v>1384</v>
      </c>
      <c r="I44" s="304" t="s">
        <v>884</v>
      </c>
      <c r="J44" s="305" t="s">
        <v>888</v>
      </c>
      <c r="K44" s="304">
        <f t="shared" si="30"/>
        <v>22.5</v>
      </c>
      <c r="L44" s="306">
        <f t="shared" si="31"/>
        <v>460.18000000000006</v>
      </c>
      <c r="M44" s="307">
        <f t="shared" si="32"/>
        <v>10227.32</v>
      </c>
      <c r="N44" s="304">
        <v>475</v>
      </c>
      <c r="O44" s="305" t="s">
        <v>556</v>
      </c>
      <c r="P44" s="300">
        <v>44749</v>
      </c>
      <c r="Q44" s="222"/>
      <c r="R44" s="226" t="s">
        <v>830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6"/>
      <c r="AG44" s="263"/>
      <c r="AH44" s="222"/>
      <c r="AI44" s="222"/>
      <c r="AJ44" s="266"/>
      <c r="AK44" s="266"/>
      <c r="AL44" s="266"/>
    </row>
    <row r="45" spans="1:38" s="220" customFormat="1" ht="13.15" hidden="1" customHeight="1">
      <c r="A45" s="301">
        <v>7</v>
      </c>
      <c r="B45" s="300">
        <v>44748</v>
      </c>
      <c r="C45" s="303"/>
      <c r="D45" s="303" t="s">
        <v>885</v>
      </c>
      <c r="E45" s="301" t="s">
        <v>558</v>
      </c>
      <c r="F45" s="301">
        <v>576</v>
      </c>
      <c r="G45" s="301">
        <v>562</v>
      </c>
      <c r="H45" s="304">
        <v>587</v>
      </c>
      <c r="I45" s="304" t="s">
        <v>886</v>
      </c>
      <c r="J45" s="305" t="s">
        <v>889</v>
      </c>
      <c r="K45" s="304">
        <f t="shared" si="30"/>
        <v>11</v>
      </c>
      <c r="L45" s="306">
        <f t="shared" si="31"/>
        <v>359.53750000000008</v>
      </c>
      <c r="M45" s="307">
        <f t="shared" si="32"/>
        <v>9265.4624999999996</v>
      </c>
      <c r="N45" s="304">
        <v>875</v>
      </c>
      <c r="O45" s="305" t="s">
        <v>556</v>
      </c>
      <c r="P45" s="300">
        <v>44749</v>
      </c>
      <c r="Q45" s="222"/>
      <c r="R45" s="226" t="s">
        <v>557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6"/>
      <c r="AG45" s="263"/>
      <c r="AH45" s="222"/>
      <c r="AI45" s="222"/>
      <c r="AJ45" s="266"/>
      <c r="AK45" s="266"/>
      <c r="AL45" s="266"/>
    </row>
    <row r="46" spans="1:38" s="220" customFormat="1" ht="13.15" hidden="1" customHeight="1">
      <c r="A46" s="301">
        <v>8</v>
      </c>
      <c r="B46" s="300">
        <v>44749</v>
      </c>
      <c r="C46" s="303"/>
      <c r="D46" s="303" t="s">
        <v>891</v>
      </c>
      <c r="E46" s="301" t="s">
        <v>558</v>
      </c>
      <c r="F46" s="301">
        <v>743.5</v>
      </c>
      <c r="G46" s="301">
        <v>734.5</v>
      </c>
      <c r="H46" s="304">
        <v>751.5</v>
      </c>
      <c r="I46" s="304" t="s">
        <v>890</v>
      </c>
      <c r="J46" s="305" t="s">
        <v>892</v>
      </c>
      <c r="K46" s="304">
        <f t="shared" ref="K46:K48" si="33">H46-F46</f>
        <v>8</v>
      </c>
      <c r="L46" s="306">
        <f t="shared" ref="L46:L48" si="34">(H46*N46)*0.07%</f>
        <v>723.31875000000014</v>
      </c>
      <c r="M46" s="307">
        <f t="shared" ref="M46:M48" si="35">(K46*N46)-L46</f>
        <v>10276.68125</v>
      </c>
      <c r="N46" s="304">
        <v>1375</v>
      </c>
      <c r="O46" s="305" t="s">
        <v>556</v>
      </c>
      <c r="P46" s="300">
        <v>44750</v>
      </c>
      <c r="Q46" s="222"/>
      <c r="R46" s="226" t="s">
        <v>557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6"/>
      <c r="AG46" s="263"/>
      <c r="AH46" s="222"/>
      <c r="AI46" s="222"/>
      <c r="AJ46" s="266"/>
      <c r="AK46" s="266"/>
      <c r="AL46" s="266"/>
    </row>
    <row r="47" spans="1:38" s="220" customFormat="1" ht="13.15" hidden="1" customHeight="1">
      <c r="A47" s="301">
        <v>9</v>
      </c>
      <c r="B47" s="300">
        <v>44750</v>
      </c>
      <c r="C47" s="303"/>
      <c r="D47" s="303" t="s">
        <v>894</v>
      </c>
      <c r="E47" s="301" t="s">
        <v>558</v>
      </c>
      <c r="F47" s="301">
        <v>2755</v>
      </c>
      <c r="G47" s="301">
        <v>2710</v>
      </c>
      <c r="H47" s="304">
        <v>2797.5</v>
      </c>
      <c r="I47" s="304" t="s">
        <v>895</v>
      </c>
      <c r="J47" s="305" t="s">
        <v>899</v>
      </c>
      <c r="K47" s="304">
        <f t="shared" si="33"/>
        <v>42.5</v>
      </c>
      <c r="L47" s="306">
        <f t="shared" si="34"/>
        <v>489.56250000000006</v>
      </c>
      <c r="M47" s="307">
        <f t="shared" si="35"/>
        <v>10135.4375</v>
      </c>
      <c r="N47" s="304">
        <v>250</v>
      </c>
      <c r="O47" s="305" t="s">
        <v>556</v>
      </c>
      <c r="P47" s="300">
        <v>44753</v>
      </c>
      <c r="Q47" s="222"/>
      <c r="R47" s="226" t="s">
        <v>830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01">
        <v>10</v>
      </c>
      <c r="B48" s="329">
        <v>44753</v>
      </c>
      <c r="C48" s="303"/>
      <c r="D48" s="303" t="s">
        <v>836</v>
      </c>
      <c r="E48" s="301" t="s">
        <v>558</v>
      </c>
      <c r="F48" s="301">
        <v>2235</v>
      </c>
      <c r="G48" s="301">
        <v>2190</v>
      </c>
      <c r="H48" s="304">
        <v>2280</v>
      </c>
      <c r="I48" s="304" t="s">
        <v>896</v>
      </c>
      <c r="J48" s="305" t="s">
        <v>913</v>
      </c>
      <c r="K48" s="304">
        <f t="shared" si="33"/>
        <v>45</v>
      </c>
      <c r="L48" s="306">
        <f t="shared" si="34"/>
        <v>399.00000000000006</v>
      </c>
      <c r="M48" s="307">
        <f t="shared" si="35"/>
        <v>10851</v>
      </c>
      <c r="N48" s="304">
        <v>250</v>
      </c>
      <c r="O48" s="305" t="s">
        <v>556</v>
      </c>
      <c r="P48" s="300">
        <v>44755</v>
      </c>
      <c r="Q48" s="222"/>
      <c r="R48" s="226" t="s">
        <v>830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01">
        <v>11</v>
      </c>
      <c r="B49" s="329">
        <v>44753</v>
      </c>
      <c r="C49" s="303"/>
      <c r="D49" s="303" t="s">
        <v>897</v>
      </c>
      <c r="E49" s="301" t="s">
        <v>558</v>
      </c>
      <c r="F49" s="301">
        <v>16110</v>
      </c>
      <c r="G49" s="301">
        <v>15970</v>
      </c>
      <c r="H49" s="304">
        <v>16210</v>
      </c>
      <c r="I49" s="304" t="s">
        <v>898</v>
      </c>
      <c r="J49" s="305" t="s">
        <v>819</v>
      </c>
      <c r="K49" s="304">
        <f t="shared" ref="K49" si="36">H49-F49</f>
        <v>100</v>
      </c>
      <c r="L49" s="306">
        <f t="shared" ref="L49" si="37">(H49*N49)*0.07%</f>
        <v>567.35000000000014</v>
      </c>
      <c r="M49" s="307">
        <f t="shared" ref="M49" si="38">(K49*N49)-L49</f>
        <v>4432.6499999999996</v>
      </c>
      <c r="N49" s="304">
        <v>50</v>
      </c>
      <c r="O49" s="305" t="s">
        <v>556</v>
      </c>
      <c r="P49" s="300">
        <v>44753</v>
      </c>
      <c r="Q49" s="222"/>
      <c r="R49" s="226" t="s">
        <v>557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55">
        <v>12</v>
      </c>
      <c r="B50" s="336">
        <v>44753</v>
      </c>
      <c r="C50" s="356"/>
      <c r="D50" s="356" t="s">
        <v>900</v>
      </c>
      <c r="E50" s="355" t="s">
        <v>558</v>
      </c>
      <c r="F50" s="355">
        <v>579.5</v>
      </c>
      <c r="G50" s="355">
        <v>569</v>
      </c>
      <c r="H50" s="340">
        <v>569</v>
      </c>
      <c r="I50" s="340" t="s">
        <v>901</v>
      </c>
      <c r="J50" s="339" t="s">
        <v>907</v>
      </c>
      <c r="K50" s="340">
        <f t="shared" ref="K50:K51" si="39">H50-F50</f>
        <v>-10.5</v>
      </c>
      <c r="L50" s="341">
        <f t="shared" ref="L50:L51" si="40">(H50*N50)*0.07%</f>
        <v>537.70500000000004</v>
      </c>
      <c r="M50" s="342">
        <f t="shared" ref="M50:M51" si="41">(K50*N50)-L50</f>
        <v>-14712.705</v>
      </c>
      <c r="N50" s="340">
        <v>1350</v>
      </c>
      <c r="O50" s="339" t="s">
        <v>568</v>
      </c>
      <c r="P50" s="343">
        <v>44754</v>
      </c>
      <c r="Q50" s="222"/>
      <c r="R50" s="226" t="s">
        <v>830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57">
        <v>13</v>
      </c>
      <c r="B51" s="358">
        <v>44754</v>
      </c>
      <c r="C51" s="359"/>
      <c r="D51" s="359" t="s">
        <v>904</v>
      </c>
      <c r="E51" s="357" t="s">
        <v>558</v>
      </c>
      <c r="F51" s="357">
        <v>16100</v>
      </c>
      <c r="G51" s="357">
        <v>15970</v>
      </c>
      <c r="H51" s="346">
        <v>16115</v>
      </c>
      <c r="I51" s="346" t="s">
        <v>898</v>
      </c>
      <c r="J51" s="345" t="s">
        <v>912</v>
      </c>
      <c r="K51" s="346">
        <f t="shared" si="39"/>
        <v>15</v>
      </c>
      <c r="L51" s="347">
        <f t="shared" si="40"/>
        <v>564.02500000000009</v>
      </c>
      <c r="M51" s="348">
        <f t="shared" si="41"/>
        <v>185.97499999999991</v>
      </c>
      <c r="N51" s="346">
        <v>50</v>
      </c>
      <c r="O51" s="345" t="s">
        <v>677</v>
      </c>
      <c r="P51" s="349">
        <v>44755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55">
        <v>14</v>
      </c>
      <c r="B52" s="336">
        <v>44754</v>
      </c>
      <c r="C52" s="356"/>
      <c r="D52" s="356" t="s">
        <v>905</v>
      </c>
      <c r="E52" s="355" t="s">
        <v>558</v>
      </c>
      <c r="F52" s="355">
        <v>645</v>
      </c>
      <c r="G52" s="355">
        <v>632</v>
      </c>
      <c r="H52" s="340">
        <v>632</v>
      </c>
      <c r="I52" s="340" t="s">
        <v>906</v>
      </c>
      <c r="J52" s="339" t="s">
        <v>908</v>
      </c>
      <c r="K52" s="340">
        <f t="shared" ref="K52" si="42">H52-F52</f>
        <v>-13</v>
      </c>
      <c r="L52" s="341">
        <f t="shared" ref="L52:L54" si="43">(H52*N52)*0.07%</f>
        <v>442.40000000000009</v>
      </c>
      <c r="M52" s="342">
        <f t="shared" ref="M52:M54" si="44">(K52*N52)-L52</f>
        <v>-13442.4</v>
      </c>
      <c r="N52" s="340">
        <v>1000</v>
      </c>
      <c r="O52" s="339" t="s">
        <v>568</v>
      </c>
      <c r="P52" s="343">
        <v>44754</v>
      </c>
      <c r="Q52" s="222"/>
      <c r="R52" s="226" t="s">
        <v>830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1">
        <v>15</v>
      </c>
      <c r="B53" s="329">
        <v>44755</v>
      </c>
      <c r="C53" s="303"/>
      <c r="D53" s="303" t="s">
        <v>909</v>
      </c>
      <c r="E53" s="301" t="s">
        <v>893</v>
      </c>
      <c r="F53" s="301">
        <v>35330</v>
      </c>
      <c r="G53" s="301">
        <v>35640</v>
      </c>
      <c r="H53" s="304">
        <v>35140</v>
      </c>
      <c r="I53" s="304" t="s">
        <v>910</v>
      </c>
      <c r="J53" s="305" t="s">
        <v>911</v>
      </c>
      <c r="K53" s="304">
        <f>F53-H53</f>
        <v>190</v>
      </c>
      <c r="L53" s="306">
        <f t="shared" si="43"/>
        <v>614.95000000000005</v>
      </c>
      <c r="M53" s="307">
        <f t="shared" si="44"/>
        <v>4135.05</v>
      </c>
      <c r="N53" s="304">
        <v>25</v>
      </c>
      <c r="O53" s="305" t="s">
        <v>556</v>
      </c>
      <c r="P53" s="300">
        <v>44755</v>
      </c>
      <c r="Q53" s="222"/>
      <c r="R53" s="226" t="s">
        <v>557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1">
        <v>16</v>
      </c>
      <c r="B54" s="300">
        <v>44756</v>
      </c>
      <c r="C54" s="303"/>
      <c r="D54" s="303" t="s">
        <v>879</v>
      </c>
      <c r="E54" s="301" t="s">
        <v>558</v>
      </c>
      <c r="F54" s="301">
        <v>2647.5</v>
      </c>
      <c r="G54" s="301">
        <v>2600</v>
      </c>
      <c r="H54" s="304">
        <v>2681</v>
      </c>
      <c r="I54" s="304" t="s">
        <v>915</v>
      </c>
      <c r="J54" s="305" t="s">
        <v>927</v>
      </c>
      <c r="K54" s="304">
        <f t="shared" ref="K54" si="45">H54-F54</f>
        <v>33.5</v>
      </c>
      <c r="L54" s="306">
        <f t="shared" si="43"/>
        <v>516.09250000000009</v>
      </c>
      <c r="M54" s="307">
        <f t="shared" si="44"/>
        <v>8696.4074999999993</v>
      </c>
      <c r="N54" s="304">
        <v>275</v>
      </c>
      <c r="O54" s="305" t="s">
        <v>556</v>
      </c>
      <c r="P54" s="300">
        <v>44757</v>
      </c>
      <c r="Q54" s="222"/>
      <c r="R54" s="226" t="s">
        <v>830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01">
        <v>17</v>
      </c>
      <c r="B55" s="300">
        <v>44756</v>
      </c>
      <c r="C55" s="303"/>
      <c r="D55" s="303" t="s">
        <v>885</v>
      </c>
      <c r="E55" s="301" t="s">
        <v>558</v>
      </c>
      <c r="F55" s="301">
        <v>579.5</v>
      </c>
      <c r="G55" s="301">
        <v>565</v>
      </c>
      <c r="H55" s="304">
        <v>588.5</v>
      </c>
      <c r="I55" s="304" t="s">
        <v>916</v>
      </c>
      <c r="J55" s="305" t="s">
        <v>763</v>
      </c>
      <c r="K55" s="304">
        <f t="shared" ref="K55:K56" si="46">H55-F55</f>
        <v>9</v>
      </c>
      <c r="L55" s="306">
        <f t="shared" ref="L55:L56" si="47">(H55*N55)*0.07%</f>
        <v>360.45625000000007</v>
      </c>
      <c r="M55" s="307">
        <f t="shared" ref="M55:M56" si="48">(K55*N55)-L55</f>
        <v>7514.5437499999998</v>
      </c>
      <c r="N55" s="304">
        <v>875</v>
      </c>
      <c r="O55" s="305" t="s">
        <v>556</v>
      </c>
      <c r="P55" s="300">
        <v>44757</v>
      </c>
      <c r="Q55" s="222"/>
      <c r="R55" s="226" t="s">
        <v>830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01">
        <v>18</v>
      </c>
      <c r="B56" s="300">
        <v>44757</v>
      </c>
      <c r="C56" s="303"/>
      <c r="D56" s="303" t="s">
        <v>918</v>
      </c>
      <c r="E56" s="301" t="s">
        <v>558</v>
      </c>
      <c r="F56" s="301">
        <v>675</v>
      </c>
      <c r="G56" s="301">
        <v>661</v>
      </c>
      <c r="H56" s="304">
        <v>684</v>
      </c>
      <c r="I56" s="304" t="s">
        <v>919</v>
      </c>
      <c r="J56" s="305" t="s">
        <v>926</v>
      </c>
      <c r="K56" s="304">
        <f t="shared" si="46"/>
        <v>9</v>
      </c>
      <c r="L56" s="306">
        <f t="shared" si="47"/>
        <v>478.80000000000007</v>
      </c>
      <c r="M56" s="307">
        <f t="shared" si="48"/>
        <v>8521.2000000000007</v>
      </c>
      <c r="N56" s="304">
        <v>1000</v>
      </c>
      <c r="O56" s="305" t="s">
        <v>556</v>
      </c>
      <c r="P56" s="300">
        <v>44757</v>
      </c>
      <c r="Q56" s="222"/>
      <c r="R56" s="226" t="s">
        <v>830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01">
        <v>19</v>
      </c>
      <c r="B57" s="300">
        <v>44757</v>
      </c>
      <c r="C57" s="303"/>
      <c r="D57" s="303" t="s">
        <v>920</v>
      </c>
      <c r="E57" s="301" t="s">
        <v>558</v>
      </c>
      <c r="F57" s="301">
        <v>956</v>
      </c>
      <c r="G57" s="304">
        <v>935</v>
      </c>
      <c r="H57" s="304">
        <v>972</v>
      </c>
      <c r="I57" s="304" t="s">
        <v>921</v>
      </c>
      <c r="J57" s="305" t="s">
        <v>880</v>
      </c>
      <c r="K57" s="304">
        <f t="shared" ref="K57:K59" si="49">H57-F57</f>
        <v>16</v>
      </c>
      <c r="L57" s="306">
        <f t="shared" ref="L57:L59" si="50">(H57*N57)*0.07%</f>
        <v>442.26000000000005</v>
      </c>
      <c r="M57" s="307">
        <f t="shared" ref="M57:M59" si="51">(K57*N57)-L57</f>
        <v>9957.74</v>
      </c>
      <c r="N57" s="304">
        <v>650</v>
      </c>
      <c r="O57" s="305" t="s">
        <v>556</v>
      </c>
      <c r="P57" s="300">
        <v>44760</v>
      </c>
      <c r="Q57" s="222"/>
      <c r="R57" s="226" t="s">
        <v>557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01">
        <v>20</v>
      </c>
      <c r="B58" s="300">
        <v>44757</v>
      </c>
      <c r="C58" s="303"/>
      <c r="D58" s="303" t="s">
        <v>922</v>
      </c>
      <c r="E58" s="301" t="s">
        <v>558</v>
      </c>
      <c r="F58" s="301">
        <v>1892.5</v>
      </c>
      <c r="G58" s="301">
        <v>1850</v>
      </c>
      <c r="H58" s="304">
        <v>1923</v>
      </c>
      <c r="I58" s="304" t="s">
        <v>923</v>
      </c>
      <c r="J58" s="305" t="s">
        <v>934</v>
      </c>
      <c r="K58" s="304">
        <f t="shared" si="49"/>
        <v>30.5</v>
      </c>
      <c r="L58" s="306">
        <f t="shared" si="50"/>
        <v>403.83000000000004</v>
      </c>
      <c r="M58" s="307">
        <f t="shared" si="51"/>
        <v>8746.17</v>
      </c>
      <c r="N58" s="304">
        <v>300</v>
      </c>
      <c r="O58" s="305" t="s">
        <v>556</v>
      </c>
      <c r="P58" s="300">
        <v>44760</v>
      </c>
      <c r="Q58" s="222"/>
      <c r="R58" s="226" t="s">
        <v>830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01">
        <v>21</v>
      </c>
      <c r="B59" s="300">
        <v>44757</v>
      </c>
      <c r="C59" s="303"/>
      <c r="D59" s="303" t="s">
        <v>924</v>
      </c>
      <c r="E59" s="301" t="s">
        <v>558</v>
      </c>
      <c r="F59" s="301">
        <v>391.5</v>
      </c>
      <c r="G59" s="301">
        <v>382</v>
      </c>
      <c r="H59" s="304">
        <v>399</v>
      </c>
      <c r="I59" s="304" t="s">
        <v>925</v>
      </c>
      <c r="J59" s="305" t="s">
        <v>937</v>
      </c>
      <c r="K59" s="304">
        <f t="shared" si="49"/>
        <v>7.5</v>
      </c>
      <c r="L59" s="306">
        <f t="shared" si="50"/>
        <v>418.95000000000005</v>
      </c>
      <c r="M59" s="307">
        <f t="shared" si="51"/>
        <v>10831.05</v>
      </c>
      <c r="N59" s="304">
        <v>1500</v>
      </c>
      <c r="O59" s="305" t="s">
        <v>556</v>
      </c>
      <c r="P59" s="300">
        <v>44761</v>
      </c>
      <c r="Q59" s="222"/>
      <c r="R59" s="226" t="s">
        <v>830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55">
        <v>22</v>
      </c>
      <c r="B60" s="343">
        <v>44760</v>
      </c>
      <c r="C60" s="356"/>
      <c r="D60" s="356" t="s">
        <v>928</v>
      </c>
      <c r="E60" s="355" t="s">
        <v>893</v>
      </c>
      <c r="F60" s="355">
        <v>1980</v>
      </c>
      <c r="G60" s="355">
        <v>2030</v>
      </c>
      <c r="H60" s="340">
        <v>2030</v>
      </c>
      <c r="I60" s="340" t="s">
        <v>929</v>
      </c>
      <c r="J60" s="339" t="s">
        <v>936</v>
      </c>
      <c r="K60" s="340">
        <f>F60-H60</f>
        <v>-50</v>
      </c>
      <c r="L60" s="341">
        <f t="shared" ref="L60" si="52">(H60*N60)*0.07%</f>
        <v>355.25000000000006</v>
      </c>
      <c r="M60" s="342">
        <f t="shared" ref="M60" si="53">(K60*N60)-L60</f>
        <v>-12855.25</v>
      </c>
      <c r="N60" s="340">
        <v>250</v>
      </c>
      <c r="O60" s="339" t="s">
        <v>568</v>
      </c>
      <c r="P60" s="343">
        <v>44761</v>
      </c>
      <c r="Q60" s="222"/>
      <c r="R60" s="226" t="s">
        <v>830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1">
        <v>23</v>
      </c>
      <c r="B61" s="300">
        <v>44760</v>
      </c>
      <c r="C61" s="303"/>
      <c r="D61" s="303" t="s">
        <v>918</v>
      </c>
      <c r="E61" s="301" t="s">
        <v>558</v>
      </c>
      <c r="F61" s="301">
        <v>673</v>
      </c>
      <c r="G61" s="301">
        <v>658</v>
      </c>
      <c r="H61" s="304">
        <v>681</v>
      </c>
      <c r="I61" s="304" t="s">
        <v>919</v>
      </c>
      <c r="J61" s="305" t="s">
        <v>892</v>
      </c>
      <c r="K61" s="304">
        <f t="shared" ref="K61" si="54">H61-F61</f>
        <v>8</v>
      </c>
      <c r="L61" s="306">
        <f t="shared" ref="L61" si="55">(H61*N61)*0.07%</f>
        <v>476.70000000000005</v>
      </c>
      <c r="M61" s="307">
        <f t="shared" ref="M61" si="56">(K61*N61)-L61</f>
        <v>7523.3</v>
      </c>
      <c r="N61" s="304">
        <v>1000</v>
      </c>
      <c r="O61" s="305" t="s">
        <v>556</v>
      </c>
      <c r="P61" s="300">
        <v>44761</v>
      </c>
      <c r="Q61" s="222"/>
      <c r="R61" s="226" t="s">
        <v>830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1">
        <v>24</v>
      </c>
      <c r="B62" s="300">
        <v>44760</v>
      </c>
      <c r="C62" s="303"/>
      <c r="D62" s="303" t="s">
        <v>930</v>
      </c>
      <c r="E62" s="301" t="s">
        <v>558</v>
      </c>
      <c r="F62" s="301">
        <v>6060</v>
      </c>
      <c r="G62" s="301">
        <v>5950</v>
      </c>
      <c r="H62" s="304">
        <v>6145</v>
      </c>
      <c r="I62" s="304" t="s">
        <v>931</v>
      </c>
      <c r="J62" s="305" t="s">
        <v>940</v>
      </c>
      <c r="K62" s="304">
        <f t="shared" ref="K62" si="57">H62-F62</f>
        <v>85</v>
      </c>
      <c r="L62" s="306">
        <f t="shared" ref="L62" si="58">(H62*N62)*0.07%</f>
        <v>537.68750000000011</v>
      </c>
      <c r="M62" s="307">
        <f t="shared" ref="M62" si="59">(K62*N62)-L62</f>
        <v>10087.3125</v>
      </c>
      <c r="N62" s="304">
        <v>125</v>
      </c>
      <c r="O62" s="305" t="s">
        <v>556</v>
      </c>
      <c r="P62" s="300">
        <v>44762</v>
      </c>
      <c r="Q62" s="222"/>
      <c r="R62" s="226" t="s">
        <v>557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01">
        <v>25</v>
      </c>
      <c r="B63" s="300">
        <v>44760</v>
      </c>
      <c r="C63" s="303"/>
      <c r="D63" s="303" t="s">
        <v>836</v>
      </c>
      <c r="E63" s="301" t="s">
        <v>558</v>
      </c>
      <c r="F63" s="301">
        <v>2280</v>
      </c>
      <c r="G63" s="301">
        <v>2230</v>
      </c>
      <c r="H63" s="304">
        <v>2300</v>
      </c>
      <c r="I63" s="304" t="s">
        <v>932</v>
      </c>
      <c r="J63" s="305" t="s">
        <v>833</v>
      </c>
      <c r="K63" s="304">
        <f t="shared" ref="K63" si="60">H63-F63</f>
        <v>20</v>
      </c>
      <c r="L63" s="306">
        <f t="shared" ref="L63" si="61">(H63*N63)*0.07%</f>
        <v>402.50000000000006</v>
      </c>
      <c r="M63" s="307">
        <f t="shared" ref="M63" si="62">(K63*N63)-L63</f>
        <v>4597.5</v>
      </c>
      <c r="N63" s="304">
        <v>250</v>
      </c>
      <c r="O63" s="305" t="s">
        <v>556</v>
      </c>
      <c r="P63" s="300">
        <v>44762</v>
      </c>
      <c r="Q63" s="222"/>
      <c r="R63" s="226" t="s">
        <v>830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01">
        <v>26</v>
      </c>
      <c r="B64" s="300">
        <v>44760</v>
      </c>
      <c r="C64" s="303"/>
      <c r="D64" s="303" t="s">
        <v>935</v>
      </c>
      <c r="E64" s="301" t="s">
        <v>558</v>
      </c>
      <c r="F64" s="301">
        <v>237.5</v>
      </c>
      <c r="G64" s="301">
        <v>229</v>
      </c>
      <c r="H64" s="304">
        <v>248</v>
      </c>
      <c r="I64" s="304" t="s">
        <v>933</v>
      </c>
      <c r="J64" s="305" t="s">
        <v>887</v>
      </c>
      <c r="K64" s="304">
        <f t="shared" ref="K64" si="63">H64-F64</f>
        <v>10.5</v>
      </c>
      <c r="L64" s="306">
        <f t="shared" ref="L64" si="64">(H64*N64)*0.07%</f>
        <v>269.08000000000004</v>
      </c>
      <c r="M64" s="307">
        <f t="shared" ref="M64" si="65">(K64*N64)-L64</f>
        <v>16005.92</v>
      </c>
      <c r="N64" s="304">
        <v>1550</v>
      </c>
      <c r="O64" s="305" t="s">
        <v>556</v>
      </c>
      <c r="P64" s="300">
        <v>44762</v>
      </c>
      <c r="Q64" s="222"/>
      <c r="R64" s="226" t="s">
        <v>557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55">
        <v>27</v>
      </c>
      <c r="B65" s="343">
        <v>44761</v>
      </c>
      <c r="C65" s="356"/>
      <c r="D65" s="356" t="s">
        <v>938</v>
      </c>
      <c r="E65" s="355" t="s">
        <v>558</v>
      </c>
      <c r="F65" s="355">
        <v>1217</v>
      </c>
      <c r="G65" s="355">
        <v>1200</v>
      </c>
      <c r="H65" s="340">
        <v>1201</v>
      </c>
      <c r="I65" s="340" t="s">
        <v>939</v>
      </c>
      <c r="J65" s="339" t="s">
        <v>941</v>
      </c>
      <c r="K65" s="340">
        <f t="shared" ref="K65" si="66">H65-F65</f>
        <v>-16</v>
      </c>
      <c r="L65" s="341">
        <f t="shared" ref="L65:L69" si="67">(H65*N65)*0.07%</f>
        <v>609.50750000000005</v>
      </c>
      <c r="M65" s="342">
        <f t="shared" ref="M65:M69" si="68">(K65*N65)-L65</f>
        <v>-12209.5075</v>
      </c>
      <c r="N65" s="340">
        <v>725</v>
      </c>
      <c r="O65" s="339" t="s">
        <v>568</v>
      </c>
      <c r="P65" s="343">
        <v>44761</v>
      </c>
      <c r="Q65" s="222"/>
      <c r="R65" s="226" t="s">
        <v>830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55">
        <v>28</v>
      </c>
      <c r="B66" s="343">
        <v>44762</v>
      </c>
      <c r="C66" s="356"/>
      <c r="D66" s="356" t="s">
        <v>942</v>
      </c>
      <c r="E66" s="355" t="s">
        <v>893</v>
      </c>
      <c r="F66" s="355">
        <v>2705</v>
      </c>
      <c r="G66" s="355">
        <v>2750</v>
      </c>
      <c r="H66" s="340">
        <v>2750</v>
      </c>
      <c r="I66" s="340" t="s">
        <v>943</v>
      </c>
      <c r="J66" s="339" t="s">
        <v>946</v>
      </c>
      <c r="K66" s="340">
        <f>F66-H66</f>
        <v>-45</v>
      </c>
      <c r="L66" s="341">
        <f t="shared" si="67"/>
        <v>529.37500000000011</v>
      </c>
      <c r="M66" s="342">
        <f t="shared" si="68"/>
        <v>-12904.375</v>
      </c>
      <c r="N66" s="340">
        <v>275</v>
      </c>
      <c r="O66" s="339" t="s">
        <v>568</v>
      </c>
      <c r="P66" s="343">
        <v>44763</v>
      </c>
      <c r="Q66" s="222"/>
      <c r="R66" s="226" t="s">
        <v>557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55">
        <v>29</v>
      </c>
      <c r="B67" s="343">
        <v>44762</v>
      </c>
      <c r="C67" s="356"/>
      <c r="D67" s="356" t="s">
        <v>944</v>
      </c>
      <c r="E67" s="355" t="s">
        <v>558</v>
      </c>
      <c r="F67" s="355">
        <v>1855</v>
      </c>
      <c r="G67" s="355">
        <v>1810</v>
      </c>
      <c r="H67" s="340">
        <v>1812</v>
      </c>
      <c r="I67" s="340" t="s">
        <v>945</v>
      </c>
      <c r="J67" s="339" t="s">
        <v>908</v>
      </c>
      <c r="K67" s="340">
        <f t="shared" ref="K67:K69" si="69">H67-F67</f>
        <v>-43</v>
      </c>
      <c r="L67" s="341">
        <f t="shared" si="67"/>
        <v>348.81000000000006</v>
      </c>
      <c r="M67" s="342">
        <f t="shared" si="68"/>
        <v>-12173.81</v>
      </c>
      <c r="N67" s="340">
        <v>275</v>
      </c>
      <c r="O67" s="339" t="s">
        <v>568</v>
      </c>
      <c r="P67" s="343">
        <v>44763</v>
      </c>
      <c r="Q67" s="222"/>
      <c r="R67" s="226" t="s">
        <v>830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57">
        <v>30</v>
      </c>
      <c r="B68" s="349">
        <v>44763</v>
      </c>
      <c r="C68" s="359"/>
      <c r="D68" s="359" t="s">
        <v>947</v>
      </c>
      <c r="E68" s="357" t="s">
        <v>558</v>
      </c>
      <c r="F68" s="357">
        <v>973</v>
      </c>
      <c r="G68" s="357">
        <v>953</v>
      </c>
      <c r="H68" s="346">
        <v>974</v>
      </c>
      <c r="I68" s="346" t="s">
        <v>948</v>
      </c>
      <c r="J68" s="345" t="s">
        <v>783</v>
      </c>
      <c r="K68" s="346">
        <f t="shared" si="69"/>
        <v>1</v>
      </c>
      <c r="L68" s="347">
        <f t="shared" si="67"/>
        <v>443.17000000000007</v>
      </c>
      <c r="M68" s="348">
        <f t="shared" si="68"/>
        <v>206.82999999999993</v>
      </c>
      <c r="N68" s="346">
        <v>650</v>
      </c>
      <c r="O68" s="345" t="s">
        <v>677</v>
      </c>
      <c r="P68" s="349">
        <v>44767</v>
      </c>
      <c r="Q68" s="222"/>
      <c r="R68" s="226" t="s">
        <v>557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1">
        <v>31</v>
      </c>
      <c r="B69" s="300">
        <v>44767</v>
      </c>
      <c r="C69" s="303"/>
      <c r="D69" s="303" t="s">
        <v>949</v>
      </c>
      <c r="E69" s="301" t="s">
        <v>558</v>
      </c>
      <c r="F69" s="301">
        <v>2320</v>
      </c>
      <c r="G69" s="301">
        <v>2270</v>
      </c>
      <c r="H69" s="304">
        <v>2349</v>
      </c>
      <c r="I69" s="304" t="s">
        <v>950</v>
      </c>
      <c r="J69" s="305" t="s">
        <v>952</v>
      </c>
      <c r="K69" s="304">
        <f t="shared" si="69"/>
        <v>29</v>
      </c>
      <c r="L69" s="306">
        <f t="shared" si="67"/>
        <v>411.07500000000005</v>
      </c>
      <c r="M69" s="307">
        <f t="shared" si="68"/>
        <v>6838.9250000000002</v>
      </c>
      <c r="N69" s="304">
        <v>250</v>
      </c>
      <c r="O69" s="305" t="s">
        <v>556</v>
      </c>
      <c r="P69" s="300">
        <v>44769</v>
      </c>
      <c r="Q69" s="222"/>
      <c r="R69" s="226" t="s">
        <v>557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55">
        <v>32</v>
      </c>
      <c r="B70" s="343">
        <v>44768</v>
      </c>
      <c r="C70" s="356"/>
      <c r="D70" s="356" t="s">
        <v>951</v>
      </c>
      <c r="E70" s="355" t="s">
        <v>558</v>
      </c>
      <c r="F70" s="355">
        <v>773.5</v>
      </c>
      <c r="G70" s="355">
        <v>758</v>
      </c>
      <c r="H70" s="340">
        <v>761</v>
      </c>
      <c r="I70" s="340" t="s">
        <v>666</v>
      </c>
      <c r="J70" s="339" t="s">
        <v>903</v>
      </c>
      <c r="K70" s="340">
        <f t="shared" ref="K70:K73" si="70">H70-F70</f>
        <v>-12.5</v>
      </c>
      <c r="L70" s="341">
        <f t="shared" ref="L70:L73" si="71">(H70*N70)*0.07%</f>
        <v>452.79500000000007</v>
      </c>
      <c r="M70" s="342">
        <f t="shared" ref="M70:M73" si="72">(K70*N70)-L70</f>
        <v>-11077.795</v>
      </c>
      <c r="N70" s="340">
        <v>850</v>
      </c>
      <c r="O70" s="339" t="s">
        <v>568</v>
      </c>
      <c r="P70" s="343">
        <v>44768</v>
      </c>
      <c r="Q70" s="222"/>
      <c r="R70" s="226" t="s">
        <v>830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01">
        <v>33</v>
      </c>
      <c r="B71" s="300">
        <v>44770</v>
      </c>
      <c r="C71" s="303"/>
      <c r="D71" s="303" t="s">
        <v>953</v>
      </c>
      <c r="E71" s="301" t="s">
        <v>558</v>
      </c>
      <c r="F71" s="301">
        <v>2240</v>
      </c>
      <c r="G71" s="301">
        <v>2170</v>
      </c>
      <c r="H71" s="304">
        <v>2290</v>
      </c>
      <c r="I71" s="304" t="s">
        <v>954</v>
      </c>
      <c r="J71" s="305" t="s">
        <v>959</v>
      </c>
      <c r="K71" s="304">
        <f t="shared" si="70"/>
        <v>50</v>
      </c>
      <c r="L71" s="306">
        <f t="shared" si="71"/>
        <v>280.52500000000003</v>
      </c>
      <c r="M71" s="307">
        <f t="shared" si="72"/>
        <v>8469.4750000000004</v>
      </c>
      <c r="N71" s="304">
        <v>175</v>
      </c>
      <c r="O71" s="305" t="s">
        <v>556</v>
      </c>
      <c r="P71" s="300">
        <v>44771</v>
      </c>
      <c r="Q71" s="222"/>
      <c r="R71" s="226" t="s">
        <v>830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01">
        <v>34</v>
      </c>
      <c r="B72" s="300">
        <v>44770</v>
      </c>
      <c r="C72" s="303"/>
      <c r="D72" s="303" t="s">
        <v>955</v>
      </c>
      <c r="E72" s="301" t="s">
        <v>558</v>
      </c>
      <c r="F72" s="301">
        <v>1031</v>
      </c>
      <c r="G72" s="301">
        <v>1005</v>
      </c>
      <c r="H72" s="304">
        <v>1049</v>
      </c>
      <c r="I72" s="304" t="s">
        <v>956</v>
      </c>
      <c r="J72" s="305" t="s">
        <v>960</v>
      </c>
      <c r="K72" s="304">
        <f t="shared" si="70"/>
        <v>18</v>
      </c>
      <c r="L72" s="306">
        <f t="shared" si="71"/>
        <v>367.15000000000003</v>
      </c>
      <c r="M72" s="307">
        <f t="shared" si="72"/>
        <v>8632.85</v>
      </c>
      <c r="N72" s="304">
        <v>500</v>
      </c>
      <c r="O72" s="305" t="s">
        <v>556</v>
      </c>
      <c r="P72" s="300">
        <v>44771</v>
      </c>
      <c r="Q72" s="222"/>
      <c r="R72" s="226" t="s">
        <v>557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hidden="1" customHeight="1">
      <c r="A73" s="301">
        <v>35</v>
      </c>
      <c r="B73" s="300">
        <v>44770</v>
      </c>
      <c r="C73" s="303"/>
      <c r="D73" s="303" t="s">
        <v>949</v>
      </c>
      <c r="E73" s="301" t="s">
        <v>558</v>
      </c>
      <c r="F73" s="301">
        <v>2400</v>
      </c>
      <c r="G73" s="301">
        <v>2349</v>
      </c>
      <c r="H73" s="304">
        <v>2435</v>
      </c>
      <c r="I73" s="304" t="s">
        <v>957</v>
      </c>
      <c r="J73" s="305" t="s">
        <v>961</v>
      </c>
      <c r="K73" s="304">
        <f t="shared" si="70"/>
        <v>35</v>
      </c>
      <c r="L73" s="306">
        <f t="shared" si="71"/>
        <v>426.12500000000006</v>
      </c>
      <c r="M73" s="307">
        <f t="shared" si="72"/>
        <v>8323.875</v>
      </c>
      <c r="N73" s="304">
        <v>250</v>
      </c>
      <c r="O73" s="305" t="s">
        <v>556</v>
      </c>
      <c r="P73" s="300">
        <v>44771</v>
      </c>
      <c r="Q73" s="222"/>
      <c r="R73" s="226" t="s">
        <v>830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hidden="1" customHeight="1">
      <c r="A74" s="301">
        <v>36</v>
      </c>
      <c r="B74" s="300">
        <v>44771</v>
      </c>
      <c r="C74" s="303"/>
      <c r="D74" s="303" t="s">
        <v>962</v>
      </c>
      <c r="E74" s="301" t="s">
        <v>893</v>
      </c>
      <c r="F74" s="301">
        <v>535</v>
      </c>
      <c r="G74" s="301">
        <v>544</v>
      </c>
      <c r="H74" s="304">
        <v>529.5</v>
      </c>
      <c r="I74" s="304" t="s">
        <v>963</v>
      </c>
      <c r="J74" s="305" t="s">
        <v>964</v>
      </c>
      <c r="K74" s="304">
        <f>F74-H74</f>
        <v>5.5</v>
      </c>
      <c r="L74" s="306">
        <f t="shared" ref="L74:L75" si="73">(H74*N74)*0.07%</f>
        <v>555.97500000000014</v>
      </c>
      <c r="M74" s="307">
        <f t="shared" ref="M74:M75" si="74">(K74*N74)-L74</f>
        <v>7694.0249999999996</v>
      </c>
      <c r="N74" s="304">
        <v>1500</v>
      </c>
      <c r="O74" s="305" t="s">
        <v>556</v>
      </c>
      <c r="P74" s="300">
        <v>44771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301">
        <v>1</v>
      </c>
      <c r="B75" s="300">
        <v>44771</v>
      </c>
      <c r="C75" s="303"/>
      <c r="D75" s="303" t="s">
        <v>965</v>
      </c>
      <c r="E75" s="301" t="s">
        <v>558</v>
      </c>
      <c r="F75" s="301">
        <v>159.35</v>
      </c>
      <c r="G75" s="301">
        <v>155</v>
      </c>
      <c r="H75" s="304">
        <v>162.30000000000001</v>
      </c>
      <c r="I75" s="304" t="s">
        <v>966</v>
      </c>
      <c r="J75" s="305" t="s">
        <v>974</v>
      </c>
      <c r="K75" s="304">
        <f t="shared" ref="K75" si="75">H75-F75</f>
        <v>2.9500000000000171</v>
      </c>
      <c r="L75" s="306">
        <f t="shared" si="73"/>
        <v>426.03750000000008</v>
      </c>
      <c r="M75" s="307">
        <f t="shared" si="74"/>
        <v>10636.462500000063</v>
      </c>
      <c r="N75" s="304">
        <v>3750</v>
      </c>
      <c r="O75" s="305" t="s">
        <v>556</v>
      </c>
      <c r="P75" s="300">
        <v>44774</v>
      </c>
      <c r="Q75" s="222"/>
      <c r="R75" s="226" t="s">
        <v>557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433">
        <v>2</v>
      </c>
      <c r="B76" s="440">
        <v>44771</v>
      </c>
      <c r="C76" s="356"/>
      <c r="D76" s="356" t="s">
        <v>967</v>
      </c>
      <c r="E76" s="355" t="s">
        <v>893</v>
      </c>
      <c r="F76" s="355">
        <v>17130</v>
      </c>
      <c r="G76" s="433">
        <v>17350</v>
      </c>
      <c r="H76" s="340">
        <v>17350</v>
      </c>
      <c r="I76" s="435">
        <v>16900</v>
      </c>
      <c r="J76" s="438" t="s">
        <v>973</v>
      </c>
      <c r="K76" s="367">
        <f>F76-H76</f>
        <v>-220</v>
      </c>
      <c r="L76" s="341">
        <f t="shared" ref="L76" si="76">(H76*N76)*0.07%</f>
        <v>607.25000000000011</v>
      </c>
      <c r="M76" s="433">
        <f>(-171.5*N76)-707</f>
        <v>-9282</v>
      </c>
      <c r="N76" s="433">
        <v>50</v>
      </c>
      <c r="O76" s="435" t="s">
        <v>568</v>
      </c>
      <c r="P76" s="437">
        <v>44774</v>
      </c>
      <c r="Q76" s="222"/>
      <c r="R76" s="226" t="s">
        <v>557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434"/>
      <c r="B77" s="441"/>
      <c r="C77" s="356"/>
      <c r="D77" s="356" t="s">
        <v>968</v>
      </c>
      <c r="E77" s="355" t="s">
        <v>893</v>
      </c>
      <c r="F77" s="355">
        <v>67.5</v>
      </c>
      <c r="G77" s="434"/>
      <c r="H77" s="340">
        <v>19</v>
      </c>
      <c r="I77" s="436"/>
      <c r="J77" s="439"/>
      <c r="K77" s="367">
        <f>F77-H77</f>
        <v>48.5</v>
      </c>
      <c r="L77" s="355">
        <v>100</v>
      </c>
      <c r="M77" s="434"/>
      <c r="N77" s="434"/>
      <c r="O77" s="436"/>
      <c r="P77" s="436"/>
      <c r="Q77" s="222"/>
      <c r="R77" s="226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324">
        <v>3</v>
      </c>
      <c r="B78" s="350">
        <v>44774</v>
      </c>
      <c r="C78" s="303"/>
      <c r="D78" s="303" t="s">
        <v>975</v>
      </c>
      <c r="E78" s="301" t="s">
        <v>558</v>
      </c>
      <c r="F78" s="301">
        <v>1581.5</v>
      </c>
      <c r="G78" s="324">
        <v>1535</v>
      </c>
      <c r="H78" s="304">
        <v>1605</v>
      </c>
      <c r="I78" s="374" t="s">
        <v>976</v>
      </c>
      <c r="J78" s="305" t="s">
        <v>1008</v>
      </c>
      <c r="K78" s="304">
        <f t="shared" ref="K78" si="77">H78-F78</f>
        <v>23.5</v>
      </c>
      <c r="L78" s="306">
        <f t="shared" ref="L78" si="78">(H78*N78)*0.07%</f>
        <v>393.22500000000008</v>
      </c>
      <c r="M78" s="307">
        <f t="shared" ref="M78" si="79">(K78*N78)-L78</f>
        <v>7831.7749999999996</v>
      </c>
      <c r="N78" s="304">
        <v>350</v>
      </c>
      <c r="O78" s="305" t="s">
        <v>556</v>
      </c>
      <c r="P78" s="300">
        <v>44778</v>
      </c>
      <c r="Q78" s="222"/>
      <c r="R78" s="226" t="s">
        <v>830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01">
        <v>4</v>
      </c>
      <c r="B79" s="300">
        <v>44775</v>
      </c>
      <c r="C79" s="303"/>
      <c r="D79" s="303" t="s">
        <v>985</v>
      </c>
      <c r="E79" s="301" t="s">
        <v>558</v>
      </c>
      <c r="F79" s="301">
        <v>3050</v>
      </c>
      <c r="G79" s="301">
        <v>2995</v>
      </c>
      <c r="H79" s="304">
        <v>3080</v>
      </c>
      <c r="I79" s="304" t="s">
        <v>986</v>
      </c>
      <c r="J79" s="305" t="s">
        <v>571</v>
      </c>
      <c r="K79" s="304">
        <f t="shared" ref="K79" si="80">H79-F79</f>
        <v>30</v>
      </c>
      <c r="L79" s="306">
        <f t="shared" ref="L79" si="81">(H79*N79)*0.07%</f>
        <v>539.00000000000011</v>
      </c>
      <c r="M79" s="307">
        <f t="shared" ref="M79" si="82">(K79*N79)-L79</f>
        <v>6961</v>
      </c>
      <c r="N79" s="304">
        <v>250</v>
      </c>
      <c r="O79" s="305" t="s">
        <v>556</v>
      </c>
      <c r="P79" s="300">
        <v>44776</v>
      </c>
      <c r="Q79" s="222"/>
      <c r="R79" s="226" t="s">
        <v>557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24">
        <v>5</v>
      </c>
      <c r="B80" s="350">
        <v>44776</v>
      </c>
      <c r="C80" s="303"/>
      <c r="D80" s="303" t="s">
        <v>967</v>
      </c>
      <c r="E80" s="301" t="s">
        <v>893</v>
      </c>
      <c r="F80" s="301">
        <v>17370</v>
      </c>
      <c r="G80" s="324">
        <v>17530</v>
      </c>
      <c r="H80" s="304">
        <v>17270</v>
      </c>
      <c r="I80" s="374">
        <v>17000</v>
      </c>
      <c r="J80" s="305" t="s">
        <v>819</v>
      </c>
      <c r="K80" s="304">
        <f>F80-H80</f>
        <v>100</v>
      </c>
      <c r="L80" s="306">
        <f t="shared" ref="L80:L81" si="83">(H80*N80)*0.07%</f>
        <v>604.45000000000005</v>
      </c>
      <c r="M80" s="307">
        <f t="shared" ref="M80:M81" si="84">(K80*N80)-L80</f>
        <v>4395.55</v>
      </c>
      <c r="N80" s="304">
        <v>50</v>
      </c>
      <c r="O80" s="305" t="s">
        <v>556</v>
      </c>
      <c r="P80" s="300">
        <v>44776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324">
        <v>6</v>
      </c>
      <c r="B81" s="350">
        <v>44776</v>
      </c>
      <c r="C81" s="303"/>
      <c r="D81" s="303" t="s">
        <v>988</v>
      </c>
      <c r="E81" s="301" t="s">
        <v>893</v>
      </c>
      <c r="F81" s="301">
        <v>1800</v>
      </c>
      <c r="G81" s="324">
        <v>1840</v>
      </c>
      <c r="H81" s="390">
        <v>1787.5</v>
      </c>
      <c r="I81" s="304" t="s">
        <v>989</v>
      </c>
      <c r="J81" s="305" t="s">
        <v>1002</v>
      </c>
      <c r="K81" s="304">
        <f>F81-H81</f>
        <v>12.5</v>
      </c>
      <c r="L81" s="306">
        <f t="shared" si="83"/>
        <v>375.37500000000006</v>
      </c>
      <c r="M81" s="307">
        <f t="shared" si="84"/>
        <v>3374.625</v>
      </c>
      <c r="N81" s="304">
        <v>300</v>
      </c>
      <c r="O81" s="305" t="s">
        <v>556</v>
      </c>
      <c r="P81" s="300">
        <v>44777</v>
      </c>
      <c r="Q81" s="222"/>
      <c r="R81" s="226" t="s">
        <v>557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324">
        <v>7</v>
      </c>
      <c r="B82" s="350">
        <v>44776</v>
      </c>
      <c r="C82" s="303"/>
      <c r="D82" s="303" t="s">
        <v>967</v>
      </c>
      <c r="E82" s="301" t="s">
        <v>893</v>
      </c>
      <c r="F82" s="301">
        <v>17340</v>
      </c>
      <c r="G82" s="324">
        <v>17510</v>
      </c>
      <c r="H82" s="304">
        <v>17210</v>
      </c>
      <c r="I82" s="374">
        <v>17000</v>
      </c>
      <c r="J82" s="305" t="s">
        <v>997</v>
      </c>
      <c r="K82" s="304">
        <f>F82-H82</f>
        <v>130</v>
      </c>
      <c r="L82" s="306">
        <f t="shared" ref="L82:L83" si="85">(H82*N82)*0.07%</f>
        <v>602.35000000000014</v>
      </c>
      <c r="M82" s="307">
        <f t="shared" ref="M82:M83" si="86">(K82*N82)-L82</f>
        <v>5897.65</v>
      </c>
      <c r="N82" s="304">
        <v>50</v>
      </c>
      <c r="O82" s="305" t="s">
        <v>556</v>
      </c>
      <c r="P82" s="300">
        <v>44777</v>
      </c>
      <c r="Q82" s="222"/>
      <c r="R82" s="226" t="s">
        <v>557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80">
        <v>8</v>
      </c>
      <c r="B83" s="382">
        <v>44776</v>
      </c>
      <c r="C83" s="356"/>
      <c r="D83" s="356" t="s">
        <v>990</v>
      </c>
      <c r="E83" s="355" t="s">
        <v>558</v>
      </c>
      <c r="F83" s="355">
        <v>630</v>
      </c>
      <c r="G83" s="380">
        <v>615</v>
      </c>
      <c r="H83" s="340">
        <v>616</v>
      </c>
      <c r="I83" s="381" t="s">
        <v>991</v>
      </c>
      <c r="J83" s="339" t="s">
        <v>998</v>
      </c>
      <c r="K83" s="340">
        <f t="shared" ref="K83" si="87">H83-F83</f>
        <v>-14</v>
      </c>
      <c r="L83" s="341">
        <f t="shared" si="85"/>
        <v>323.40000000000003</v>
      </c>
      <c r="M83" s="342">
        <f t="shared" si="86"/>
        <v>-10823.4</v>
      </c>
      <c r="N83" s="340">
        <v>750</v>
      </c>
      <c r="O83" s="339" t="s">
        <v>568</v>
      </c>
      <c r="P83" s="343">
        <v>44777</v>
      </c>
      <c r="Q83" s="222"/>
      <c r="R83" s="226" t="s">
        <v>830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24">
        <v>9</v>
      </c>
      <c r="B84" s="350">
        <v>44776</v>
      </c>
      <c r="C84" s="303"/>
      <c r="D84" s="303" t="s">
        <v>992</v>
      </c>
      <c r="E84" s="301" t="s">
        <v>558</v>
      </c>
      <c r="F84" s="301">
        <v>2380</v>
      </c>
      <c r="G84" s="324">
        <v>2340</v>
      </c>
      <c r="H84" s="304">
        <v>2415</v>
      </c>
      <c r="I84" s="374" t="s">
        <v>993</v>
      </c>
      <c r="J84" s="305" t="s">
        <v>961</v>
      </c>
      <c r="K84" s="304">
        <f t="shared" ref="K84" si="88">H84-F84</f>
        <v>35</v>
      </c>
      <c r="L84" s="306">
        <f t="shared" ref="L84:L85" si="89">(H84*N84)*0.07%</f>
        <v>507.15000000000009</v>
      </c>
      <c r="M84" s="307">
        <f t="shared" ref="M84:M85" si="90">(K84*N84)-L84</f>
        <v>9992.85</v>
      </c>
      <c r="N84" s="304">
        <v>300</v>
      </c>
      <c r="O84" s="305" t="s">
        <v>556</v>
      </c>
      <c r="P84" s="300">
        <v>44777</v>
      </c>
      <c r="Q84" s="222"/>
      <c r="R84" s="226" t="s">
        <v>557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401">
        <v>10</v>
      </c>
      <c r="B85" s="403">
        <v>44777</v>
      </c>
      <c r="C85" s="356"/>
      <c r="D85" s="356" t="s">
        <v>967</v>
      </c>
      <c r="E85" s="355" t="s">
        <v>893</v>
      </c>
      <c r="F85" s="355">
        <v>17375</v>
      </c>
      <c r="G85" s="401">
        <v>17530</v>
      </c>
      <c r="H85" s="340">
        <v>17530</v>
      </c>
      <c r="I85" s="402">
        <v>17000</v>
      </c>
      <c r="J85" s="339" t="s">
        <v>1018</v>
      </c>
      <c r="K85" s="340">
        <f>F85-H85</f>
        <v>-155</v>
      </c>
      <c r="L85" s="341">
        <f t="shared" si="89"/>
        <v>613.55000000000007</v>
      </c>
      <c r="M85" s="342">
        <f t="shared" si="90"/>
        <v>-8363.5499999999993</v>
      </c>
      <c r="N85" s="340">
        <v>50</v>
      </c>
      <c r="O85" s="339" t="s">
        <v>568</v>
      </c>
      <c r="P85" s="343">
        <v>44781</v>
      </c>
      <c r="Q85" s="222"/>
      <c r="R85" s="226" t="s">
        <v>557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401">
        <v>11</v>
      </c>
      <c r="B86" s="403">
        <v>44781</v>
      </c>
      <c r="C86" s="356"/>
      <c r="D86" s="356" t="s">
        <v>1019</v>
      </c>
      <c r="E86" s="355" t="s">
        <v>893</v>
      </c>
      <c r="F86" s="355">
        <v>733</v>
      </c>
      <c r="G86" s="401">
        <v>743</v>
      </c>
      <c r="H86" s="340">
        <v>743</v>
      </c>
      <c r="I86" s="402" t="s">
        <v>1020</v>
      </c>
      <c r="J86" s="339" t="s">
        <v>1021</v>
      </c>
      <c r="K86" s="340">
        <f>F86-H86</f>
        <v>-10</v>
      </c>
      <c r="L86" s="341">
        <f t="shared" ref="L86" si="91">(H86*N86)*0.07%</f>
        <v>6241.2000000000007</v>
      </c>
      <c r="M86" s="342">
        <f t="shared" ref="M86" si="92">(K86*N86)-L86</f>
        <v>-126241.2</v>
      </c>
      <c r="N86" s="340">
        <v>12000</v>
      </c>
      <c r="O86" s="339" t="s">
        <v>568</v>
      </c>
      <c r="P86" s="343">
        <v>44781</v>
      </c>
      <c r="Q86" s="222"/>
      <c r="R86" s="226" t="s">
        <v>557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363">
        <v>12</v>
      </c>
      <c r="B87" s="366">
        <v>44781</v>
      </c>
      <c r="C87" s="279"/>
      <c r="D87" s="279" t="s">
        <v>1022</v>
      </c>
      <c r="E87" s="224" t="s">
        <v>893</v>
      </c>
      <c r="F87" s="224" t="s">
        <v>1023</v>
      </c>
      <c r="G87" s="363">
        <v>973</v>
      </c>
      <c r="H87" s="225"/>
      <c r="I87" s="364" t="s">
        <v>1024</v>
      </c>
      <c r="J87" s="365" t="s">
        <v>559</v>
      </c>
      <c r="K87" s="279"/>
      <c r="L87" s="224"/>
      <c r="M87" s="224"/>
      <c r="N87" s="224"/>
      <c r="O87" s="225"/>
      <c r="P87" s="225"/>
      <c r="Q87" s="222"/>
      <c r="R87" s="226" t="s">
        <v>557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324">
        <v>13</v>
      </c>
      <c r="B88" s="350">
        <v>44781</v>
      </c>
      <c r="C88" s="303"/>
      <c r="D88" s="303" t="s">
        <v>975</v>
      </c>
      <c r="E88" s="301" t="s">
        <v>558</v>
      </c>
      <c r="F88" s="301">
        <v>1600</v>
      </c>
      <c r="G88" s="324">
        <v>1563</v>
      </c>
      <c r="H88" s="324">
        <v>1622.5</v>
      </c>
      <c r="I88" s="374" t="s">
        <v>1025</v>
      </c>
      <c r="J88" s="305" t="s">
        <v>888</v>
      </c>
      <c r="K88" s="304">
        <f t="shared" ref="K88" si="93">H88-F88</f>
        <v>22.5</v>
      </c>
      <c r="L88" s="306">
        <f t="shared" ref="L88" si="94">(H88*N88)*0.07%</f>
        <v>397.51250000000005</v>
      </c>
      <c r="M88" s="307">
        <f t="shared" ref="M88" si="95">(K88*N88)-L88</f>
        <v>7477.4875000000002</v>
      </c>
      <c r="N88" s="304">
        <v>350</v>
      </c>
      <c r="O88" s="305" t="s">
        <v>556</v>
      </c>
      <c r="P88" s="300">
        <v>44783</v>
      </c>
      <c r="Q88" s="222"/>
      <c r="R88" s="226" t="s">
        <v>830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363">
        <v>14</v>
      </c>
      <c r="B89" s="366">
        <v>44783</v>
      </c>
      <c r="C89" s="279"/>
      <c r="D89" s="279" t="s">
        <v>975</v>
      </c>
      <c r="E89" s="224" t="s">
        <v>558</v>
      </c>
      <c r="F89" s="224" t="s">
        <v>1036</v>
      </c>
      <c r="G89" s="363">
        <v>1557</v>
      </c>
      <c r="H89" s="225"/>
      <c r="I89" s="364" t="s">
        <v>976</v>
      </c>
      <c r="J89" s="365" t="s">
        <v>559</v>
      </c>
      <c r="K89" s="279"/>
      <c r="L89" s="224"/>
      <c r="M89" s="224"/>
      <c r="N89" s="224"/>
      <c r="O89" s="225"/>
      <c r="P89" s="225"/>
      <c r="Q89" s="222"/>
      <c r="R89" s="226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363">
        <v>15</v>
      </c>
      <c r="B90" s="366">
        <v>44783</v>
      </c>
      <c r="C90" s="279"/>
      <c r="D90" s="279" t="s">
        <v>1037</v>
      </c>
      <c r="E90" s="224" t="s">
        <v>558</v>
      </c>
      <c r="F90" s="224" t="s">
        <v>1038</v>
      </c>
      <c r="G90" s="363">
        <v>365</v>
      </c>
      <c r="H90" s="225"/>
      <c r="I90" s="225" t="s">
        <v>1039</v>
      </c>
      <c r="J90" s="365" t="s">
        <v>559</v>
      </c>
      <c r="K90" s="279"/>
      <c r="L90" s="224"/>
      <c r="M90" s="224"/>
      <c r="N90" s="224"/>
      <c r="O90" s="225"/>
      <c r="P90" s="225"/>
      <c r="Q90" s="222"/>
      <c r="R90" s="226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3.15" customHeight="1">
      <c r="A91" s="363">
        <v>16</v>
      </c>
      <c r="B91" s="366">
        <v>44784</v>
      </c>
      <c r="C91" s="279"/>
      <c r="D91" s="279" t="s">
        <v>1064</v>
      </c>
      <c r="E91" s="224" t="s">
        <v>893</v>
      </c>
      <c r="F91" s="224" t="s">
        <v>1065</v>
      </c>
      <c r="G91" s="363">
        <v>726</v>
      </c>
      <c r="H91" s="225"/>
      <c r="I91" s="225" t="s">
        <v>1066</v>
      </c>
      <c r="J91" s="365" t="s">
        <v>559</v>
      </c>
      <c r="K91" s="279"/>
      <c r="L91" s="224"/>
      <c r="M91" s="224"/>
      <c r="N91" s="224"/>
      <c r="O91" s="225"/>
      <c r="P91" s="225"/>
      <c r="Q91" s="222"/>
      <c r="R91" s="226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s="220" customFormat="1" ht="13.15" customHeight="1">
      <c r="A92" s="363"/>
      <c r="B92" s="366"/>
      <c r="C92" s="279"/>
      <c r="D92" s="279"/>
      <c r="E92" s="224"/>
      <c r="F92" s="224"/>
      <c r="G92" s="363"/>
      <c r="H92" s="225"/>
      <c r="I92" s="225"/>
      <c r="J92" s="365"/>
      <c r="K92" s="279"/>
      <c r="L92" s="224"/>
      <c r="M92" s="224"/>
      <c r="N92" s="224"/>
      <c r="O92" s="225"/>
      <c r="P92" s="225"/>
      <c r="Q92" s="222"/>
      <c r="R92" s="226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66"/>
      <c r="AG92" s="263"/>
      <c r="AH92" s="222"/>
      <c r="AI92" s="222"/>
      <c r="AJ92" s="266"/>
      <c r="AK92" s="266"/>
      <c r="AL92" s="266"/>
    </row>
    <row r="93" spans="1:38" s="220" customFormat="1" ht="12.75" customHeight="1">
      <c r="A93" s="224"/>
      <c r="B93" s="221"/>
      <c r="C93" s="279"/>
      <c r="D93" s="279"/>
      <c r="E93" s="224"/>
      <c r="F93" s="224"/>
      <c r="G93" s="224"/>
      <c r="H93" s="225"/>
      <c r="I93" s="225"/>
      <c r="J93" s="255"/>
      <c r="K93" s="279"/>
      <c r="L93" s="224"/>
      <c r="M93" s="224"/>
      <c r="N93" s="224"/>
      <c r="O93" s="225"/>
      <c r="P93" s="225"/>
      <c r="Q93" s="222"/>
      <c r="R93" s="226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66"/>
      <c r="AG93" s="263"/>
      <c r="AH93" s="222"/>
      <c r="AI93" s="222"/>
      <c r="AJ93" s="266"/>
      <c r="AK93" s="266"/>
      <c r="AL93" s="266"/>
    </row>
    <row r="94" spans="1:38" ht="13.5" customHeight="1">
      <c r="A94" s="266"/>
      <c r="B94" s="263"/>
      <c r="C94" s="222"/>
      <c r="D94" s="222"/>
      <c r="E94" s="266"/>
      <c r="F94" s="266"/>
      <c r="G94" s="266"/>
      <c r="H94" s="267"/>
      <c r="I94" s="267"/>
      <c r="J94" s="294"/>
      <c r="K94" s="267"/>
      <c r="L94" s="268"/>
      <c r="M94" s="295"/>
      <c r="N94" s="267"/>
      <c r="O94" s="296"/>
      <c r="P94" s="270"/>
      <c r="Q94" s="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>
      <c r="A95" s="99"/>
      <c r="B95" s="100"/>
      <c r="C95" s="133"/>
      <c r="D95" s="141"/>
      <c r="E95" s="142"/>
      <c r="F95" s="99"/>
      <c r="G95" s="99"/>
      <c r="H95" s="99"/>
      <c r="I95" s="134"/>
      <c r="J95" s="134"/>
      <c r="K95" s="134"/>
      <c r="L95" s="134"/>
      <c r="M95" s="134"/>
      <c r="N95" s="134"/>
      <c r="O95" s="134"/>
      <c r="P95" s="134"/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12.75" customHeight="1">
      <c r="A96" s="143"/>
      <c r="B96" s="100"/>
      <c r="C96" s="101"/>
      <c r="D96" s="144"/>
      <c r="E96" s="104"/>
      <c r="F96" s="104"/>
      <c r="G96" s="104"/>
      <c r="H96" s="104"/>
      <c r="I96" s="104"/>
      <c r="J96" s="6"/>
      <c r="K96" s="104"/>
      <c r="L96" s="104"/>
      <c r="M96" s="6"/>
      <c r="N96" s="1"/>
      <c r="O96" s="101"/>
      <c r="P96" s="41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38.25" customHeight="1">
      <c r="A97" s="145" t="s">
        <v>578</v>
      </c>
      <c r="B97" s="145"/>
      <c r="C97" s="145"/>
      <c r="D97" s="145"/>
      <c r="E97" s="146"/>
      <c r="F97" s="104"/>
      <c r="G97" s="104"/>
      <c r="H97" s="104"/>
      <c r="I97" s="104"/>
      <c r="J97" s="1"/>
      <c r="K97" s="6"/>
      <c r="L97" s="6"/>
      <c r="M97" s="6"/>
      <c r="N97" s="1"/>
      <c r="O97" s="1"/>
      <c r="P97" s="41"/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14.25" customHeight="1">
      <c r="A98" s="96" t="s">
        <v>16</v>
      </c>
      <c r="B98" s="96" t="s">
        <v>533</v>
      </c>
      <c r="C98" s="96"/>
      <c r="D98" s="97" t="s">
        <v>544</v>
      </c>
      <c r="E98" s="96" t="s">
        <v>545</v>
      </c>
      <c r="F98" s="96" t="s">
        <v>546</v>
      </c>
      <c r="G98" s="96" t="s">
        <v>566</v>
      </c>
      <c r="H98" s="96" t="s">
        <v>548</v>
      </c>
      <c r="I98" s="96" t="s">
        <v>549</v>
      </c>
      <c r="J98" s="95" t="s">
        <v>550</v>
      </c>
      <c r="K98" s="95" t="s">
        <v>579</v>
      </c>
      <c r="L98" s="98" t="s">
        <v>552</v>
      </c>
      <c r="M98" s="140" t="s">
        <v>575</v>
      </c>
      <c r="N98" s="96" t="s">
        <v>576</v>
      </c>
      <c r="O98" s="96" t="s">
        <v>554</v>
      </c>
      <c r="P98" s="97" t="s">
        <v>555</v>
      </c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s="220" customFormat="1" ht="12.75" customHeight="1">
      <c r="A99" s="337">
        <v>1</v>
      </c>
      <c r="B99" s="335">
        <v>44771</v>
      </c>
      <c r="C99" s="338"/>
      <c r="D99" s="338" t="s">
        <v>969</v>
      </c>
      <c r="E99" s="337" t="s">
        <v>558</v>
      </c>
      <c r="F99" s="337">
        <v>11</v>
      </c>
      <c r="G99" s="337">
        <v>6</v>
      </c>
      <c r="H99" s="337">
        <v>13.5</v>
      </c>
      <c r="I99" s="337" t="s">
        <v>970</v>
      </c>
      <c r="J99" s="305" t="s">
        <v>902</v>
      </c>
      <c r="K99" s="304">
        <f t="shared" ref="K99" si="96">H99-F99</f>
        <v>2.5</v>
      </c>
      <c r="L99" s="306">
        <v>100</v>
      </c>
      <c r="M99" s="307">
        <f t="shared" ref="M99" si="97">(K99*N99)-L99</f>
        <v>2275</v>
      </c>
      <c r="N99" s="304">
        <v>950</v>
      </c>
      <c r="O99" s="305" t="s">
        <v>556</v>
      </c>
      <c r="P99" s="300">
        <v>44774</v>
      </c>
      <c r="Q99" s="222"/>
      <c r="R99" s="223" t="s">
        <v>830</v>
      </c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</row>
    <row r="100" spans="1:38" s="220" customFormat="1" ht="12.75" customHeight="1">
      <c r="A100" s="398">
        <v>2</v>
      </c>
      <c r="B100" s="391">
        <v>44776</v>
      </c>
      <c r="C100" s="399"/>
      <c r="D100" s="399" t="s">
        <v>994</v>
      </c>
      <c r="E100" s="398" t="s">
        <v>893</v>
      </c>
      <c r="F100" s="398">
        <v>3.6</v>
      </c>
      <c r="G100" s="398">
        <v>5.25</v>
      </c>
      <c r="H100" s="398">
        <v>5.0999999999999996</v>
      </c>
      <c r="I100" s="398" t="s">
        <v>995</v>
      </c>
      <c r="J100" s="339" t="s">
        <v>1004</v>
      </c>
      <c r="K100" s="340">
        <f>F100-H100</f>
        <v>-1.4999999999999996</v>
      </c>
      <c r="L100" s="341">
        <v>100</v>
      </c>
      <c r="M100" s="342">
        <f t="shared" ref="M100" si="98">(K100*N100)-L100</f>
        <v>-6099.9999999999982</v>
      </c>
      <c r="N100" s="340">
        <v>4000</v>
      </c>
      <c r="O100" s="339" t="s">
        <v>568</v>
      </c>
      <c r="P100" s="343">
        <v>44778</v>
      </c>
      <c r="Q100" s="222"/>
      <c r="R100" s="223" t="s">
        <v>557</v>
      </c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</row>
    <row r="101" spans="1:38" s="220" customFormat="1" ht="12.75" customHeight="1">
      <c r="A101" s="337">
        <v>3</v>
      </c>
      <c r="B101" s="335">
        <v>44777</v>
      </c>
      <c r="C101" s="338"/>
      <c r="D101" s="338" t="s">
        <v>999</v>
      </c>
      <c r="E101" s="337" t="s">
        <v>893</v>
      </c>
      <c r="F101" s="337">
        <v>110</v>
      </c>
      <c r="G101" s="337">
        <v>155</v>
      </c>
      <c r="H101" s="337">
        <v>88</v>
      </c>
      <c r="I101" s="337" t="s">
        <v>1000</v>
      </c>
      <c r="J101" s="305" t="s">
        <v>1005</v>
      </c>
      <c r="K101" s="304">
        <f>F101-H101</f>
        <v>22</v>
      </c>
      <c r="L101" s="306">
        <v>100</v>
      </c>
      <c r="M101" s="307">
        <f t="shared" ref="M101:M103" si="99">(K101*N101)-L101</f>
        <v>1000</v>
      </c>
      <c r="N101" s="304">
        <v>50</v>
      </c>
      <c r="O101" s="305" t="s">
        <v>556</v>
      </c>
      <c r="P101" s="300">
        <v>44778</v>
      </c>
      <c r="Q101" s="222"/>
      <c r="R101" s="223" t="s">
        <v>557</v>
      </c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</row>
    <row r="102" spans="1:38" s="220" customFormat="1" ht="12" customHeight="1">
      <c r="A102" s="398">
        <v>4</v>
      </c>
      <c r="B102" s="400">
        <v>44778</v>
      </c>
      <c r="C102" s="399"/>
      <c r="D102" s="399" t="s">
        <v>1006</v>
      </c>
      <c r="E102" s="398" t="s">
        <v>558</v>
      </c>
      <c r="F102" s="398">
        <v>270</v>
      </c>
      <c r="G102" s="398">
        <v>120</v>
      </c>
      <c r="H102" s="398">
        <v>175</v>
      </c>
      <c r="I102" s="398" t="s">
        <v>1007</v>
      </c>
      <c r="J102" s="339" t="s">
        <v>682</v>
      </c>
      <c r="K102" s="340">
        <f t="shared" ref="K102:K103" si="100">H102-F102</f>
        <v>-95</v>
      </c>
      <c r="L102" s="341">
        <v>100</v>
      </c>
      <c r="M102" s="342">
        <f t="shared" si="99"/>
        <v>-2475</v>
      </c>
      <c r="N102" s="340">
        <v>25</v>
      </c>
      <c r="O102" s="339" t="s">
        <v>568</v>
      </c>
      <c r="P102" s="343">
        <v>44778</v>
      </c>
      <c r="Q102" s="222"/>
      <c r="R102" s="223" t="s">
        <v>557</v>
      </c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</row>
    <row r="103" spans="1:38" s="415" customFormat="1" ht="12" customHeight="1">
      <c r="A103" s="337">
        <v>5</v>
      </c>
      <c r="B103" s="335">
        <v>44783</v>
      </c>
      <c r="C103" s="338"/>
      <c r="D103" s="338" t="s">
        <v>1040</v>
      </c>
      <c r="E103" s="337" t="s">
        <v>558</v>
      </c>
      <c r="F103" s="337">
        <v>13.75</v>
      </c>
      <c r="G103" s="337">
        <v>9</v>
      </c>
      <c r="H103" s="337">
        <v>15.75</v>
      </c>
      <c r="I103" s="337" t="s">
        <v>1041</v>
      </c>
      <c r="J103" s="305" t="s">
        <v>1067</v>
      </c>
      <c r="K103" s="304">
        <f t="shared" si="100"/>
        <v>2</v>
      </c>
      <c r="L103" s="306">
        <v>100</v>
      </c>
      <c r="M103" s="307">
        <f t="shared" si="99"/>
        <v>2300</v>
      </c>
      <c r="N103" s="304">
        <v>1200</v>
      </c>
      <c r="O103" s="305" t="s">
        <v>556</v>
      </c>
      <c r="P103" s="300">
        <v>44784</v>
      </c>
      <c r="Q103" s="412"/>
      <c r="R103" s="413"/>
      <c r="S103" s="414"/>
      <c r="T103" s="414"/>
      <c r="U103" s="414"/>
      <c r="V103" s="414"/>
      <c r="W103" s="414"/>
      <c r="X103" s="414"/>
      <c r="Y103" s="414"/>
      <c r="Z103" s="414"/>
      <c r="AA103" s="414"/>
      <c r="AB103" s="414"/>
      <c r="AC103" s="414"/>
      <c r="AD103" s="414"/>
      <c r="AE103" s="414"/>
      <c r="AF103" s="414"/>
      <c r="AG103" s="414"/>
      <c r="AH103" s="414"/>
      <c r="AI103" s="414"/>
      <c r="AJ103" s="414"/>
      <c r="AK103" s="414"/>
      <c r="AL103" s="414"/>
    </row>
    <row r="104" spans="1:38" s="415" customFormat="1" ht="12" customHeight="1">
      <c r="A104" s="404"/>
      <c r="B104" s="405"/>
      <c r="C104" s="406"/>
      <c r="D104" s="406"/>
      <c r="E104" s="404"/>
      <c r="F104" s="404"/>
      <c r="G104" s="404"/>
      <c r="H104" s="404"/>
      <c r="I104" s="404"/>
      <c r="J104" s="407"/>
      <c r="K104" s="408"/>
      <c r="L104" s="409"/>
      <c r="M104" s="410"/>
      <c r="N104" s="408"/>
      <c r="O104" s="407"/>
      <c r="P104" s="411"/>
      <c r="Q104" s="412"/>
      <c r="R104" s="413"/>
      <c r="S104" s="414"/>
      <c r="T104" s="414"/>
      <c r="U104" s="414"/>
      <c r="V104" s="414"/>
      <c r="W104" s="414"/>
      <c r="X104" s="414"/>
      <c r="Y104" s="414"/>
      <c r="Z104" s="414"/>
      <c r="AA104" s="414"/>
      <c r="AB104" s="414"/>
      <c r="AC104" s="414"/>
      <c r="AD104" s="414"/>
      <c r="AE104" s="414"/>
      <c r="AF104" s="414"/>
      <c r="AG104" s="414"/>
      <c r="AH104" s="414"/>
      <c r="AI104" s="414"/>
      <c r="AJ104" s="414"/>
      <c r="AK104" s="414"/>
      <c r="AL104" s="414"/>
    </row>
    <row r="105" spans="1:38" ht="15" customHeight="1">
      <c r="A105" s="289"/>
      <c r="B105" s="344"/>
      <c r="C105" s="290"/>
      <c r="D105" s="291"/>
      <c r="E105" s="289"/>
      <c r="F105" s="289"/>
      <c r="G105" s="289"/>
      <c r="H105" s="292"/>
      <c r="I105" s="293"/>
      <c r="J105" s="255"/>
      <c r="K105" s="225"/>
      <c r="L105" s="244"/>
      <c r="M105" s="245"/>
      <c r="N105" s="225"/>
      <c r="O105" s="255"/>
      <c r="P105" s="221"/>
      <c r="Q105" s="1"/>
      <c r="R105" s="223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142"/>
      <c r="B106" s="147"/>
      <c r="C106" s="147"/>
      <c r="D106" s="148"/>
      <c r="E106" s="142"/>
      <c r="F106" s="149"/>
      <c r="G106" s="142"/>
      <c r="H106" s="142"/>
      <c r="I106" s="142"/>
      <c r="J106" s="147"/>
      <c r="K106" s="150"/>
      <c r="L106" s="142"/>
      <c r="M106" s="142"/>
      <c r="N106" s="142"/>
      <c r="O106" s="15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38.25" customHeight="1">
      <c r="A107" s="94" t="s">
        <v>580</v>
      </c>
      <c r="B107" s="152"/>
      <c r="C107" s="152"/>
      <c r="D107" s="153"/>
      <c r="E107" s="127"/>
      <c r="F107" s="6"/>
      <c r="G107" s="6"/>
      <c r="H107" s="128"/>
      <c r="I107" s="154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s="220" customFormat="1" ht="14.25" customHeight="1">
      <c r="A108" s="95" t="s">
        <v>16</v>
      </c>
      <c r="B108" s="96" t="s">
        <v>533</v>
      </c>
      <c r="C108" s="96"/>
      <c r="D108" s="97" t="s">
        <v>544</v>
      </c>
      <c r="E108" s="96" t="s">
        <v>545</v>
      </c>
      <c r="F108" s="96" t="s">
        <v>546</v>
      </c>
      <c r="G108" s="96" t="s">
        <v>547</v>
      </c>
      <c r="H108" s="96" t="s">
        <v>548</v>
      </c>
      <c r="I108" s="96" t="s">
        <v>549</v>
      </c>
      <c r="J108" s="95" t="s">
        <v>550</v>
      </c>
      <c r="K108" s="131" t="s">
        <v>567</v>
      </c>
      <c r="L108" s="132" t="s">
        <v>552</v>
      </c>
      <c r="M108" s="98" t="s">
        <v>553</v>
      </c>
      <c r="N108" s="96" t="s">
        <v>554</v>
      </c>
      <c r="O108" s="97" t="s">
        <v>555</v>
      </c>
      <c r="P108" s="96" t="s">
        <v>786</v>
      </c>
      <c r="Q108" s="219"/>
      <c r="R108" s="6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</row>
    <row r="109" spans="1:38" s="220" customFormat="1" ht="12.75" customHeight="1">
      <c r="A109" s="344"/>
      <c r="B109" s="344"/>
      <c r="C109" s="344"/>
      <c r="D109" s="344"/>
      <c r="E109" s="362"/>
      <c r="F109" s="362"/>
      <c r="G109" s="362"/>
      <c r="H109" s="362"/>
      <c r="I109" s="362"/>
      <c r="J109" s="255"/>
      <c r="K109" s="225"/>
      <c r="L109" s="244"/>
      <c r="M109" s="245"/>
      <c r="N109" s="225"/>
      <c r="O109" s="255"/>
      <c r="P109" s="221"/>
      <c r="Q109" s="219"/>
      <c r="R109" s="1" t="s">
        <v>557</v>
      </c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</row>
    <row r="110" spans="1:38" ht="14.25" customHeight="1">
      <c r="A110" s="362"/>
      <c r="B110" s="360"/>
      <c r="C110" s="361"/>
      <c r="D110" s="361"/>
      <c r="E110" s="362"/>
      <c r="F110" s="362"/>
      <c r="G110" s="362"/>
      <c r="H110" s="362"/>
      <c r="I110" s="362"/>
      <c r="J110" s="255"/>
      <c r="K110" s="225"/>
      <c r="L110" s="244"/>
      <c r="M110" s="245"/>
      <c r="N110" s="225"/>
      <c r="O110" s="255"/>
      <c r="P110" s="221"/>
      <c r="R110" s="219"/>
      <c r="S110" s="41"/>
      <c r="T110" s="1"/>
      <c r="U110" s="1"/>
      <c r="V110" s="1"/>
      <c r="W110" s="1"/>
      <c r="X110" s="1"/>
      <c r="Y110" s="1"/>
      <c r="Z110" s="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</row>
    <row r="111" spans="1:38" ht="12.75" customHeight="1">
      <c r="A111" s="362"/>
      <c r="B111" s="360"/>
      <c r="C111" s="361"/>
      <c r="D111" s="361"/>
      <c r="E111" s="362"/>
      <c r="F111" s="362"/>
      <c r="G111" s="362"/>
      <c r="H111" s="362"/>
      <c r="I111" s="362"/>
      <c r="J111" s="255"/>
      <c r="K111" s="225"/>
      <c r="L111" s="244"/>
      <c r="M111" s="245"/>
      <c r="N111" s="225"/>
      <c r="O111" s="255"/>
      <c r="P111" s="221"/>
      <c r="R111" s="6"/>
      <c r="S111" s="1"/>
      <c r="T111" s="1"/>
      <c r="U111" s="1"/>
      <c r="V111" s="1"/>
      <c r="W111" s="1"/>
      <c r="X111" s="1"/>
      <c r="Y111" s="1"/>
    </row>
    <row r="112" spans="1:38" ht="12.75" customHeight="1">
      <c r="A112" s="111" t="s">
        <v>560</v>
      </c>
      <c r="B112" s="111"/>
      <c r="C112" s="111"/>
      <c r="D112" s="111"/>
      <c r="E112" s="41"/>
      <c r="F112" s="119" t="s">
        <v>562</v>
      </c>
      <c r="G112" s="56"/>
      <c r="H112" s="56"/>
      <c r="I112" s="56"/>
      <c r="J112" s="6"/>
      <c r="K112" s="136"/>
      <c r="L112" s="137"/>
      <c r="M112" s="6"/>
      <c r="N112" s="101"/>
      <c r="O112" s="155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18" t="s">
        <v>561</v>
      </c>
      <c r="B113" s="111"/>
      <c r="C113" s="111"/>
      <c r="D113" s="111"/>
      <c r="E113" s="6"/>
      <c r="F113" s="119" t="s">
        <v>564</v>
      </c>
      <c r="G113" s="6"/>
      <c r="H113" s="6" t="s">
        <v>782</v>
      </c>
      <c r="I113" s="6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18"/>
      <c r="B114" s="111"/>
      <c r="C114" s="111"/>
      <c r="D114" s="111"/>
      <c r="E114" s="6"/>
      <c r="F114" s="119"/>
      <c r="G114" s="6"/>
      <c r="H114" s="6"/>
      <c r="I114" s="6"/>
      <c r="J114" s="1"/>
      <c r="K114" s="6"/>
      <c r="L114" s="6"/>
      <c r="M114" s="6"/>
      <c r="N114" s="1"/>
      <c r="O114" s="1"/>
      <c r="Q114" s="1"/>
      <c r="R114" s="5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18"/>
      <c r="B115" s="111"/>
      <c r="C115" s="111"/>
      <c r="D115" s="111"/>
      <c r="E115" s="6"/>
      <c r="F115" s="119"/>
      <c r="G115" s="56"/>
      <c r="H115" s="41"/>
      <c r="I115" s="56"/>
      <c r="J115" s="6"/>
      <c r="K115" s="136"/>
      <c r="L115" s="137"/>
      <c r="M115" s="6"/>
      <c r="N115" s="101"/>
      <c r="O115" s="138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56"/>
      <c r="B116" s="100"/>
      <c r="C116" s="100"/>
      <c r="D116" s="41"/>
      <c r="E116" s="56"/>
      <c r="F116" s="56"/>
      <c r="G116" s="56"/>
      <c r="H116" s="41"/>
      <c r="I116" s="56"/>
      <c r="J116" s="6"/>
      <c r="K116" s="136"/>
      <c r="L116" s="137"/>
      <c r="M116" s="6"/>
      <c r="N116" s="101"/>
      <c r="O116" s="138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38.25" customHeight="1">
      <c r="A117" s="41"/>
      <c r="B117" s="156" t="s">
        <v>581</v>
      </c>
      <c r="C117" s="156"/>
      <c r="D117" s="156"/>
      <c r="E117" s="156"/>
      <c r="F117" s="6"/>
      <c r="G117" s="6"/>
      <c r="H117" s="129"/>
      <c r="I117" s="6"/>
      <c r="J117" s="129"/>
      <c r="K117" s="130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95" t="s">
        <v>16</v>
      </c>
      <c r="B118" s="96" t="s">
        <v>533</v>
      </c>
      <c r="C118" s="96"/>
      <c r="D118" s="97" t="s">
        <v>544</v>
      </c>
      <c r="E118" s="96" t="s">
        <v>545</v>
      </c>
      <c r="F118" s="96" t="s">
        <v>546</v>
      </c>
      <c r="G118" s="96" t="s">
        <v>582</v>
      </c>
      <c r="H118" s="96" t="s">
        <v>583</v>
      </c>
      <c r="I118" s="96" t="s">
        <v>549</v>
      </c>
      <c r="J118" s="157" t="s">
        <v>550</v>
      </c>
      <c r="K118" s="96" t="s">
        <v>551</v>
      </c>
      <c r="L118" s="96" t="s">
        <v>584</v>
      </c>
      <c r="M118" s="96" t="s">
        <v>554</v>
      </c>
      <c r="N118" s="97" t="s">
        <v>555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1</v>
      </c>
      <c r="B119" s="159">
        <v>41579</v>
      </c>
      <c r="C119" s="159"/>
      <c r="D119" s="160" t="s">
        <v>585</v>
      </c>
      <c r="E119" s="161" t="s">
        <v>586</v>
      </c>
      <c r="F119" s="162">
        <v>82</v>
      </c>
      <c r="G119" s="161" t="s">
        <v>587</v>
      </c>
      <c r="H119" s="161">
        <v>100</v>
      </c>
      <c r="I119" s="163">
        <v>100</v>
      </c>
      <c r="J119" s="164" t="s">
        <v>588</v>
      </c>
      <c r="K119" s="165">
        <f t="shared" ref="K119:K171" si="101">H119-F119</f>
        <v>18</v>
      </c>
      <c r="L119" s="166">
        <f t="shared" ref="L119:L171" si="102">K119/F119</f>
        <v>0.21951219512195122</v>
      </c>
      <c r="M119" s="161" t="s">
        <v>556</v>
      </c>
      <c r="N119" s="167">
        <v>42657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2</v>
      </c>
      <c r="B120" s="159">
        <v>41794</v>
      </c>
      <c r="C120" s="159"/>
      <c r="D120" s="160" t="s">
        <v>589</v>
      </c>
      <c r="E120" s="161" t="s">
        <v>558</v>
      </c>
      <c r="F120" s="162">
        <v>257</v>
      </c>
      <c r="G120" s="161" t="s">
        <v>587</v>
      </c>
      <c r="H120" s="161">
        <v>300</v>
      </c>
      <c r="I120" s="163">
        <v>300</v>
      </c>
      <c r="J120" s="164" t="s">
        <v>588</v>
      </c>
      <c r="K120" s="165">
        <f t="shared" si="101"/>
        <v>43</v>
      </c>
      <c r="L120" s="166">
        <f t="shared" si="102"/>
        <v>0.16731517509727625</v>
      </c>
      <c r="M120" s="161" t="s">
        <v>556</v>
      </c>
      <c r="N120" s="167">
        <v>41822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3</v>
      </c>
      <c r="B121" s="159">
        <v>41828</v>
      </c>
      <c r="C121" s="159"/>
      <c r="D121" s="160" t="s">
        <v>590</v>
      </c>
      <c r="E121" s="161" t="s">
        <v>558</v>
      </c>
      <c r="F121" s="162">
        <v>393</v>
      </c>
      <c r="G121" s="161" t="s">
        <v>587</v>
      </c>
      <c r="H121" s="161">
        <v>468</v>
      </c>
      <c r="I121" s="163">
        <v>468</v>
      </c>
      <c r="J121" s="164" t="s">
        <v>588</v>
      </c>
      <c r="K121" s="165">
        <f t="shared" si="101"/>
        <v>75</v>
      </c>
      <c r="L121" s="166">
        <f t="shared" si="102"/>
        <v>0.19083969465648856</v>
      </c>
      <c r="M121" s="161" t="s">
        <v>556</v>
      </c>
      <c r="N121" s="167">
        <v>41863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4</v>
      </c>
      <c r="B122" s="159">
        <v>41857</v>
      </c>
      <c r="C122" s="159"/>
      <c r="D122" s="160" t="s">
        <v>591</v>
      </c>
      <c r="E122" s="161" t="s">
        <v>558</v>
      </c>
      <c r="F122" s="162">
        <v>205</v>
      </c>
      <c r="G122" s="161" t="s">
        <v>587</v>
      </c>
      <c r="H122" s="161">
        <v>275</v>
      </c>
      <c r="I122" s="163">
        <v>250</v>
      </c>
      <c r="J122" s="164" t="s">
        <v>588</v>
      </c>
      <c r="K122" s="165">
        <f t="shared" si="101"/>
        <v>70</v>
      </c>
      <c r="L122" s="166">
        <f t="shared" si="102"/>
        <v>0.34146341463414637</v>
      </c>
      <c r="M122" s="161" t="s">
        <v>556</v>
      </c>
      <c r="N122" s="167">
        <v>41962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5</v>
      </c>
      <c r="B123" s="159">
        <v>41886</v>
      </c>
      <c r="C123" s="159"/>
      <c r="D123" s="160" t="s">
        <v>592</v>
      </c>
      <c r="E123" s="161" t="s">
        <v>558</v>
      </c>
      <c r="F123" s="162">
        <v>162</v>
      </c>
      <c r="G123" s="161" t="s">
        <v>587</v>
      </c>
      <c r="H123" s="161">
        <v>190</v>
      </c>
      <c r="I123" s="163">
        <v>190</v>
      </c>
      <c r="J123" s="164" t="s">
        <v>588</v>
      </c>
      <c r="K123" s="165">
        <f t="shared" si="101"/>
        <v>28</v>
      </c>
      <c r="L123" s="166">
        <f t="shared" si="102"/>
        <v>0.1728395061728395</v>
      </c>
      <c r="M123" s="161" t="s">
        <v>556</v>
      </c>
      <c r="N123" s="167">
        <v>42006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6</v>
      </c>
      <c r="B124" s="159">
        <v>41886</v>
      </c>
      <c r="C124" s="159"/>
      <c r="D124" s="160" t="s">
        <v>593</v>
      </c>
      <c r="E124" s="161" t="s">
        <v>558</v>
      </c>
      <c r="F124" s="162">
        <v>75</v>
      </c>
      <c r="G124" s="161" t="s">
        <v>587</v>
      </c>
      <c r="H124" s="161">
        <v>91.5</v>
      </c>
      <c r="I124" s="163" t="s">
        <v>594</v>
      </c>
      <c r="J124" s="164" t="s">
        <v>595</v>
      </c>
      <c r="K124" s="165">
        <f t="shared" si="101"/>
        <v>16.5</v>
      </c>
      <c r="L124" s="166">
        <f t="shared" si="102"/>
        <v>0.22</v>
      </c>
      <c r="M124" s="161" t="s">
        <v>556</v>
      </c>
      <c r="N124" s="167">
        <v>41954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7</v>
      </c>
      <c r="B125" s="159">
        <v>41913</v>
      </c>
      <c r="C125" s="159"/>
      <c r="D125" s="160" t="s">
        <v>596</v>
      </c>
      <c r="E125" s="161" t="s">
        <v>558</v>
      </c>
      <c r="F125" s="162">
        <v>850</v>
      </c>
      <c r="G125" s="161" t="s">
        <v>587</v>
      </c>
      <c r="H125" s="161">
        <v>982.5</v>
      </c>
      <c r="I125" s="163">
        <v>1050</v>
      </c>
      <c r="J125" s="164" t="s">
        <v>597</v>
      </c>
      <c r="K125" s="165">
        <f t="shared" si="101"/>
        <v>132.5</v>
      </c>
      <c r="L125" s="166">
        <f t="shared" si="102"/>
        <v>0.15588235294117647</v>
      </c>
      <c r="M125" s="161" t="s">
        <v>556</v>
      </c>
      <c r="N125" s="167">
        <v>42039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8</v>
      </c>
      <c r="B126" s="159">
        <v>41913</v>
      </c>
      <c r="C126" s="159"/>
      <c r="D126" s="160" t="s">
        <v>598</v>
      </c>
      <c r="E126" s="161" t="s">
        <v>558</v>
      </c>
      <c r="F126" s="162">
        <v>475</v>
      </c>
      <c r="G126" s="161" t="s">
        <v>587</v>
      </c>
      <c r="H126" s="161">
        <v>515</v>
      </c>
      <c r="I126" s="163">
        <v>600</v>
      </c>
      <c r="J126" s="164" t="s">
        <v>599</v>
      </c>
      <c r="K126" s="165">
        <f t="shared" si="101"/>
        <v>40</v>
      </c>
      <c r="L126" s="166">
        <f t="shared" si="102"/>
        <v>8.4210526315789472E-2</v>
      </c>
      <c r="M126" s="161" t="s">
        <v>556</v>
      </c>
      <c r="N126" s="167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9</v>
      </c>
      <c r="B127" s="159">
        <v>41913</v>
      </c>
      <c r="C127" s="159"/>
      <c r="D127" s="160" t="s">
        <v>600</v>
      </c>
      <c r="E127" s="161" t="s">
        <v>558</v>
      </c>
      <c r="F127" s="162">
        <v>86</v>
      </c>
      <c r="G127" s="161" t="s">
        <v>587</v>
      </c>
      <c r="H127" s="161">
        <v>99</v>
      </c>
      <c r="I127" s="163">
        <v>140</v>
      </c>
      <c r="J127" s="164" t="s">
        <v>601</v>
      </c>
      <c r="K127" s="165">
        <f t="shared" si="101"/>
        <v>13</v>
      </c>
      <c r="L127" s="166">
        <f t="shared" si="102"/>
        <v>0.15116279069767441</v>
      </c>
      <c r="M127" s="161" t="s">
        <v>556</v>
      </c>
      <c r="N127" s="167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10</v>
      </c>
      <c r="B128" s="159">
        <v>41926</v>
      </c>
      <c r="C128" s="159"/>
      <c r="D128" s="160" t="s">
        <v>602</v>
      </c>
      <c r="E128" s="161" t="s">
        <v>558</v>
      </c>
      <c r="F128" s="162">
        <v>496.6</v>
      </c>
      <c r="G128" s="161" t="s">
        <v>587</v>
      </c>
      <c r="H128" s="161">
        <v>621</v>
      </c>
      <c r="I128" s="163">
        <v>580</v>
      </c>
      <c r="J128" s="164" t="s">
        <v>588</v>
      </c>
      <c r="K128" s="165">
        <f t="shared" si="101"/>
        <v>124.39999999999998</v>
      </c>
      <c r="L128" s="166">
        <f t="shared" si="102"/>
        <v>0.25050342327829234</v>
      </c>
      <c r="M128" s="161" t="s">
        <v>556</v>
      </c>
      <c r="N128" s="167">
        <v>42605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11</v>
      </c>
      <c r="B129" s="159">
        <v>41926</v>
      </c>
      <c r="C129" s="159"/>
      <c r="D129" s="160" t="s">
        <v>603</v>
      </c>
      <c r="E129" s="161" t="s">
        <v>558</v>
      </c>
      <c r="F129" s="162">
        <v>2481.9</v>
      </c>
      <c r="G129" s="161" t="s">
        <v>587</v>
      </c>
      <c r="H129" s="161">
        <v>2840</v>
      </c>
      <c r="I129" s="163">
        <v>2870</v>
      </c>
      <c r="J129" s="164" t="s">
        <v>604</v>
      </c>
      <c r="K129" s="165">
        <f t="shared" si="101"/>
        <v>358.09999999999991</v>
      </c>
      <c r="L129" s="166">
        <f t="shared" si="102"/>
        <v>0.14428462065353154</v>
      </c>
      <c r="M129" s="161" t="s">
        <v>556</v>
      </c>
      <c r="N129" s="167">
        <v>42017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12</v>
      </c>
      <c r="B130" s="159">
        <v>41928</v>
      </c>
      <c r="C130" s="159"/>
      <c r="D130" s="160" t="s">
        <v>605</v>
      </c>
      <c r="E130" s="161" t="s">
        <v>558</v>
      </c>
      <c r="F130" s="162">
        <v>84.5</v>
      </c>
      <c r="G130" s="161" t="s">
        <v>587</v>
      </c>
      <c r="H130" s="161">
        <v>93</v>
      </c>
      <c r="I130" s="163">
        <v>110</v>
      </c>
      <c r="J130" s="164" t="s">
        <v>606</v>
      </c>
      <c r="K130" s="165">
        <f t="shared" si="101"/>
        <v>8.5</v>
      </c>
      <c r="L130" s="166">
        <f t="shared" si="102"/>
        <v>0.10059171597633136</v>
      </c>
      <c r="M130" s="161" t="s">
        <v>556</v>
      </c>
      <c r="N130" s="167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13</v>
      </c>
      <c r="B131" s="159">
        <v>41928</v>
      </c>
      <c r="C131" s="159"/>
      <c r="D131" s="160" t="s">
        <v>607</v>
      </c>
      <c r="E131" s="161" t="s">
        <v>558</v>
      </c>
      <c r="F131" s="162">
        <v>401</v>
      </c>
      <c r="G131" s="161" t="s">
        <v>587</v>
      </c>
      <c r="H131" s="161">
        <v>428</v>
      </c>
      <c r="I131" s="163">
        <v>450</v>
      </c>
      <c r="J131" s="164" t="s">
        <v>608</v>
      </c>
      <c r="K131" s="165">
        <f t="shared" si="101"/>
        <v>27</v>
      </c>
      <c r="L131" s="166">
        <f t="shared" si="102"/>
        <v>6.7331670822942641E-2</v>
      </c>
      <c r="M131" s="161" t="s">
        <v>556</v>
      </c>
      <c r="N131" s="167">
        <v>42020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14</v>
      </c>
      <c r="B132" s="159">
        <v>41928</v>
      </c>
      <c r="C132" s="159"/>
      <c r="D132" s="160" t="s">
        <v>609</v>
      </c>
      <c r="E132" s="161" t="s">
        <v>558</v>
      </c>
      <c r="F132" s="162">
        <v>101</v>
      </c>
      <c r="G132" s="161" t="s">
        <v>587</v>
      </c>
      <c r="H132" s="161">
        <v>112</v>
      </c>
      <c r="I132" s="163">
        <v>120</v>
      </c>
      <c r="J132" s="164" t="s">
        <v>610</v>
      </c>
      <c r="K132" s="165">
        <f t="shared" si="101"/>
        <v>11</v>
      </c>
      <c r="L132" s="166">
        <f t="shared" si="102"/>
        <v>0.10891089108910891</v>
      </c>
      <c r="M132" s="161" t="s">
        <v>556</v>
      </c>
      <c r="N132" s="167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15</v>
      </c>
      <c r="B133" s="159">
        <v>41954</v>
      </c>
      <c r="C133" s="159"/>
      <c r="D133" s="160" t="s">
        <v>611</v>
      </c>
      <c r="E133" s="161" t="s">
        <v>558</v>
      </c>
      <c r="F133" s="162">
        <v>59</v>
      </c>
      <c r="G133" s="161" t="s">
        <v>587</v>
      </c>
      <c r="H133" s="161">
        <v>76</v>
      </c>
      <c r="I133" s="163">
        <v>76</v>
      </c>
      <c r="J133" s="164" t="s">
        <v>588</v>
      </c>
      <c r="K133" s="165">
        <f t="shared" si="101"/>
        <v>17</v>
      </c>
      <c r="L133" s="166">
        <f t="shared" si="102"/>
        <v>0.28813559322033899</v>
      </c>
      <c r="M133" s="161" t="s">
        <v>556</v>
      </c>
      <c r="N133" s="167">
        <v>43032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16</v>
      </c>
      <c r="B134" s="159">
        <v>41954</v>
      </c>
      <c r="C134" s="159"/>
      <c r="D134" s="160" t="s">
        <v>600</v>
      </c>
      <c r="E134" s="161" t="s">
        <v>558</v>
      </c>
      <c r="F134" s="162">
        <v>99</v>
      </c>
      <c r="G134" s="161" t="s">
        <v>587</v>
      </c>
      <c r="H134" s="161">
        <v>120</v>
      </c>
      <c r="I134" s="163">
        <v>120</v>
      </c>
      <c r="J134" s="164" t="s">
        <v>569</v>
      </c>
      <c r="K134" s="165">
        <f t="shared" si="101"/>
        <v>21</v>
      </c>
      <c r="L134" s="166">
        <f t="shared" si="102"/>
        <v>0.21212121212121213</v>
      </c>
      <c r="M134" s="161" t="s">
        <v>556</v>
      </c>
      <c r="N134" s="167">
        <v>41960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17</v>
      </c>
      <c r="B135" s="159">
        <v>41956</v>
      </c>
      <c r="C135" s="159"/>
      <c r="D135" s="160" t="s">
        <v>612</v>
      </c>
      <c r="E135" s="161" t="s">
        <v>558</v>
      </c>
      <c r="F135" s="162">
        <v>22</v>
      </c>
      <c r="G135" s="161" t="s">
        <v>587</v>
      </c>
      <c r="H135" s="161">
        <v>33.549999999999997</v>
      </c>
      <c r="I135" s="163">
        <v>32</v>
      </c>
      <c r="J135" s="164" t="s">
        <v>613</v>
      </c>
      <c r="K135" s="165">
        <f t="shared" si="101"/>
        <v>11.549999999999997</v>
      </c>
      <c r="L135" s="166">
        <f t="shared" si="102"/>
        <v>0.52499999999999991</v>
      </c>
      <c r="M135" s="161" t="s">
        <v>556</v>
      </c>
      <c r="N135" s="167">
        <v>42188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18</v>
      </c>
      <c r="B136" s="159">
        <v>41976</v>
      </c>
      <c r="C136" s="159"/>
      <c r="D136" s="160" t="s">
        <v>614</v>
      </c>
      <c r="E136" s="161" t="s">
        <v>558</v>
      </c>
      <c r="F136" s="162">
        <v>440</v>
      </c>
      <c r="G136" s="161" t="s">
        <v>587</v>
      </c>
      <c r="H136" s="161">
        <v>520</v>
      </c>
      <c r="I136" s="163">
        <v>520</v>
      </c>
      <c r="J136" s="164" t="s">
        <v>615</v>
      </c>
      <c r="K136" s="165">
        <f t="shared" si="101"/>
        <v>80</v>
      </c>
      <c r="L136" s="166">
        <f t="shared" si="102"/>
        <v>0.18181818181818182</v>
      </c>
      <c r="M136" s="161" t="s">
        <v>556</v>
      </c>
      <c r="N136" s="167">
        <v>42208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19</v>
      </c>
      <c r="B137" s="159">
        <v>41976</v>
      </c>
      <c r="C137" s="159"/>
      <c r="D137" s="160" t="s">
        <v>616</v>
      </c>
      <c r="E137" s="161" t="s">
        <v>558</v>
      </c>
      <c r="F137" s="162">
        <v>360</v>
      </c>
      <c r="G137" s="161" t="s">
        <v>587</v>
      </c>
      <c r="H137" s="161">
        <v>427</v>
      </c>
      <c r="I137" s="163">
        <v>425</v>
      </c>
      <c r="J137" s="164" t="s">
        <v>617</v>
      </c>
      <c r="K137" s="165">
        <f t="shared" si="101"/>
        <v>67</v>
      </c>
      <c r="L137" s="166">
        <f t="shared" si="102"/>
        <v>0.18611111111111112</v>
      </c>
      <c r="M137" s="161" t="s">
        <v>556</v>
      </c>
      <c r="N137" s="167">
        <v>42058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20</v>
      </c>
      <c r="B138" s="159">
        <v>42012</v>
      </c>
      <c r="C138" s="159"/>
      <c r="D138" s="160" t="s">
        <v>618</v>
      </c>
      <c r="E138" s="161" t="s">
        <v>558</v>
      </c>
      <c r="F138" s="162">
        <v>360</v>
      </c>
      <c r="G138" s="161" t="s">
        <v>587</v>
      </c>
      <c r="H138" s="161">
        <v>455</v>
      </c>
      <c r="I138" s="163">
        <v>420</v>
      </c>
      <c r="J138" s="164" t="s">
        <v>619</v>
      </c>
      <c r="K138" s="165">
        <f t="shared" si="101"/>
        <v>95</v>
      </c>
      <c r="L138" s="166">
        <f t="shared" si="102"/>
        <v>0.2638888888888889</v>
      </c>
      <c r="M138" s="161" t="s">
        <v>556</v>
      </c>
      <c r="N138" s="167">
        <v>42024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21</v>
      </c>
      <c r="B139" s="159">
        <v>42012</v>
      </c>
      <c r="C139" s="159"/>
      <c r="D139" s="160" t="s">
        <v>620</v>
      </c>
      <c r="E139" s="161" t="s">
        <v>558</v>
      </c>
      <c r="F139" s="162">
        <v>130</v>
      </c>
      <c r="G139" s="161"/>
      <c r="H139" s="161">
        <v>175.5</v>
      </c>
      <c r="I139" s="163">
        <v>165</v>
      </c>
      <c r="J139" s="164" t="s">
        <v>621</v>
      </c>
      <c r="K139" s="165">
        <f t="shared" si="101"/>
        <v>45.5</v>
      </c>
      <c r="L139" s="166">
        <f t="shared" si="102"/>
        <v>0.35</v>
      </c>
      <c r="M139" s="161" t="s">
        <v>556</v>
      </c>
      <c r="N139" s="167">
        <v>43088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22</v>
      </c>
      <c r="B140" s="159">
        <v>42040</v>
      </c>
      <c r="C140" s="159"/>
      <c r="D140" s="160" t="s">
        <v>371</v>
      </c>
      <c r="E140" s="161" t="s">
        <v>586</v>
      </c>
      <c r="F140" s="162">
        <v>98</v>
      </c>
      <c r="G140" s="161"/>
      <c r="H140" s="161">
        <v>120</v>
      </c>
      <c r="I140" s="163">
        <v>120</v>
      </c>
      <c r="J140" s="164" t="s">
        <v>588</v>
      </c>
      <c r="K140" s="165">
        <f t="shared" si="101"/>
        <v>22</v>
      </c>
      <c r="L140" s="166">
        <f t="shared" si="102"/>
        <v>0.22448979591836735</v>
      </c>
      <c r="M140" s="161" t="s">
        <v>556</v>
      </c>
      <c r="N140" s="167">
        <v>42753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23</v>
      </c>
      <c r="B141" s="159">
        <v>42040</v>
      </c>
      <c r="C141" s="159"/>
      <c r="D141" s="160" t="s">
        <v>622</v>
      </c>
      <c r="E141" s="161" t="s">
        <v>586</v>
      </c>
      <c r="F141" s="162">
        <v>196</v>
      </c>
      <c r="G141" s="161"/>
      <c r="H141" s="161">
        <v>262</v>
      </c>
      <c r="I141" s="163">
        <v>255</v>
      </c>
      <c r="J141" s="164" t="s">
        <v>588</v>
      </c>
      <c r="K141" s="165">
        <f t="shared" si="101"/>
        <v>66</v>
      </c>
      <c r="L141" s="166">
        <f t="shared" si="102"/>
        <v>0.33673469387755101</v>
      </c>
      <c r="M141" s="161" t="s">
        <v>556</v>
      </c>
      <c r="N141" s="167">
        <v>42599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8">
        <v>24</v>
      </c>
      <c r="B142" s="169">
        <v>42067</v>
      </c>
      <c r="C142" s="169"/>
      <c r="D142" s="170" t="s">
        <v>370</v>
      </c>
      <c r="E142" s="171" t="s">
        <v>586</v>
      </c>
      <c r="F142" s="172">
        <v>235</v>
      </c>
      <c r="G142" s="172"/>
      <c r="H142" s="173">
        <v>77</v>
      </c>
      <c r="I142" s="173" t="s">
        <v>623</v>
      </c>
      <c r="J142" s="174" t="s">
        <v>624</v>
      </c>
      <c r="K142" s="175">
        <f t="shared" si="101"/>
        <v>-158</v>
      </c>
      <c r="L142" s="176">
        <f t="shared" si="102"/>
        <v>-0.67234042553191486</v>
      </c>
      <c r="M142" s="172" t="s">
        <v>568</v>
      </c>
      <c r="N142" s="169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25</v>
      </c>
      <c r="B143" s="159">
        <v>42067</v>
      </c>
      <c r="C143" s="159"/>
      <c r="D143" s="160" t="s">
        <v>625</v>
      </c>
      <c r="E143" s="161" t="s">
        <v>586</v>
      </c>
      <c r="F143" s="162">
        <v>185</v>
      </c>
      <c r="G143" s="161"/>
      <c r="H143" s="161">
        <v>224</v>
      </c>
      <c r="I143" s="163" t="s">
        <v>626</v>
      </c>
      <c r="J143" s="164" t="s">
        <v>588</v>
      </c>
      <c r="K143" s="165">
        <f t="shared" si="101"/>
        <v>39</v>
      </c>
      <c r="L143" s="166">
        <f t="shared" si="102"/>
        <v>0.21081081081081082</v>
      </c>
      <c r="M143" s="161" t="s">
        <v>556</v>
      </c>
      <c r="N143" s="167">
        <v>42647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8">
        <v>26</v>
      </c>
      <c r="B144" s="169">
        <v>42090</v>
      </c>
      <c r="C144" s="169"/>
      <c r="D144" s="177" t="s">
        <v>627</v>
      </c>
      <c r="E144" s="172" t="s">
        <v>586</v>
      </c>
      <c r="F144" s="172">
        <v>49.5</v>
      </c>
      <c r="G144" s="173"/>
      <c r="H144" s="173">
        <v>15.85</v>
      </c>
      <c r="I144" s="173">
        <v>67</v>
      </c>
      <c r="J144" s="174" t="s">
        <v>628</v>
      </c>
      <c r="K144" s="173">
        <f t="shared" si="101"/>
        <v>-33.65</v>
      </c>
      <c r="L144" s="178">
        <f t="shared" si="102"/>
        <v>-0.67979797979797973</v>
      </c>
      <c r="M144" s="172" t="s">
        <v>568</v>
      </c>
      <c r="N144" s="179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27</v>
      </c>
      <c r="B145" s="159">
        <v>42093</v>
      </c>
      <c r="C145" s="159"/>
      <c r="D145" s="160" t="s">
        <v>629</v>
      </c>
      <c r="E145" s="161" t="s">
        <v>586</v>
      </c>
      <c r="F145" s="162">
        <v>183.5</v>
      </c>
      <c r="G145" s="161"/>
      <c r="H145" s="161">
        <v>219</v>
      </c>
      <c r="I145" s="163">
        <v>218</v>
      </c>
      <c r="J145" s="164" t="s">
        <v>630</v>
      </c>
      <c r="K145" s="165">
        <f t="shared" si="101"/>
        <v>35.5</v>
      </c>
      <c r="L145" s="166">
        <f t="shared" si="102"/>
        <v>0.19346049046321526</v>
      </c>
      <c r="M145" s="161" t="s">
        <v>556</v>
      </c>
      <c r="N145" s="167">
        <v>42103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28</v>
      </c>
      <c r="B146" s="159">
        <v>42114</v>
      </c>
      <c r="C146" s="159"/>
      <c r="D146" s="160" t="s">
        <v>631</v>
      </c>
      <c r="E146" s="161" t="s">
        <v>586</v>
      </c>
      <c r="F146" s="162">
        <f>(227+237)/2</f>
        <v>232</v>
      </c>
      <c r="G146" s="161"/>
      <c r="H146" s="161">
        <v>298</v>
      </c>
      <c r="I146" s="163">
        <v>298</v>
      </c>
      <c r="J146" s="164" t="s">
        <v>588</v>
      </c>
      <c r="K146" s="165">
        <f t="shared" si="101"/>
        <v>66</v>
      </c>
      <c r="L146" s="166">
        <f t="shared" si="102"/>
        <v>0.28448275862068967</v>
      </c>
      <c r="M146" s="161" t="s">
        <v>556</v>
      </c>
      <c r="N146" s="167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29</v>
      </c>
      <c r="B147" s="159">
        <v>42128</v>
      </c>
      <c r="C147" s="159"/>
      <c r="D147" s="160" t="s">
        <v>632</v>
      </c>
      <c r="E147" s="161" t="s">
        <v>558</v>
      </c>
      <c r="F147" s="162">
        <v>385</v>
      </c>
      <c r="G147" s="161"/>
      <c r="H147" s="161">
        <f>212.5+331</f>
        <v>543.5</v>
      </c>
      <c r="I147" s="163">
        <v>510</v>
      </c>
      <c r="J147" s="164" t="s">
        <v>633</v>
      </c>
      <c r="K147" s="165">
        <f t="shared" si="101"/>
        <v>158.5</v>
      </c>
      <c r="L147" s="166">
        <f t="shared" si="102"/>
        <v>0.41168831168831171</v>
      </c>
      <c r="M147" s="161" t="s">
        <v>556</v>
      </c>
      <c r="N147" s="167">
        <v>42235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30</v>
      </c>
      <c r="B148" s="159">
        <v>42128</v>
      </c>
      <c r="C148" s="159"/>
      <c r="D148" s="160" t="s">
        <v>634</v>
      </c>
      <c r="E148" s="161" t="s">
        <v>558</v>
      </c>
      <c r="F148" s="162">
        <v>115.5</v>
      </c>
      <c r="G148" s="161"/>
      <c r="H148" s="161">
        <v>146</v>
      </c>
      <c r="I148" s="163">
        <v>142</v>
      </c>
      <c r="J148" s="164" t="s">
        <v>635</v>
      </c>
      <c r="K148" s="165">
        <f t="shared" si="101"/>
        <v>30.5</v>
      </c>
      <c r="L148" s="166">
        <f t="shared" si="102"/>
        <v>0.26406926406926406</v>
      </c>
      <c r="M148" s="161" t="s">
        <v>556</v>
      </c>
      <c r="N148" s="167">
        <v>42202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31</v>
      </c>
      <c r="B149" s="159">
        <v>42151</v>
      </c>
      <c r="C149" s="159"/>
      <c r="D149" s="160" t="s">
        <v>636</v>
      </c>
      <c r="E149" s="161" t="s">
        <v>558</v>
      </c>
      <c r="F149" s="162">
        <v>237.5</v>
      </c>
      <c r="G149" s="161"/>
      <c r="H149" s="161">
        <v>279.5</v>
      </c>
      <c r="I149" s="163">
        <v>278</v>
      </c>
      <c r="J149" s="164" t="s">
        <v>588</v>
      </c>
      <c r="K149" s="165">
        <f t="shared" si="101"/>
        <v>42</v>
      </c>
      <c r="L149" s="166">
        <f t="shared" si="102"/>
        <v>0.17684210526315788</v>
      </c>
      <c r="M149" s="161" t="s">
        <v>556</v>
      </c>
      <c r="N149" s="167">
        <v>42222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32</v>
      </c>
      <c r="B150" s="159">
        <v>42174</v>
      </c>
      <c r="C150" s="159"/>
      <c r="D150" s="160" t="s">
        <v>607</v>
      </c>
      <c r="E150" s="161" t="s">
        <v>586</v>
      </c>
      <c r="F150" s="162">
        <v>340</v>
      </c>
      <c r="G150" s="161"/>
      <c r="H150" s="161">
        <v>448</v>
      </c>
      <c r="I150" s="163">
        <v>448</v>
      </c>
      <c r="J150" s="164" t="s">
        <v>588</v>
      </c>
      <c r="K150" s="165">
        <f t="shared" si="101"/>
        <v>108</v>
      </c>
      <c r="L150" s="166">
        <f t="shared" si="102"/>
        <v>0.31764705882352939</v>
      </c>
      <c r="M150" s="161" t="s">
        <v>556</v>
      </c>
      <c r="N150" s="167">
        <v>43018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33</v>
      </c>
      <c r="B151" s="159">
        <v>42191</v>
      </c>
      <c r="C151" s="159"/>
      <c r="D151" s="160" t="s">
        <v>637</v>
      </c>
      <c r="E151" s="161" t="s">
        <v>586</v>
      </c>
      <c r="F151" s="162">
        <v>390</v>
      </c>
      <c r="G151" s="161"/>
      <c r="H151" s="161">
        <v>460</v>
      </c>
      <c r="I151" s="163">
        <v>460</v>
      </c>
      <c r="J151" s="164" t="s">
        <v>588</v>
      </c>
      <c r="K151" s="165">
        <f t="shared" si="101"/>
        <v>70</v>
      </c>
      <c r="L151" s="166">
        <f t="shared" si="102"/>
        <v>0.17948717948717949</v>
      </c>
      <c r="M151" s="161" t="s">
        <v>556</v>
      </c>
      <c r="N151" s="167">
        <v>42478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8">
        <v>34</v>
      </c>
      <c r="B152" s="169">
        <v>42195</v>
      </c>
      <c r="C152" s="169"/>
      <c r="D152" s="170" t="s">
        <v>638</v>
      </c>
      <c r="E152" s="171" t="s">
        <v>586</v>
      </c>
      <c r="F152" s="172">
        <v>122.5</v>
      </c>
      <c r="G152" s="172"/>
      <c r="H152" s="173">
        <v>61</v>
      </c>
      <c r="I152" s="173">
        <v>172</v>
      </c>
      <c r="J152" s="174" t="s">
        <v>639</v>
      </c>
      <c r="K152" s="175">
        <f t="shared" si="101"/>
        <v>-61.5</v>
      </c>
      <c r="L152" s="176">
        <f t="shared" si="102"/>
        <v>-0.50204081632653064</v>
      </c>
      <c r="M152" s="172" t="s">
        <v>568</v>
      </c>
      <c r="N152" s="169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35</v>
      </c>
      <c r="B153" s="159">
        <v>42219</v>
      </c>
      <c r="C153" s="159"/>
      <c r="D153" s="160" t="s">
        <v>640</v>
      </c>
      <c r="E153" s="161" t="s">
        <v>586</v>
      </c>
      <c r="F153" s="162">
        <v>297.5</v>
      </c>
      <c r="G153" s="161"/>
      <c r="H153" s="161">
        <v>350</v>
      </c>
      <c r="I153" s="163">
        <v>360</v>
      </c>
      <c r="J153" s="164" t="s">
        <v>641</v>
      </c>
      <c r="K153" s="165">
        <f t="shared" si="101"/>
        <v>52.5</v>
      </c>
      <c r="L153" s="166">
        <f t="shared" si="102"/>
        <v>0.17647058823529413</v>
      </c>
      <c r="M153" s="161" t="s">
        <v>556</v>
      </c>
      <c r="N153" s="167">
        <v>42232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36</v>
      </c>
      <c r="B154" s="159">
        <v>42219</v>
      </c>
      <c r="C154" s="159"/>
      <c r="D154" s="160" t="s">
        <v>642</v>
      </c>
      <c r="E154" s="161" t="s">
        <v>586</v>
      </c>
      <c r="F154" s="162">
        <v>115.5</v>
      </c>
      <c r="G154" s="161"/>
      <c r="H154" s="161">
        <v>149</v>
      </c>
      <c r="I154" s="163">
        <v>140</v>
      </c>
      <c r="J154" s="164" t="s">
        <v>643</v>
      </c>
      <c r="K154" s="165">
        <f t="shared" si="101"/>
        <v>33.5</v>
      </c>
      <c r="L154" s="166">
        <f t="shared" si="102"/>
        <v>0.29004329004329005</v>
      </c>
      <c r="M154" s="161" t="s">
        <v>556</v>
      </c>
      <c r="N154" s="167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37</v>
      </c>
      <c r="B155" s="159">
        <v>42251</v>
      </c>
      <c r="C155" s="159"/>
      <c r="D155" s="160" t="s">
        <v>636</v>
      </c>
      <c r="E155" s="161" t="s">
        <v>586</v>
      </c>
      <c r="F155" s="162">
        <v>226</v>
      </c>
      <c r="G155" s="161"/>
      <c r="H155" s="161">
        <v>292</v>
      </c>
      <c r="I155" s="163">
        <v>292</v>
      </c>
      <c r="J155" s="164" t="s">
        <v>644</v>
      </c>
      <c r="K155" s="165">
        <f t="shared" si="101"/>
        <v>66</v>
      </c>
      <c r="L155" s="166">
        <f t="shared" si="102"/>
        <v>0.29203539823008851</v>
      </c>
      <c r="M155" s="161" t="s">
        <v>556</v>
      </c>
      <c r="N155" s="167">
        <v>42286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38</v>
      </c>
      <c r="B156" s="159">
        <v>42254</v>
      </c>
      <c r="C156" s="159"/>
      <c r="D156" s="160" t="s">
        <v>631</v>
      </c>
      <c r="E156" s="161" t="s">
        <v>586</v>
      </c>
      <c r="F156" s="162">
        <v>232.5</v>
      </c>
      <c r="G156" s="161"/>
      <c r="H156" s="161">
        <v>312.5</v>
      </c>
      <c r="I156" s="163">
        <v>310</v>
      </c>
      <c r="J156" s="164" t="s">
        <v>588</v>
      </c>
      <c r="K156" s="165">
        <f t="shared" si="101"/>
        <v>80</v>
      </c>
      <c r="L156" s="166">
        <f t="shared" si="102"/>
        <v>0.34408602150537637</v>
      </c>
      <c r="M156" s="161" t="s">
        <v>556</v>
      </c>
      <c r="N156" s="167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39</v>
      </c>
      <c r="B157" s="159">
        <v>42268</v>
      </c>
      <c r="C157" s="159"/>
      <c r="D157" s="160" t="s">
        <v>645</v>
      </c>
      <c r="E157" s="161" t="s">
        <v>586</v>
      </c>
      <c r="F157" s="162">
        <v>196.5</v>
      </c>
      <c r="G157" s="161"/>
      <c r="H157" s="161">
        <v>238</v>
      </c>
      <c r="I157" s="163">
        <v>238</v>
      </c>
      <c r="J157" s="164" t="s">
        <v>644</v>
      </c>
      <c r="K157" s="165">
        <f t="shared" si="101"/>
        <v>41.5</v>
      </c>
      <c r="L157" s="166">
        <f t="shared" si="102"/>
        <v>0.21119592875318066</v>
      </c>
      <c r="M157" s="161" t="s">
        <v>556</v>
      </c>
      <c r="N157" s="167">
        <v>42291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40</v>
      </c>
      <c r="B158" s="159">
        <v>42271</v>
      </c>
      <c r="C158" s="159"/>
      <c r="D158" s="160" t="s">
        <v>585</v>
      </c>
      <c r="E158" s="161" t="s">
        <v>586</v>
      </c>
      <c r="F158" s="162">
        <v>65</v>
      </c>
      <c r="G158" s="161"/>
      <c r="H158" s="161">
        <v>82</v>
      </c>
      <c r="I158" s="163">
        <v>82</v>
      </c>
      <c r="J158" s="164" t="s">
        <v>644</v>
      </c>
      <c r="K158" s="165">
        <f t="shared" si="101"/>
        <v>17</v>
      </c>
      <c r="L158" s="166">
        <f t="shared" si="102"/>
        <v>0.26153846153846155</v>
      </c>
      <c r="M158" s="161" t="s">
        <v>556</v>
      </c>
      <c r="N158" s="167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41</v>
      </c>
      <c r="B159" s="159">
        <v>42291</v>
      </c>
      <c r="C159" s="159"/>
      <c r="D159" s="160" t="s">
        <v>646</v>
      </c>
      <c r="E159" s="161" t="s">
        <v>586</v>
      </c>
      <c r="F159" s="162">
        <v>144</v>
      </c>
      <c r="G159" s="161"/>
      <c r="H159" s="161">
        <v>182.5</v>
      </c>
      <c r="I159" s="163">
        <v>181</v>
      </c>
      <c r="J159" s="164" t="s">
        <v>644</v>
      </c>
      <c r="K159" s="165">
        <f t="shared" si="101"/>
        <v>38.5</v>
      </c>
      <c r="L159" s="166">
        <f t="shared" si="102"/>
        <v>0.2673611111111111</v>
      </c>
      <c r="M159" s="161" t="s">
        <v>556</v>
      </c>
      <c r="N159" s="167">
        <v>42817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42</v>
      </c>
      <c r="B160" s="159">
        <v>42291</v>
      </c>
      <c r="C160" s="159"/>
      <c r="D160" s="160" t="s">
        <v>647</v>
      </c>
      <c r="E160" s="161" t="s">
        <v>586</v>
      </c>
      <c r="F160" s="162">
        <v>264</v>
      </c>
      <c r="G160" s="161"/>
      <c r="H160" s="161">
        <v>311</v>
      </c>
      <c r="I160" s="163">
        <v>311</v>
      </c>
      <c r="J160" s="164" t="s">
        <v>644</v>
      </c>
      <c r="K160" s="165">
        <f t="shared" si="101"/>
        <v>47</v>
      </c>
      <c r="L160" s="166">
        <f t="shared" si="102"/>
        <v>0.17803030303030304</v>
      </c>
      <c r="M160" s="161" t="s">
        <v>556</v>
      </c>
      <c r="N160" s="167">
        <v>42604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43</v>
      </c>
      <c r="B161" s="159">
        <v>42318</v>
      </c>
      <c r="C161" s="159"/>
      <c r="D161" s="160" t="s">
        <v>648</v>
      </c>
      <c r="E161" s="161" t="s">
        <v>558</v>
      </c>
      <c r="F161" s="162">
        <v>549.5</v>
      </c>
      <c r="G161" s="161"/>
      <c r="H161" s="161">
        <v>630</v>
      </c>
      <c r="I161" s="163">
        <v>630</v>
      </c>
      <c r="J161" s="164" t="s">
        <v>644</v>
      </c>
      <c r="K161" s="165">
        <f t="shared" si="101"/>
        <v>80.5</v>
      </c>
      <c r="L161" s="166">
        <f t="shared" si="102"/>
        <v>0.1464968152866242</v>
      </c>
      <c r="M161" s="161" t="s">
        <v>556</v>
      </c>
      <c r="N161" s="167">
        <v>42419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44</v>
      </c>
      <c r="B162" s="159">
        <v>42342</v>
      </c>
      <c r="C162" s="159"/>
      <c r="D162" s="160" t="s">
        <v>649</v>
      </c>
      <c r="E162" s="161" t="s">
        <v>586</v>
      </c>
      <c r="F162" s="162">
        <v>1027.5</v>
      </c>
      <c r="G162" s="161"/>
      <c r="H162" s="161">
        <v>1315</v>
      </c>
      <c r="I162" s="163">
        <v>1250</v>
      </c>
      <c r="J162" s="164" t="s">
        <v>644</v>
      </c>
      <c r="K162" s="165">
        <f t="shared" si="101"/>
        <v>287.5</v>
      </c>
      <c r="L162" s="166">
        <f t="shared" si="102"/>
        <v>0.27980535279805352</v>
      </c>
      <c r="M162" s="161" t="s">
        <v>556</v>
      </c>
      <c r="N162" s="167">
        <v>43244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45</v>
      </c>
      <c r="B163" s="159">
        <v>42367</v>
      </c>
      <c r="C163" s="159"/>
      <c r="D163" s="160" t="s">
        <v>650</v>
      </c>
      <c r="E163" s="161" t="s">
        <v>586</v>
      </c>
      <c r="F163" s="162">
        <v>465</v>
      </c>
      <c r="G163" s="161"/>
      <c r="H163" s="161">
        <v>540</v>
      </c>
      <c r="I163" s="163">
        <v>540</v>
      </c>
      <c r="J163" s="164" t="s">
        <v>644</v>
      </c>
      <c r="K163" s="165">
        <f t="shared" si="101"/>
        <v>75</v>
      </c>
      <c r="L163" s="166">
        <f t="shared" si="102"/>
        <v>0.16129032258064516</v>
      </c>
      <c r="M163" s="161" t="s">
        <v>556</v>
      </c>
      <c r="N163" s="167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46</v>
      </c>
      <c r="B164" s="159">
        <v>42380</v>
      </c>
      <c r="C164" s="159"/>
      <c r="D164" s="160" t="s">
        <v>371</v>
      </c>
      <c r="E164" s="161" t="s">
        <v>558</v>
      </c>
      <c r="F164" s="162">
        <v>81</v>
      </c>
      <c r="G164" s="161"/>
      <c r="H164" s="161">
        <v>110</v>
      </c>
      <c r="I164" s="163">
        <v>110</v>
      </c>
      <c r="J164" s="164" t="s">
        <v>644</v>
      </c>
      <c r="K164" s="165">
        <f t="shared" si="101"/>
        <v>29</v>
      </c>
      <c r="L164" s="166">
        <f t="shared" si="102"/>
        <v>0.35802469135802467</v>
      </c>
      <c r="M164" s="161" t="s">
        <v>556</v>
      </c>
      <c r="N164" s="167">
        <v>42745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47</v>
      </c>
      <c r="B165" s="159">
        <v>42382</v>
      </c>
      <c r="C165" s="159"/>
      <c r="D165" s="160" t="s">
        <v>651</v>
      </c>
      <c r="E165" s="161" t="s">
        <v>558</v>
      </c>
      <c r="F165" s="162">
        <v>417.5</v>
      </c>
      <c r="G165" s="161"/>
      <c r="H165" s="161">
        <v>547</v>
      </c>
      <c r="I165" s="163">
        <v>535</v>
      </c>
      <c r="J165" s="164" t="s">
        <v>644</v>
      </c>
      <c r="K165" s="165">
        <f t="shared" si="101"/>
        <v>129.5</v>
      </c>
      <c r="L165" s="166">
        <f t="shared" si="102"/>
        <v>0.31017964071856285</v>
      </c>
      <c r="M165" s="161" t="s">
        <v>556</v>
      </c>
      <c r="N165" s="167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48</v>
      </c>
      <c r="B166" s="159">
        <v>42408</v>
      </c>
      <c r="C166" s="159"/>
      <c r="D166" s="160" t="s">
        <v>652</v>
      </c>
      <c r="E166" s="161" t="s">
        <v>586</v>
      </c>
      <c r="F166" s="162">
        <v>650</v>
      </c>
      <c r="G166" s="161"/>
      <c r="H166" s="161">
        <v>800</v>
      </c>
      <c r="I166" s="163">
        <v>800</v>
      </c>
      <c r="J166" s="164" t="s">
        <v>644</v>
      </c>
      <c r="K166" s="165">
        <f t="shared" si="101"/>
        <v>150</v>
      </c>
      <c r="L166" s="166">
        <f t="shared" si="102"/>
        <v>0.23076923076923078</v>
      </c>
      <c r="M166" s="161" t="s">
        <v>556</v>
      </c>
      <c r="N166" s="167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49</v>
      </c>
      <c r="B167" s="159">
        <v>42433</v>
      </c>
      <c r="C167" s="159"/>
      <c r="D167" s="160" t="s">
        <v>209</v>
      </c>
      <c r="E167" s="161" t="s">
        <v>586</v>
      </c>
      <c r="F167" s="162">
        <v>437.5</v>
      </c>
      <c r="G167" s="161"/>
      <c r="H167" s="161">
        <v>504.5</v>
      </c>
      <c r="I167" s="163">
        <v>522</v>
      </c>
      <c r="J167" s="164" t="s">
        <v>653</v>
      </c>
      <c r="K167" s="165">
        <f t="shared" si="101"/>
        <v>67</v>
      </c>
      <c r="L167" s="166">
        <f t="shared" si="102"/>
        <v>0.15314285714285714</v>
      </c>
      <c r="M167" s="161" t="s">
        <v>556</v>
      </c>
      <c r="N167" s="167">
        <v>42480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50</v>
      </c>
      <c r="B168" s="159">
        <v>42438</v>
      </c>
      <c r="C168" s="159"/>
      <c r="D168" s="160" t="s">
        <v>654</v>
      </c>
      <c r="E168" s="161" t="s">
        <v>586</v>
      </c>
      <c r="F168" s="162">
        <v>189.5</v>
      </c>
      <c r="G168" s="161"/>
      <c r="H168" s="161">
        <v>218</v>
      </c>
      <c r="I168" s="163">
        <v>218</v>
      </c>
      <c r="J168" s="164" t="s">
        <v>644</v>
      </c>
      <c r="K168" s="165">
        <f t="shared" si="101"/>
        <v>28.5</v>
      </c>
      <c r="L168" s="166">
        <f t="shared" si="102"/>
        <v>0.15039577836411611</v>
      </c>
      <c r="M168" s="161" t="s">
        <v>556</v>
      </c>
      <c r="N168" s="167">
        <v>43034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8">
        <v>51</v>
      </c>
      <c r="B169" s="169">
        <v>42471</v>
      </c>
      <c r="C169" s="169"/>
      <c r="D169" s="177" t="s">
        <v>655</v>
      </c>
      <c r="E169" s="172" t="s">
        <v>586</v>
      </c>
      <c r="F169" s="172">
        <v>36.5</v>
      </c>
      <c r="G169" s="173"/>
      <c r="H169" s="173">
        <v>15.85</v>
      </c>
      <c r="I169" s="173">
        <v>60</v>
      </c>
      <c r="J169" s="174" t="s">
        <v>656</v>
      </c>
      <c r="K169" s="175">
        <f t="shared" si="101"/>
        <v>-20.65</v>
      </c>
      <c r="L169" s="176">
        <f t="shared" si="102"/>
        <v>-0.5657534246575342</v>
      </c>
      <c r="M169" s="172" t="s">
        <v>568</v>
      </c>
      <c r="N169" s="180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52</v>
      </c>
      <c r="B170" s="159">
        <v>42472</v>
      </c>
      <c r="C170" s="159"/>
      <c r="D170" s="160" t="s">
        <v>657</v>
      </c>
      <c r="E170" s="161" t="s">
        <v>586</v>
      </c>
      <c r="F170" s="162">
        <v>93</v>
      </c>
      <c r="G170" s="161"/>
      <c r="H170" s="161">
        <v>149</v>
      </c>
      <c r="I170" s="163">
        <v>140</v>
      </c>
      <c r="J170" s="164" t="s">
        <v>658</v>
      </c>
      <c r="K170" s="165">
        <f t="shared" si="101"/>
        <v>56</v>
      </c>
      <c r="L170" s="166">
        <f t="shared" si="102"/>
        <v>0.60215053763440862</v>
      </c>
      <c r="M170" s="161" t="s">
        <v>556</v>
      </c>
      <c r="N170" s="167">
        <v>42740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53</v>
      </c>
      <c r="B171" s="159">
        <v>42472</v>
      </c>
      <c r="C171" s="159"/>
      <c r="D171" s="160" t="s">
        <v>659</v>
      </c>
      <c r="E171" s="161" t="s">
        <v>586</v>
      </c>
      <c r="F171" s="162">
        <v>130</v>
      </c>
      <c r="G171" s="161"/>
      <c r="H171" s="161">
        <v>150</v>
      </c>
      <c r="I171" s="163" t="s">
        <v>660</v>
      </c>
      <c r="J171" s="164" t="s">
        <v>644</v>
      </c>
      <c r="K171" s="165">
        <f t="shared" si="101"/>
        <v>20</v>
      </c>
      <c r="L171" s="166">
        <f t="shared" si="102"/>
        <v>0.15384615384615385</v>
      </c>
      <c r="M171" s="161" t="s">
        <v>556</v>
      </c>
      <c r="N171" s="167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54</v>
      </c>
      <c r="B172" s="159">
        <v>42473</v>
      </c>
      <c r="C172" s="159"/>
      <c r="D172" s="160" t="s">
        <v>661</v>
      </c>
      <c r="E172" s="161" t="s">
        <v>586</v>
      </c>
      <c r="F172" s="162">
        <v>196</v>
      </c>
      <c r="G172" s="161"/>
      <c r="H172" s="161">
        <v>299</v>
      </c>
      <c r="I172" s="163">
        <v>299</v>
      </c>
      <c r="J172" s="164" t="s">
        <v>644</v>
      </c>
      <c r="K172" s="165">
        <v>103</v>
      </c>
      <c r="L172" s="166">
        <v>0.52551020408163296</v>
      </c>
      <c r="M172" s="161" t="s">
        <v>556</v>
      </c>
      <c r="N172" s="167">
        <v>42620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55</v>
      </c>
      <c r="B173" s="159">
        <v>42473</v>
      </c>
      <c r="C173" s="159"/>
      <c r="D173" s="160" t="s">
        <v>662</v>
      </c>
      <c r="E173" s="161" t="s">
        <v>586</v>
      </c>
      <c r="F173" s="162">
        <v>88</v>
      </c>
      <c r="G173" s="161"/>
      <c r="H173" s="161">
        <v>103</v>
      </c>
      <c r="I173" s="163">
        <v>103</v>
      </c>
      <c r="J173" s="164" t="s">
        <v>644</v>
      </c>
      <c r="K173" s="165">
        <v>15</v>
      </c>
      <c r="L173" s="166">
        <v>0.170454545454545</v>
      </c>
      <c r="M173" s="161" t="s">
        <v>556</v>
      </c>
      <c r="N173" s="167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56</v>
      </c>
      <c r="B174" s="159">
        <v>42492</v>
      </c>
      <c r="C174" s="159"/>
      <c r="D174" s="160" t="s">
        <v>663</v>
      </c>
      <c r="E174" s="161" t="s">
        <v>586</v>
      </c>
      <c r="F174" s="162">
        <v>127.5</v>
      </c>
      <c r="G174" s="161"/>
      <c r="H174" s="161">
        <v>148</v>
      </c>
      <c r="I174" s="163" t="s">
        <v>664</v>
      </c>
      <c r="J174" s="164" t="s">
        <v>644</v>
      </c>
      <c r="K174" s="165">
        <f>H174-F174</f>
        <v>20.5</v>
      </c>
      <c r="L174" s="166">
        <f>K174/F174</f>
        <v>0.16078431372549021</v>
      </c>
      <c r="M174" s="161" t="s">
        <v>556</v>
      </c>
      <c r="N174" s="167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57</v>
      </c>
      <c r="B175" s="159">
        <v>42493</v>
      </c>
      <c r="C175" s="159"/>
      <c r="D175" s="160" t="s">
        <v>665</v>
      </c>
      <c r="E175" s="161" t="s">
        <v>586</v>
      </c>
      <c r="F175" s="162">
        <v>675</v>
      </c>
      <c r="G175" s="161"/>
      <c r="H175" s="161">
        <v>815</v>
      </c>
      <c r="I175" s="163" t="s">
        <v>666</v>
      </c>
      <c r="J175" s="164" t="s">
        <v>644</v>
      </c>
      <c r="K175" s="165">
        <f>H175-F175</f>
        <v>140</v>
      </c>
      <c r="L175" s="166">
        <f>K175/F175</f>
        <v>0.2074074074074074</v>
      </c>
      <c r="M175" s="161" t="s">
        <v>556</v>
      </c>
      <c r="N175" s="167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8">
        <v>58</v>
      </c>
      <c r="B176" s="169">
        <v>42522</v>
      </c>
      <c r="C176" s="169"/>
      <c r="D176" s="170" t="s">
        <v>667</v>
      </c>
      <c r="E176" s="171" t="s">
        <v>586</v>
      </c>
      <c r="F176" s="172">
        <v>500</v>
      </c>
      <c r="G176" s="172"/>
      <c r="H176" s="173">
        <v>232.5</v>
      </c>
      <c r="I176" s="173" t="s">
        <v>668</v>
      </c>
      <c r="J176" s="174" t="s">
        <v>669</v>
      </c>
      <c r="K176" s="175">
        <f>H176-F176</f>
        <v>-267.5</v>
      </c>
      <c r="L176" s="176">
        <f>K176/F176</f>
        <v>-0.53500000000000003</v>
      </c>
      <c r="M176" s="172" t="s">
        <v>568</v>
      </c>
      <c r="N176" s="169">
        <v>43735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59</v>
      </c>
      <c r="B177" s="159">
        <v>42527</v>
      </c>
      <c r="C177" s="159"/>
      <c r="D177" s="160" t="s">
        <v>511</v>
      </c>
      <c r="E177" s="161" t="s">
        <v>586</v>
      </c>
      <c r="F177" s="162">
        <v>110</v>
      </c>
      <c r="G177" s="161"/>
      <c r="H177" s="161">
        <v>126.5</v>
      </c>
      <c r="I177" s="163">
        <v>125</v>
      </c>
      <c r="J177" s="164" t="s">
        <v>595</v>
      </c>
      <c r="K177" s="165">
        <f>H177-F177</f>
        <v>16.5</v>
      </c>
      <c r="L177" s="166">
        <f>K177/F177</f>
        <v>0.15</v>
      </c>
      <c r="M177" s="161" t="s">
        <v>556</v>
      </c>
      <c r="N177" s="167">
        <v>42552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60</v>
      </c>
      <c r="B178" s="159">
        <v>42538</v>
      </c>
      <c r="C178" s="159"/>
      <c r="D178" s="160" t="s">
        <v>670</v>
      </c>
      <c r="E178" s="161" t="s">
        <v>586</v>
      </c>
      <c r="F178" s="162">
        <v>44</v>
      </c>
      <c r="G178" s="161"/>
      <c r="H178" s="161">
        <v>69.5</v>
      </c>
      <c r="I178" s="163">
        <v>69.5</v>
      </c>
      <c r="J178" s="164" t="s">
        <v>671</v>
      </c>
      <c r="K178" s="165">
        <f>H178-F178</f>
        <v>25.5</v>
      </c>
      <c r="L178" s="166">
        <f>K178/F178</f>
        <v>0.57954545454545459</v>
      </c>
      <c r="M178" s="161" t="s">
        <v>556</v>
      </c>
      <c r="N178" s="167">
        <v>42977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61</v>
      </c>
      <c r="B179" s="159">
        <v>42549</v>
      </c>
      <c r="C179" s="159"/>
      <c r="D179" s="160" t="s">
        <v>672</v>
      </c>
      <c r="E179" s="161" t="s">
        <v>586</v>
      </c>
      <c r="F179" s="162">
        <v>262.5</v>
      </c>
      <c r="G179" s="161"/>
      <c r="H179" s="161">
        <v>340</v>
      </c>
      <c r="I179" s="163">
        <v>333</v>
      </c>
      <c r="J179" s="164" t="s">
        <v>673</v>
      </c>
      <c r="K179" s="165">
        <v>77.5</v>
      </c>
      <c r="L179" s="166">
        <v>0.29523809523809502</v>
      </c>
      <c r="M179" s="161" t="s">
        <v>556</v>
      </c>
      <c r="N179" s="167">
        <v>43017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62</v>
      </c>
      <c r="B180" s="159">
        <v>42549</v>
      </c>
      <c r="C180" s="159"/>
      <c r="D180" s="160" t="s">
        <v>674</v>
      </c>
      <c r="E180" s="161" t="s">
        <v>586</v>
      </c>
      <c r="F180" s="162">
        <v>840</v>
      </c>
      <c r="G180" s="161"/>
      <c r="H180" s="161">
        <v>1230</v>
      </c>
      <c r="I180" s="163">
        <v>1230</v>
      </c>
      <c r="J180" s="164" t="s">
        <v>644</v>
      </c>
      <c r="K180" s="165">
        <v>390</v>
      </c>
      <c r="L180" s="166">
        <v>0.46428571428571402</v>
      </c>
      <c r="M180" s="161" t="s">
        <v>556</v>
      </c>
      <c r="N180" s="167">
        <v>42649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1">
        <v>63</v>
      </c>
      <c r="B181" s="182">
        <v>42556</v>
      </c>
      <c r="C181" s="182"/>
      <c r="D181" s="183" t="s">
        <v>675</v>
      </c>
      <c r="E181" s="184" t="s">
        <v>586</v>
      </c>
      <c r="F181" s="184">
        <v>395</v>
      </c>
      <c r="G181" s="185"/>
      <c r="H181" s="185">
        <f>(468.5+342.5)/2</f>
        <v>405.5</v>
      </c>
      <c r="I181" s="185">
        <v>510</v>
      </c>
      <c r="J181" s="186" t="s">
        <v>676</v>
      </c>
      <c r="K181" s="187">
        <f t="shared" ref="K181:K187" si="103">H181-F181</f>
        <v>10.5</v>
      </c>
      <c r="L181" s="188">
        <f t="shared" ref="L181:L187" si="104">K181/F181</f>
        <v>2.6582278481012658E-2</v>
      </c>
      <c r="M181" s="184" t="s">
        <v>677</v>
      </c>
      <c r="N181" s="182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8">
        <v>64</v>
      </c>
      <c r="B182" s="169">
        <v>42584</v>
      </c>
      <c r="C182" s="169"/>
      <c r="D182" s="170" t="s">
        <v>678</v>
      </c>
      <c r="E182" s="171" t="s">
        <v>558</v>
      </c>
      <c r="F182" s="172">
        <f>169.5-12.8</f>
        <v>156.69999999999999</v>
      </c>
      <c r="G182" s="172"/>
      <c r="H182" s="173">
        <v>77</v>
      </c>
      <c r="I182" s="173" t="s">
        <v>679</v>
      </c>
      <c r="J182" s="174" t="s">
        <v>680</v>
      </c>
      <c r="K182" s="175">
        <f t="shared" si="103"/>
        <v>-79.699999999999989</v>
      </c>
      <c r="L182" s="176">
        <f t="shared" si="104"/>
        <v>-0.50861518825781749</v>
      </c>
      <c r="M182" s="172" t="s">
        <v>568</v>
      </c>
      <c r="N182" s="169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8">
        <v>65</v>
      </c>
      <c r="B183" s="169">
        <v>42586</v>
      </c>
      <c r="C183" s="169"/>
      <c r="D183" s="170" t="s">
        <v>681</v>
      </c>
      <c r="E183" s="171" t="s">
        <v>586</v>
      </c>
      <c r="F183" s="172">
        <v>400</v>
      </c>
      <c r="G183" s="172"/>
      <c r="H183" s="173">
        <v>305</v>
      </c>
      <c r="I183" s="173">
        <v>475</v>
      </c>
      <c r="J183" s="174" t="s">
        <v>682</v>
      </c>
      <c r="K183" s="175">
        <f t="shared" si="103"/>
        <v>-95</v>
      </c>
      <c r="L183" s="176">
        <f t="shared" si="104"/>
        <v>-0.23749999999999999</v>
      </c>
      <c r="M183" s="172" t="s">
        <v>568</v>
      </c>
      <c r="N183" s="169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66</v>
      </c>
      <c r="B184" s="159">
        <v>42593</v>
      </c>
      <c r="C184" s="159"/>
      <c r="D184" s="160" t="s">
        <v>683</v>
      </c>
      <c r="E184" s="161" t="s">
        <v>586</v>
      </c>
      <c r="F184" s="162">
        <v>86.5</v>
      </c>
      <c r="G184" s="161"/>
      <c r="H184" s="161">
        <v>130</v>
      </c>
      <c r="I184" s="163">
        <v>130</v>
      </c>
      <c r="J184" s="164" t="s">
        <v>684</v>
      </c>
      <c r="K184" s="165">
        <f t="shared" si="103"/>
        <v>43.5</v>
      </c>
      <c r="L184" s="166">
        <f t="shared" si="104"/>
        <v>0.50289017341040465</v>
      </c>
      <c r="M184" s="161" t="s">
        <v>556</v>
      </c>
      <c r="N184" s="167">
        <v>43091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8">
        <v>67</v>
      </c>
      <c r="B185" s="169">
        <v>42600</v>
      </c>
      <c r="C185" s="169"/>
      <c r="D185" s="170" t="s">
        <v>109</v>
      </c>
      <c r="E185" s="171" t="s">
        <v>586</v>
      </c>
      <c r="F185" s="172">
        <v>133.5</v>
      </c>
      <c r="G185" s="172"/>
      <c r="H185" s="173">
        <v>126.5</v>
      </c>
      <c r="I185" s="173">
        <v>178</v>
      </c>
      <c r="J185" s="174" t="s">
        <v>685</v>
      </c>
      <c r="K185" s="175">
        <f t="shared" si="103"/>
        <v>-7</v>
      </c>
      <c r="L185" s="176">
        <f t="shared" si="104"/>
        <v>-5.2434456928838954E-2</v>
      </c>
      <c r="M185" s="172" t="s">
        <v>568</v>
      </c>
      <c r="N185" s="169">
        <v>42615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68</v>
      </c>
      <c r="B186" s="159">
        <v>42613</v>
      </c>
      <c r="C186" s="159"/>
      <c r="D186" s="160" t="s">
        <v>686</v>
      </c>
      <c r="E186" s="161" t="s">
        <v>586</v>
      </c>
      <c r="F186" s="162">
        <v>560</v>
      </c>
      <c r="G186" s="161"/>
      <c r="H186" s="161">
        <v>725</v>
      </c>
      <c r="I186" s="163">
        <v>725</v>
      </c>
      <c r="J186" s="164" t="s">
        <v>588</v>
      </c>
      <c r="K186" s="165">
        <f t="shared" si="103"/>
        <v>165</v>
      </c>
      <c r="L186" s="166">
        <f t="shared" si="104"/>
        <v>0.29464285714285715</v>
      </c>
      <c r="M186" s="161" t="s">
        <v>556</v>
      </c>
      <c r="N186" s="167">
        <v>42456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69</v>
      </c>
      <c r="B187" s="159">
        <v>42614</v>
      </c>
      <c r="C187" s="159"/>
      <c r="D187" s="160" t="s">
        <v>687</v>
      </c>
      <c r="E187" s="161" t="s">
        <v>586</v>
      </c>
      <c r="F187" s="162">
        <v>160.5</v>
      </c>
      <c r="G187" s="161"/>
      <c r="H187" s="161">
        <v>210</v>
      </c>
      <c r="I187" s="163">
        <v>210</v>
      </c>
      <c r="J187" s="164" t="s">
        <v>588</v>
      </c>
      <c r="K187" s="165">
        <f t="shared" si="103"/>
        <v>49.5</v>
      </c>
      <c r="L187" s="166">
        <f t="shared" si="104"/>
        <v>0.30841121495327101</v>
      </c>
      <c r="M187" s="161" t="s">
        <v>556</v>
      </c>
      <c r="N187" s="167">
        <v>42871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70</v>
      </c>
      <c r="B188" s="159">
        <v>42646</v>
      </c>
      <c r="C188" s="159"/>
      <c r="D188" s="160" t="s">
        <v>385</v>
      </c>
      <c r="E188" s="161" t="s">
        <v>586</v>
      </c>
      <c r="F188" s="162">
        <v>430</v>
      </c>
      <c r="G188" s="161"/>
      <c r="H188" s="161">
        <v>596</v>
      </c>
      <c r="I188" s="163">
        <v>575</v>
      </c>
      <c r="J188" s="164" t="s">
        <v>688</v>
      </c>
      <c r="K188" s="165">
        <v>166</v>
      </c>
      <c r="L188" s="166">
        <v>0.38604651162790699</v>
      </c>
      <c r="M188" s="161" t="s">
        <v>556</v>
      </c>
      <c r="N188" s="167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71</v>
      </c>
      <c r="B189" s="159">
        <v>42657</v>
      </c>
      <c r="C189" s="159"/>
      <c r="D189" s="160" t="s">
        <v>689</v>
      </c>
      <c r="E189" s="161" t="s">
        <v>586</v>
      </c>
      <c r="F189" s="162">
        <v>280</v>
      </c>
      <c r="G189" s="161"/>
      <c r="H189" s="161">
        <v>345</v>
      </c>
      <c r="I189" s="163">
        <v>345</v>
      </c>
      <c r="J189" s="164" t="s">
        <v>588</v>
      </c>
      <c r="K189" s="165">
        <f t="shared" ref="K189:K194" si="105">H189-F189</f>
        <v>65</v>
      </c>
      <c r="L189" s="166">
        <f>K189/F189</f>
        <v>0.23214285714285715</v>
      </c>
      <c r="M189" s="161" t="s">
        <v>556</v>
      </c>
      <c r="N189" s="167">
        <v>42814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72</v>
      </c>
      <c r="B190" s="159">
        <v>42657</v>
      </c>
      <c r="C190" s="159"/>
      <c r="D190" s="160" t="s">
        <v>690</v>
      </c>
      <c r="E190" s="161" t="s">
        <v>586</v>
      </c>
      <c r="F190" s="162">
        <v>245</v>
      </c>
      <c r="G190" s="161"/>
      <c r="H190" s="161">
        <v>325.5</v>
      </c>
      <c r="I190" s="163">
        <v>330</v>
      </c>
      <c r="J190" s="164" t="s">
        <v>691</v>
      </c>
      <c r="K190" s="165">
        <f t="shared" si="105"/>
        <v>80.5</v>
      </c>
      <c r="L190" s="166">
        <f>K190/F190</f>
        <v>0.32857142857142857</v>
      </c>
      <c r="M190" s="161" t="s">
        <v>556</v>
      </c>
      <c r="N190" s="167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73</v>
      </c>
      <c r="B191" s="159">
        <v>42660</v>
      </c>
      <c r="C191" s="159"/>
      <c r="D191" s="160" t="s">
        <v>338</v>
      </c>
      <c r="E191" s="161" t="s">
        <v>586</v>
      </c>
      <c r="F191" s="162">
        <v>125</v>
      </c>
      <c r="G191" s="161"/>
      <c r="H191" s="161">
        <v>160</v>
      </c>
      <c r="I191" s="163">
        <v>160</v>
      </c>
      <c r="J191" s="164" t="s">
        <v>644</v>
      </c>
      <c r="K191" s="165">
        <f t="shared" si="105"/>
        <v>35</v>
      </c>
      <c r="L191" s="166">
        <v>0.28000000000000003</v>
      </c>
      <c r="M191" s="161" t="s">
        <v>556</v>
      </c>
      <c r="N191" s="167">
        <v>42803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74</v>
      </c>
      <c r="B192" s="159">
        <v>42660</v>
      </c>
      <c r="C192" s="159"/>
      <c r="D192" s="160" t="s">
        <v>445</v>
      </c>
      <c r="E192" s="161" t="s">
        <v>586</v>
      </c>
      <c r="F192" s="162">
        <v>114</v>
      </c>
      <c r="G192" s="161"/>
      <c r="H192" s="161">
        <v>145</v>
      </c>
      <c r="I192" s="163">
        <v>145</v>
      </c>
      <c r="J192" s="164" t="s">
        <v>644</v>
      </c>
      <c r="K192" s="165">
        <f t="shared" si="105"/>
        <v>31</v>
      </c>
      <c r="L192" s="166">
        <f>K192/F192</f>
        <v>0.27192982456140352</v>
      </c>
      <c r="M192" s="161" t="s">
        <v>556</v>
      </c>
      <c r="N192" s="167">
        <v>42859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75</v>
      </c>
      <c r="B193" s="159">
        <v>42660</v>
      </c>
      <c r="C193" s="159"/>
      <c r="D193" s="160" t="s">
        <v>692</v>
      </c>
      <c r="E193" s="161" t="s">
        <v>586</v>
      </c>
      <c r="F193" s="162">
        <v>212</v>
      </c>
      <c r="G193" s="161"/>
      <c r="H193" s="161">
        <v>280</v>
      </c>
      <c r="I193" s="163">
        <v>276</v>
      </c>
      <c r="J193" s="164" t="s">
        <v>693</v>
      </c>
      <c r="K193" s="165">
        <f t="shared" si="105"/>
        <v>68</v>
      </c>
      <c r="L193" s="166">
        <f>K193/F193</f>
        <v>0.32075471698113206</v>
      </c>
      <c r="M193" s="161" t="s">
        <v>556</v>
      </c>
      <c r="N193" s="167">
        <v>42858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76</v>
      </c>
      <c r="B194" s="159">
        <v>42678</v>
      </c>
      <c r="C194" s="159"/>
      <c r="D194" s="160" t="s">
        <v>435</v>
      </c>
      <c r="E194" s="161" t="s">
        <v>586</v>
      </c>
      <c r="F194" s="162">
        <v>155</v>
      </c>
      <c r="G194" s="161"/>
      <c r="H194" s="161">
        <v>210</v>
      </c>
      <c r="I194" s="163">
        <v>210</v>
      </c>
      <c r="J194" s="164" t="s">
        <v>694</v>
      </c>
      <c r="K194" s="165">
        <f t="shared" si="105"/>
        <v>55</v>
      </c>
      <c r="L194" s="166">
        <f>K194/F194</f>
        <v>0.35483870967741937</v>
      </c>
      <c r="M194" s="161" t="s">
        <v>556</v>
      </c>
      <c r="N194" s="167">
        <v>42944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8">
        <v>77</v>
      </c>
      <c r="B195" s="169">
        <v>42710</v>
      </c>
      <c r="C195" s="169"/>
      <c r="D195" s="170" t="s">
        <v>695</v>
      </c>
      <c r="E195" s="171" t="s">
        <v>586</v>
      </c>
      <c r="F195" s="172">
        <v>150.5</v>
      </c>
      <c r="G195" s="172"/>
      <c r="H195" s="173">
        <v>72.5</v>
      </c>
      <c r="I195" s="173">
        <v>174</v>
      </c>
      <c r="J195" s="174" t="s">
        <v>696</v>
      </c>
      <c r="K195" s="175">
        <v>-78</v>
      </c>
      <c r="L195" s="176">
        <v>-0.51827242524916906</v>
      </c>
      <c r="M195" s="172" t="s">
        <v>568</v>
      </c>
      <c r="N195" s="169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78</v>
      </c>
      <c r="B196" s="159">
        <v>42712</v>
      </c>
      <c r="C196" s="159"/>
      <c r="D196" s="160" t="s">
        <v>697</v>
      </c>
      <c r="E196" s="161" t="s">
        <v>586</v>
      </c>
      <c r="F196" s="162">
        <v>380</v>
      </c>
      <c r="G196" s="161"/>
      <c r="H196" s="161">
        <v>478</v>
      </c>
      <c r="I196" s="163">
        <v>468</v>
      </c>
      <c r="J196" s="164" t="s">
        <v>644</v>
      </c>
      <c r="K196" s="165">
        <f>H196-F196</f>
        <v>98</v>
      </c>
      <c r="L196" s="166">
        <f>K196/F196</f>
        <v>0.25789473684210529</v>
      </c>
      <c r="M196" s="161" t="s">
        <v>556</v>
      </c>
      <c r="N196" s="167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79</v>
      </c>
      <c r="B197" s="159">
        <v>42734</v>
      </c>
      <c r="C197" s="159"/>
      <c r="D197" s="160" t="s">
        <v>108</v>
      </c>
      <c r="E197" s="161" t="s">
        <v>586</v>
      </c>
      <c r="F197" s="162">
        <v>305</v>
      </c>
      <c r="G197" s="161"/>
      <c r="H197" s="161">
        <v>375</v>
      </c>
      <c r="I197" s="163">
        <v>375</v>
      </c>
      <c r="J197" s="164" t="s">
        <v>644</v>
      </c>
      <c r="K197" s="165">
        <f>H197-F197</f>
        <v>70</v>
      </c>
      <c r="L197" s="166">
        <f>K197/F197</f>
        <v>0.22950819672131148</v>
      </c>
      <c r="M197" s="161" t="s">
        <v>556</v>
      </c>
      <c r="N197" s="167">
        <v>42768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80</v>
      </c>
      <c r="B198" s="159">
        <v>42739</v>
      </c>
      <c r="C198" s="159"/>
      <c r="D198" s="160" t="s">
        <v>94</v>
      </c>
      <c r="E198" s="161" t="s">
        <v>586</v>
      </c>
      <c r="F198" s="162">
        <v>99.5</v>
      </c>
      <c r="G198" s="161"/>
      <c r="H198" s="161">
        <v>158</v>
      </c>
      <c r="I198" s="163">
        <v>158</v>
      </c>
      <c r="J198" s="164" t="s">
        <v>644</v>
      </c>
      <c r="K198" s="165">
        <f>H198-F198</f>
        <v>58.5</v>
      </c>
      <c r="L198" s="166">
        <f>K198/F198</f>
        <v>0.5879396984924623</v>
      </c>
      <c r="M198" s="161" t="s">
        <v>556</v>
      </c>
      <c r="N198" s="167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81</v>
      </c>
      <c r="B199" s="159">
        <v>42739</v>
      </c>
      <c r="C199" s="159"/>
      <c r="D199" s="160" t="s">
        <v>94</v>
      </c>
      <c r="E199" s="161" t="s">
        <v>586</v>
      </c>
      <c r="F199" s="162">
        <v>99.5</v>
      </c>
      <c r="G199" s="161"/>
      <c r="H199" s="161">
        <v>158</v>
      </c>
      <c r="I199" s="163">
        <v>158</v>
      </c>
      <c r="J199" s="164" t="s">
        <v>644</v>
      </c>
      <c r="K199" s="165">
        <v>58.5</v>
      </c>
      <c r="L199" s="166">
        <v>0.58793969849246197</v>
      </c>
      <c r="M199" s="161" t="s">
        <v>556</v>
      </c>
      <c r="N199" s="167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82</v>
      </c>
      <c r="B200" s="159">
        <v>42786</v>
      </c>
      <c r="C200" s="159"/>
      <c r="D200" s="160" t="s">
        <v>184</v>
      </c>
      <c r="E200" s="161" t="s">
        <v>586</v>
      </c>
      <c r="F200" s="162">
        <v>140.5</v>
      </c>
      <c r="G200" s="161"/>
      <c r="H200" s="161">
        <v>220</v>
      </c>
      <c r="I200" s="163">
        <v>220</v>
      </c>
      <c r="J200" s="164" t="s">
        <v>644</v>
      </c>
      <c r="K200" s="165">
        <f>H200-F200</f>
        <v>79.5</v>
      </c>
      <c r="L200" s="166">
        <f>K200/F200</f>
        <v>0.5658362989323843</v>
      </c>
      <c r="M200" s="161" t="s">
        <v>556</v>
      </c>
      <c r="N200" s="167">
        <v>42864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83</v>
      </c>
      <c r="B201" s="159">
        <v>42786</v>
      </c>
      <c r="C201" s="159"/>
      <c r="D201" s="160" t="s">
        <v>698</v>
      </c>
      <c r="E201" s="161" t="s">
        <v>586</v>
      </c>
      <c r="F201" s="162">
        <v>202.5</v>
      </c>
      <c r="G201" s="161"/>
      <c r="H201" s="161">
        <v>234</v>
      </c>
      <c r="I201" s="163">
        <v>234</v>
      </c>
      <c r="J201" s="164" t="s">
        <v>644</v>
      </c>
      <c r="K201" s="165">
        <v>31.5</v>
      </c>
      <c r="L201" s="166">
        <v>0.155555555555556</v>
      </c>
      <c r="M201" s="161" t="s">
        <v>556</v>
      </c>
      <c r="N201" s="167">
        <v>42836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84</v>
      </c>
      <c r="B202" s="159">
        <v>42818</v>
      </c>
      <c r="C202" s="159"/>
      <c r="D202" s="160" t="s">
        <v>699</v>
      </c>
      <c r="E202" s="161" t="s">
        <v>586</v>
      </c>
      <c r="F202" s="162">
        <v>300.5</v>
      </c>
      <c r="G202" s="161"/>
      <c r="H202" s="161">
        <v>417.5</v>
      </c>
      <c r="I202" s="163">
        <v>420</v>
      </c>
      <c r="J202" s="164" t="s">
        <v>700</v>
      </c>
      <c r="K202" s="165">
        <f>H202-F202</f>
        <v>117</v>
      </c>
      <c r="L202" s="166">
        <f>K202/F202</f>
        <v>0.38935108153078202</v>
      </c>
      <c r="M202" s="161" t="s">
        <v>556</v>
      </c>
      <c r="N202" s="167">
        <v>43070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85</v>
      </c>
      <c r="B203" s="159">
        <v>42818</v>
      </c>
      <c r="C203" s="159"/>
      <c r="D203" s="160" t="s">
        <v>674</v>
      </c>
      <c r="E203" s="161" t="s">
        <v>586</v>
      </c>
      <c r="F203" s="162">
        <v>850</v>
      </c>
      <c r="G203" s="161"/>
      <c r="H203" s="161">
        <v>1042.5</v>
      </c>
      <c r="I203" s="163">
        <v>1023</v>
      </c>
      <c r="J203" s="164" t="s">
        <v>701</v>
      </c>
      <c r="K203" s="165">
        <v>192.5</v>
      </c>
      <c r="L203" s="166">
        <v>0.22647058823529401</v>
      </c>
      <c r="M203" s="161" t="s">
        <v>556</v>
      </c>
      <c r="N203" s="167">
        <v>42830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86</v>
      </c>
      <c r="B204" s="159">
        <v>42830</v>
      </c>
      <c r="C204" s="159"/>
      <c r="D204" s="160" t="s">
        <v>464</v>
      </c>
      <c r="E204" s="161" t="s">
        <v>586</v>
      </c>
      <c r="F204" s="162">
        <v>785</v>
      </c>
      <c r="G204" s="161"/>
      <c r="H204" s="161">
        <v>930</v>
      </c>
      <c r="I204" s="163">
        <v>920</v>
      </c>
      <c r="J204" s="164" t="s">
        <v>702</v>
      </c>
      <c r="K204" s="165">
        <f>H204-F204</f>
        <v>145</v>
      </c>
      <c r="L204" s="166">
        <f>K204/F204</f>
        <v>0.18471337579617833</v>
      </c>
      <c r="M204" s="161" t="s">
        <v>556</v>
      </c>
      <c r="N204" s="167">
        <v>42976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8">
        <v>87</v>
      </c>
      <c r="B205" s="169">
        <v>42831</v>
      </c>
      <c r="C205" s="169"/>
      <c r="D205" s="170" t="s">
        <v>703</v>
      </c>
      <c r="E205" s="171" t="s">
        <v>586</v>
      </c>
      <c r="F205" s="172">
        <v>40</v>
      </c>
      <c r="G205" s="172"/>
      <c r="H205" s="173">
        <v>13.1</v>
      </c>
      <c r="I205" s="173">
        <v>60</v>
      </c>
      <c r="J205" s="174" t="s">
        <v>704</v>
      </c>
      <c r="K205" s="175">
        <v>-26.9</v>
      </c>
      <c r="L205" s="176">
        <v>-0.67249999999999999</v>
      </c>
      <c r="M205" s="172" t="s">
        <v>568</v>
      </c>
      <c r="N205" s="169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88</v>
      </c>
      <c r="B206" s="159">
        <v>42837</v>
      </c>
      <c r="C206" s="159"/>
      <c r="D206" s="160" t="s">
        <v>93</v>
      </c>
      <c r="E206" s="161" t="s">
        <v>586</v>
      </c>
      <c r="F206" s="162">
        <v>289.5</v>
      </c>
      <c r="G206" s="161"/>
      <c r="H206" s="161">
        <v>354</v>
      </c>
      <c r="I206" s="163">
        <v>360</v>
      </c>
      <c r="J206" s="164" t="s">
        <v>705</v>
      </c>
      <c r="K206" s="165">
        <f t="shared" ref="K206:K214" si="106">H206-F206</f>
        <v>64.5</v>
      </c>
      <c r="L206" s="166">
        <f t="shared" ref="L206:L214" si="107">K206/F206</f>
        <v>0.22279792746113988</v>
      </c>
      <c r="M206" s="161" t="s">
        <v>556</v>
      </c>
      <c r="N206" s="167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89</v>
      </c>
      <c r="B207" s="159">
        <v>42845</v>
      </c>
      <c r="C207" s="159"/>
      <c r="D207" s="160" t="s">
        <v>410</v>
      </c>
      <c r="E207" s="161" t="s">
        <v>586</v>
      </c>
      <c r="F207" s="162">
        <v>700</v>
      </c>
      <c r="G207" s="161"/>
      <c r="H207" s="161">
        <v>840</v>
      </c>
      <c r="I207" s="163">
        <v>840</v>
      </c>
      <c r="J207" s="164" t="s">
        <v>706</v>
      </c>
      <c r="K207" s="165">
        <f t="shared" si="106"/>
        <v>140</v>
      </c>
      <c r="L207" s="166">
        <f t="shared" si="107"/>
        <v>0.2</v>
      </c>
      <c r="M207" s="161" t="s">
        <v>556</v>
      </c>
      <c r="N207" s="167">
        <v>42893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90</v>
      </c>
      <c r="B208" s="159">
        <v>42887</v>
      </c>
      <c r="C208" s="159"/>
      <c r="D208" s="160" t="s">
        <v>707</v>
      </c>
      <c r="E208" s="161" t="s">
        <v>586</v>
      </c>
      <c r="F208" s="162">
        <v>130</v>
      </c>
      <c r="G208" s="161"/>
      <c r="H208" s="161">
        <v>144.25</v>
      </c>
      <c r="I208" s="163">
        <v>170</v>
      </c>
      <c r="J208" s="164" t="s">
        <v>708</v>
      </c>
      <c r="K208" s="165">
        <f t="shared" si="106"/>
        <v>14.25</v>
      </c>
      <c r="L208" s="166">
        <f t="shared" si="107"/>
        <v>0.10961538461538461</v>
      </c>
      <c r="M208" s="161" t="s">
        <v>556</v>
      </c>
      <c r="N208" s="167">
        <v>43675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91</v>
      </c>
      <c r="B209" s="159">
        <v>42901</v>
      </c>
      <c r="C209" s="159"/>
      <c r="D209" s="160" t="s">
        <v>709</v>
      </c>
      <c r="E209" s="161" t="s">
        <v>586</v>
      </c>
      <c r="F209" s="162">
        <v>214.5</v>
      </c>
      <c r="G209" s="161"/>
      <c r="H209" s="161">
        <v>262</v>
      </c>
      <c r="I209" s="163">
        <v>262</v>
      </c>
      <c r="J209" s="164" t="s">
        <v>710</v>
      </c>
      <c r="K209" s="165">
        <f t="shared" si="106"/>
        <v>47.5</v>
      </c>
      <c r="L209" s="166">
        <f t="shared" si="107"/>
        <v>0.22144522144522144</v>
      </c>
      <c r="M209" s="161" t="s">
        <v>556</v>
      </c>
      <c r="N209" s="167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92</v>
      </c>
      <c r="B210" s="190">
        <v>42933</v>
      </c>
      <c r="C210" s="190"/>
      <c r="D210" s="191" t="s">
        <v>711</v>
      </c>
      <c r="E210" s="192" t="s">
        <v>586</v>
      </c>
      <c r="F210" s="193">
        <v>370</v>
      </c>
      <c r="G210" s="192"/>
      <c r="H210" s="192">
        <v>447.5</v>
      </c>
      <c r="I210" s="194">
        <v>450</v>
      </c>
      <c r="J210" s="195" t="s">
        <v>644</v>
      </c>
      <c r="K210" s="165">
        <f t="shared" si="106"/>
        <v>77.5</v>
      </c>
      <c r="L210" s="196">
        <f t="shared" si="107"/>
        <v>0.20945945945945946</v>
      </c>
      <c r="M210" s="192" t="s">
        <v>556</v>
      </c>
      <c r="N210" s="197">
        <v>43035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93</v>
      </c>
      <c r="B211" s="190">
        <v>42943</v>
      </c>
      <c r="C211" s="190"/>
      <c r="D211" s="191" t="s">
        <v>182</v>
      </c>
      <c r="E211" s="192" t="s">
        <v>586</v>
      </c>
      <c r="F211" s="193">
        <v>657.5</v>
      </c>
      <c r="G211" s="192"/>
      <c r="H211" s="192">
        <v>825</v>
      </c>
      <c r="I211" s="194">
        <v>820</v>
      </c>
      <c r="J211" s="195" t="s">
        <v>644</v>
      </c>
      <c r="K211" s="165">
        <f t="shared" si="106"/>
        <v>167.5</v>
      </c>
      <c r="L211" s="196">
        <f t="shared" si="107"/>
        <v>0.25475285171102663</v>
      </c>
      <c r="M211" s="192" t="s">
        <v>556</v>
      </c>
      <c r="N211" s="197">
        <v>43090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8">
        <v>94</v>
      </c>
      <c r="B212" s="159">
        <v>42964</v>
      </c>
      <c r="C212" s="159"/>
      <c r="D212" s="160" t="s">
        <v>353</v>
      </c>
      <c r="E212" s="161" t="s">
        <v>586</v>
      </c>
      <c r="F212" s="162">
        <v>605</v>
      </c>
      <c r="G212" s="161"/>
      <c r="H212" s="161">
        <v>750</v>
      </c>
      <c r="I212" s="163">
        <v>750</v>
      </c>
      <c r="J212" s="164" t="s">
        <v>702</v>
      </c>
      <c r="K212" s="165">
        <f t="shared" si="106"/>
        <v>145</v>
      </c>
      <c r="L212" s="166">
        <f t="shared" si="107"/>
        <v>0.23966942148760331</v>
      </c>
      <c r="M212" s="161" t="s">
        <v>556</v>
      </c>
      <c r="N212" s="167">
        <v>43027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8">
        <v>95</v>
      </c>
      <c r="B213" s="169">
        <v>42979</v>
      </c>
      <c r="C213" s="169"/>
      <c r="D213" s="177" t="s">
        <v>712</v>
      </c>
      <c r="E213" s="172" t="s">
        <v>586</v>
      </c>
      <c r="F213" s="172">
        <v>255</v>
      </c>
      <c r="G213" s="173"/>
      <c r="H213" s="173">
        <v>217.25</v>
      </c>
      <c r="I213" s="173">
        <v>320</v>
      </c>
      <c r="J213" s="174" t="s">
        <v>713</v>
      </c>
      <c r="K213" s="175">
        <f t="shared" si="106"/>
        <v>-37.75</v>
      </c>
      <c r="L213" s="178">
        <f t="shared" si="107"/>
        <v>-0.14803921568627451</v>
      </c>
      <c r="M213" s="172" t="s">
        <v>568</v>
      </c>
      <c r="N213" s="169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96</v>
      </c>
      <c r="B214" s="159">
        <v>42997</v>
      </c>
      <c r="C214" s="159"/>
      <c r="D214" s="160" t="s">
        <v>714</v>
      </c>
      <c r="E214" s="161" t="s">
        <v>586</v>
      </c>
      <c r="F214" s="162">
        <v>215</v>
      </c>
      <c r="G214" s="161"/>
      <c r="H214" s="161">
        <v>258</v>
      </c>
      <c r="I214" s="163">
        <v>258</v>
      </c>
      <c r="J214" s="164" t="s">
        <v>644</v>
      </c>
      <c r="K214" s="165">
        <f t="shared" si="106"/>
        <v>43</v>
      </c>
      <c r="L214" s="166">
        <f t="shared" si="107"/>
        <v>0.2</v>
      </c>
      <c r="M214" s="161" t="s">
        <v>556</v>
      </c>
      <c r="N214" s="167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97</v>
      </c>
      <c r="B215" s="159">
        <v>42997</v>
      </c>
      <c r="C215" s="159"/>
      <c r="D215" s="160" t="s">
        <v>714</v>
      </c>
      <c r="E215" s="161" t="s">
        <v>586</v>
      </c>
      <c r="F215" s="162">
        <v>215</v>
      </c>
      <c r="G215" s="161"/>
      <c r="H215" s="161">
        <v>258</v>
      </c>
      <c r="I215" s="163">
        <v>258</v>
      </c>
      <c r="J215" s="195" t="s">
        <v>644</v>
      </c>
      <c r="K215" s="165">
        <v>43</v>
      </c>
      <c r="L215" s="166">
        <v>0.2</v>
      </c>
      <c r="M215" s="161" t="s">
        <v>556</v>
      </c>
      <c r="N215" s="167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98</v>
      </c>
      <c r="B216" s="190">
        <v>42998</v>
      </c>
      <c r="C216" s="190"/>
      <c r="D216" s="191" t="s">
        <v>715</v>
      </c>
      <c r="E216" s="192" t="s">
        <v>586</v>
      </c>
      <c r="F216" s="162">
        <v>75</v>
      </c>
      <c r="G216" s="192"/>
      <c r="H216" s="192">
        <v>90</v>
      </c>
      <c r="I216" s="194">
        <v>90</v>
      </c>
      <c r="J216" s="164" t="s">
        <v>716</v>
      </c>
      <c r="K216" s="165">
        <f t="shared" ref="K216:K221" si="108">H216-F216</f>
        <v>15</v>
      </c>
      <c r="L216" s="166">
        <f t="shared" ref="L216:L221" si="109">K216/F216</f>
        <v>0.2</v>
      </c>
      <c r="M216" s="161" t="s">
        <v>556</v>
      </c>
      <c r="N216" s="167">
        <v>43019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99</v>
      </c>
      <c r="B217" s="190">
        <v>43011</v>
      </c>
      <c r="C217" s="190"/>
      <c r="D217" s="191" t="s">
        <v>570</v>
      </c>
      <c r="E217" s="192" t="s">
        <v>586</v>
      </c>
      <c r="F217" s="193">
        <v>315</v>
      </c>
      <c r="G217" s="192"/>
      <c r="H217" s="192">
        <v>392</v>
      </c>
      <c r="I217" s="194">
        <v>384</v>
      </c>
      <c r="J217" s="195" t="s">
        <v>717</v>
      </c>
      <c r="K217" s="165">
        <f t="shared" si="108"/>
        <v>77</v>
      </c>
      <c r="L217" s="196">
        <f t="shared" si="109"/>
        <v>0.24444444444444444</v>
      </c>
      <c r="M217" s="192" t="s">
        <v>556</v>
      </c>
      <c r="N217" s="197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100</v>
      </c>
      <c r="B218" s="190">
        <v>43013</v>
      </c>
      <c r="C218" s="190"/>
      <c r="D218" s="191" t="s">
        <v>440</v>
      </c>
      <c r="E218" s="192" t="s">
        <v>586</v>
      </c>
      <c r="F218" s="193">
        <v>145</v>
      </c>
      <c r="G218" s="192"/>
      <c r="H218" s="192">
        <v>179</v>
      </c>
      <c r="I218" s="194">
        <v>180</v>
      </c>
      <c r="J218" s="195" t="s">
        <v>718</v>
      </c>
      <c r="K218" s="165">
        <f t="shared" si="108"/>
        <v>34</v>
      </c>
      <c r="L218" s="196">
        <f t="shared" si="109"/>
        <v>0.23448275862068965</v>
      </c>
      <c r="M218" s="192" t="s">
        <v>556</v>
      </c>
      <c r="N218" s="197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101</v>
      </c>
      <c r="B219" s="190">
        <v>43014</v>
      </c>
      <c r="C219" s="190"/>
      <c r="D219" s="191" t="s">
        <v>328</v>
      </c>
      <c r="E219" s="192" t="s">
        <v>586</v>
      </c>
      <c r="F219" s="193">
        <v>256</v>
      </c>
      <c r="G219" s="192"/>
      <c r="H219" s="192">
        <v>323</v>
      </c>
      <c r="I219" s="194">
        <v>320</v>
      </c>
      <c r="J219" s="195" t="s">
        <v>644</v>
      </c>
      <c r="K219" s="165">
        <f t="shared" si="108"/>
        <v>67</v>
      </c>
      <c r="L219" s="196">
        <f t="shared" si="109"/>
        <v>0.26171875</v>
      </c>
      <c r="M219" s="192" t="s">
        <v>556</v>
      </c>
      <c r="N219" s="197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102</v>
      </c>
      <c r="B220" s="190">
        <v>43017</v>
      </c>
      <c r="C220" s="190"/>
      <c r="D220" s="191" t="s">
        <v>343</v>
      </c>
      <c r="E220" s="192" t="s">
        <v>586</v>
      </c>
      <c r="F220" s="193">
        <v>137.5</v>
      </c>
      <c r="G220" s="192"/>
      <c r="H220" s="192">
        <v>184</v>
      </c>
      <c r="I220" s="194">
        <v>183</v>
      </c>
      <c r="J220" s="195" t="s">
        <v>719</v>
      </c>
      <c r="K220" s="165">
        <f t="shared" si="108"/>
        <v>46.5</v>
      </c>
      <c r="L220" s="196">
        <f t="shared" si="109"/>
        <v>0.33818181818181819</v>
      </c>
      <c r="M220" s="192" t="s">
        <v>556</v>
      </c>
      <c r="N220" s="197">
        <v>43108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103</v>
      </c>
      <c r="B221" s="190">
        <v>43018</v>
      </c>
      <c r="C221" s="190"/>
      <c r="D221" s="191" t="s">
        <v>720</v>
      </c>
      <c r="E221" s="192" t="s">
        <v>586</v>
      </c>
      <c r="F221" s="193">
        <v>125.5</v>
      </c>
      <c r="G221" s="192"/>
      <c r="H221" s="192">
        <v>158</v>
      </c>
      <c r="I221" s="194">
        <v>155</v>
      </c>
      <c r="J221" s="195" t="s">
        <v>721</v>
      </c>
      <c r="K221" s="165">
        <f t="shared" si="108"/>
        <v>32.5</v>
      </c>
      <c r="L221" s="196">
        <f t="shared" si="109"/>
        <v>0.25896414342629481</v>
      </c>
      <c r="M221" s="192" t="s">
        <v>556</v>
      </c>
      <c r="N221" s="197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104</v>
      </c>
      <c r="B222" s="190">
        <v>43018</v>
      </c>
      <c r="C222" s="190"/>
      <c r="D222" s="191" t="s">
        <v>722</v>
      </c>
      <c r="E222" s="192" t="s">
        <v>586</v>
      </c>
      <c r="F222" s="193">
        <v>895</v>
      </c>
      <c r="G222" s="192"/>
      <c r="H222" s="192">
        <v>1122.5</v>
      </c>
      <c r="I222" s="194">
        <v>1078</v>
      </c>
      <c r="J222" s="195" t="s">
        <v>723</v>
      </c>
      <c r="K222" s="165">
        <v>227.5</v>
      </c>
      <c r="L222" s="196">
        <v>0.25418994413407803</v>
      </c>
      <c r="M222" s="192" t="s">
        <v>556</v>
      </c>
      <c r="N222" s="197">
        <v>43117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105</v>
      </c>
      <c r="B223" s="190">
        <v>43020</v>
      </c>
      <c r="C223" s="190"/>
      <c r="D223" s="191" t="s">
        <v>337</v>
      </c>
      <c r="E223" s="192" t="s">
        <v>586</v>
      </c>
      <c r="F223" s="193">
        <v>525</v>
      </c>
      <c r="G223" s="192"/>
      <c r="H223" s="192">
        <v>629</v>
      </c>
      <c r="I223" s="194">
        <v>629</v>
      </c>
      <c r="J223" s="195" t="s">
        <v>644</v>
      </c>
      <c r="K223" s="165">
        <v>104</v>
      </c>
      <c r="L223" s="196">
        <v>0.19809523809523799</v>
      </c>
      <c r="M223" s="192" t="s">
        <v>556</v>
      </c>
      <c r="N223" s="197">
        <v>43119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106</v>
      </c>
      <c r="B224" s="190">
        <v>43046</v>
      </c>
      <c r="C224" s="190"/>
      <c r="D224" s="191" t="s">
        <v>376</v>
      </c>
      <c r="E224" s="192" t="s">
        <v>586</v>
      </c>
      <c r="F224" s="193">
        <v>740</v>
      </c>
      <c r="G224" s="192"/>
      <c r="H224" s="192">
        <v>892.5</v>
      </c>
      <c r="I224" s="194">
        <v>900</v>
      </c>
      <c r="J224" s="195" t="s">
        <v>724</v>
      </c>
      <c r="K224" s="165">
        <f>H224-F224</f>
        <v>152.5</v>
      </c>
      <c r="L224" s="196">
        <f>K224/F224</f>
        <v>0.20608108108108109</v>
      </c>
      <c r="M224" s="192" t="s">
        <v>556</v>
      </c>
      <c r="N224" s="197">
        <v>43052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8">
        <v>107</v>
      </c>
      <c r="B225" s="159">
        <v>43073</v>
      </c>
      <c r="C225" s="159"/>
      <c r="D225" s="160" t="s">
        <v>725</v>
      </c>
      <c r="E225" s="161" t="s">
        <v>586</v>
      </c>
      <c r="F225" s="162">
        <v>118.5</v>
      </c>
      <c r="G225" s="161"/>
      <c r="H225" s="161">
        <v>143.5</v>
      </c>
      <c r="I225" s="163">
        <v>145</v>
      </c>
      <c r="J225" s="164" t="s">
        <v>577</v>
      </c>
      <c r="K225" s="165">
        <f>H225-F225</f>
        <v>25</v>
      </c>
      <c r="L225" s="166">
        <f>K225/F225</f>
        <v>0.2109704641350211</v>
      </c>
      <c r="M225" s="161" t="s">
        <v>556</v>
      </c>
      <c r="N225" s="167">
        <v>43097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8">
        <v>108</v>
      </c>
      <c r="B226" s="169">
        <v>43090</v>
      </c>
      <c r="C226" s="169"/>
      <c r="D226" s="170" t="s">
        <v>415</v>
      </c>
      <c r="E226" s="171" t="s">
        <v>586</v>
      </c>
      <c r="F226" s="172">
        <v>715</v>
      </c>
      <c r="G226" s="172"/>
      <c r="H226" s="173">
        <v>500</v>
      </c>
      <c r="I226" s="173">
        <v>872</v>
      </c>
      <c r="J226" s="174" t="s">
        <v>726</v>
      </c>
      <c r="K226" s="175">
        <f>H226-F226</f>
        <v>-215</v>
      </c>
      <c r="L226" s="176">
        <f>K226/F226</f>
        <v>-0.30069930069930068</v>
      </c>
      <c r="M226" s="172" t="s">
        <v>568</v>
      </c>
      <c r="N226" s="169">
        <v>43670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109</v>
      </c>
      <c r="B227" s="159">
        <v>43098</v>
      </c>
      <c r="C227" s="159"/>
      <c r="D227" s="160" t="s">
        <v>570</v>
      </c>
      <c r="E227" s="161" t="s">
        <v>586</v>
      </c>
      <c r="F227" s="162">
        <v>435</v>
      </c>
      <c r="G227" s="161"/>
      <c r="H227" s="161">
        <v>542.5</v>
      </c>
      <c r="I227" s="163">
        <v>539</v>
      </c>
      <c r="J227" s="164" t="s">
        <v>644</v>
      </c>
      <c r="K227" s="165">
        <v>107.5</v>
      </c>
      <c r="L227" s="166">
        <v>0.247126436781609</v>
      </c>
      <c r="M227" s="161" t="s">
        <v>556</v>
      </c>
      <c r="N227" s="167">
        <v>43206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8">
        <v>110</v>
      </c>
      <c r="B228" s="159">
        <v>43098</v>
      </c>
      <c r="C228" s="159"/>
      <c r="D228" s="160" t="s">
        <v>528</v>
      </c>
      <c r="E228" s="161" t="s">
        <v>586</v>
      </c>
      <c r="F228" s="162">
        <v>885</v>
      </c>
      <c r="G228" s="161"/>
      <c r="H228" s="161">
        <v>1090</v>
      </c>
      <c r="I228" s="163">
        <v>1084</v>
      </c>
      <c r="J228" s="164" t="s">
        <v>644</v>
      </c>
      <c r="K228" s="165">
        <v>205</v>
      </c>
      <c r="L228" s="166">
        <v>0.23163841807909599</v>
      </c>
      <c r="M228" s="161" t="s">
        <v>556</v>
      </c>
      <c r="N228" s="167">
        <v>43213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111</v>
      </c>
      <c r="B229" s="199">
        <v>43192</v>
      </c>
      <c r="C229" s="199"/>
      <c r="D229" s="177" t="s">
        <v>727</v>
      </c>
      <c r="E229" s="172" t="s">
        <v>586</v>
      </c>
      <c r="F229" s="200">
        <v>478.5</v>
      </c>
      <c r="G229" s="172"/>
      <c r="H229" s="172">
        <v>442</v>
      </c>
      <c r="I229" s="173">
        <v>613</v>
      </c>
      <c r="J229" s="174" t="s">
        <v>728</v>
      </c>
      <c r="K229" s="175">
        <f>H229-F229</f>
        <v>-36.5</v>
      </c>
      <c r="L229" s="176">
        <f>K229/F229</f>
        <v>-7.6280041797283177E-2</v>
      </c>
      <c r="M229" s="172" t="s">
        <v>568</v>
      </c>
      <c r="N229" s="169">
        <v>43762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8">
        <v>112</v>
      </c>
      <c r="B230" s="169">
        <v>43194</v>
      </c>
      <c r="C230" s="169"/>
      <c r="D230" s="170" t="s">
        <v>729</v>
      </c>
      <c r="E230" s="171" t="s">
        <v>586</v>
      </c>
      <c r="F230" s="172">
        <f>141.5-7.3</f>
        <v>134.19999999999999</v>
      </c>
      <c r="G230" s="172"/>
      <c r="H230" s="173">
        <v>77</v>
      </c>
      <c r="I230" s="173">
        <v>180</v>
      </c>
      <c r="J230" s="174" t="s">
        <v>730</v>
      </c>
      <c r="K230" s="175">
        <f>H230-F230</f>
        <v>-57.199999999999989</v>
      </c>
      <c r="L230" s="176">
        <f>K230/F230</f>
        <v>-0.42622950819672129</v>
      </c>
      <c r="M230" s="172" t="s">
        <v>568</v>
      </c>
      <c r="N230" s="169">
        <v>43522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8">
        <v>113</v>
      </c>
      <c r="B231" s="169">
        <v>43209</v>
      </c>
      <c r="C231" s="169"/>
      <c r="D231" s="170" t="s">
        <v>731</v>
      </c>
      <c r="E231" s="171" t="s">
        <v>586</v>
      </c>
      <c r="F231" s="172">
        <v>430</v>
      </c>
      <c r="G231" s="172"/>
      <c r="H231" s="173">
        <v>220</v>
      </c>
      <c r="I231" s="173">
        <v>537</v>
      </c>
      <c r="J231" s="174" t="s">
        <v>732</v>
      </c>
      <c r="K231" s="175">
        <f>H231-F231</f>
        <v>-210</v>
      </c>
      <c r="L231" s="176">
        <f>K231/F231</f>
        <v>-0.48837209302325579</v>
      </c>
      <c r="M231" s="172" t="s">
        <v>568</v>
      </c>
      <c r="N231" s="169">
        <v>43252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114</v>
      </c>
      <c r="B232" s="190">
        <v>43220</v>
      </c>
      <c r="C232" s="190"/>
      <c r="D232" s="191" t="s">
        <v>377</v>
      </c>
      <c r="E232" s="192" t="s">
        <v>586</v>
      </c>
      <c r="F232" s="192">
        <v>153.5</v>
      </c>
      <c r="G232" s="192"/>
      <c r="H232" s="192">
        <v>196</v>
      </c>
      <c r="I232" s="194">
        <v>196</v>
      </c>
      <c r="J232" s="164" t="s">
        <v>733</v>
      </c>
      <c r="K232" s="165">
        <f>H232-F232</f>
        <v>42.5</v>
      </c>
      <c r="L232" s="166">
        <f>K232/F232</f>
        <v>0.27687296416938112</v>
      </c>
      <c r="M232" s="161" t="s">
        <v>556</v>
      </c>
      <c r="N232" s="167">
        <v>43605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8">
        <v>115</v>
      </c>
      <c r="B233" s="169">
        <v>43306</v>
      </c>
      <c r="C233" s="169"/>
      <c r="D233" s="170" t="s">
        <v>703</v>
      </c>
      <c r="E233" s="171" t="s">
        <v>586</v>
      </c>
      <c r="F233" s="172">
        <v>27.5</v>
      </c>
      <c r="G233" s="172"/>
      <c r="H233" s="173">
        <v>13.1</v>
      </c>
      <c r="I233" s="173">
        <v>60</v>
      </c>
      <c r="J233" s="174" t="s">
        <v>734</v>
      </c>
      <c r="K233" s="175">
        <v>-14.4</v>
      </c>
      <c r="L233" s="176">
        <v>-0.52363636363636401</v>
      </c>
      <c r="M233" s="172" t="s">
        <v>568</v>
      </c>
      <c r="N233" s="169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116</v>
      </c>
      <c r="B234" s="199">
        <v>43318</v>
      </c>
      <c r="C234" s="199"/>
      <c r="D234" s="177" t="s">
        <v>735</v>
      </c>
      <c r="E234" s="172" t="s">
        <v>586</v>
      </c>
      <c r="F234" s="172">
        <v>148.5</v>
      </c>
      <c r="G234" s="172"/>
      <c r="H234" s="172">
        <v>102</v>
      </c>
      <c r="I234" s="173">
        <v>182</v>
      </c>
      <c r="J234" s="174" t="s">
        <v>736</v>
      </c>
      <c r="K234" s="175">
        <f>H234-F234</f>
        <v>-46.5</v>
      </c>
      <c r="L234" s="176">
        <f>K234/F234</f>
        <v>-0.31313131313131315</v>
      </c>
      <c r="M234" s="172" t="s">
        <v>568</v>
      </c>
      <c r="N234" s="169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8">
        <v>117</v>
      </c>
      <c r="B235" s="159">
        <v>43335</v>
      </c>
      <c r="C235" s="159"/>
      <c r="D235" s="160" t="s">
        <v>737</v>
      </c>
      <c r="E235" s="161" t="s">
        <v>586</v>
      </c>
      <c r="F235" s="192">
        <v>285</v>
      </c>
      <c r="G235" s="161"/>
      <c r="H235" s="161">
        <v>355</v>
      </c>
      <c r="I235" s="163">
        <v>364</v>
      </c>
      <c r="J235" s="164" t="s">
        <v>738</v>
      </c>
      <c r="K235" s="165">
        <v>70</v>
      </c>
      <c r="L235" s="166">
        <v>0.24561403508771901</v>
      </c>
      <c r="M235" s="161" t="s">
        <v>556</v>
      </c>
      <c r="N235" s="167">
        <v>43455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8">
        <v>118</v>
      </c>
      <c r="B236" s="159">
        <v>43341</v>
      </c>
      <c r="C236" s="159"/>
      <c r="D236" s="160" t="s">
        <v>365</v>
      </c>
      <c r="E236" s="161" t="s">
        <v>586</v>
      </c>
      <c r="F236" s="192">
        <v>525</v>
      </c>
      <c r="G236" s="161"/>
      <c r="H236" s="161">
        <v>585</v>
      </c>
      <c r="I236" s="163">
        <v>635</v>
      </c>
      <c r="J236" s="164" t="s">
        <v>739</v>
      </c>
      <c r="K236" s="165">
        <f t="shared" ref="K236:K253" si="110">H236-F236</f>
        <v>60</v>
      </c>
      <c r="L236" s="166">
        <f t="shared" ref="L236:L253" si="111">K236/F236</f>
        <v>0.11428571428571428</v>
      </c>
      <c r="M236" s="161" t="s">
        <v>556</v>
      </c>
      <c r="N236" s="167">
        <v>43662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8">
        <v>119</v>
      </c>
      <c r="B237" s="159">
        <v>43395</v>
      </c>
      <c r="C237" s="159"/>
      <c r="D237" s="160" t="s">
        <v>353</v>
      </c>
      <c r="E237" s="161" t="s">
        <v>586</v>
      </c>
      <c r="F237" s="192">
        <v>475</v>
      </c>
      <c r="G237" s="161"/>
      <c r="H237" s="161">
        <v>574</v>
      </c>
      <c r="I237" s="163">
        <v>570</v>
      </c>
      <c r="J237" s="164" t="s">
        <v>644</v>
      </c>
      <c r="K237" s="165">
        <f t="shared" si="110"/>
        <v>99</v>
      </c>
      <c r="L237" s="166">
        <f t="shared" si="111"/>
        <v>0.20842105263157895</v>
      </c>
      <c r="M237" s="161" t="s">
        <v>556</v>
      </c>
      <c r="N237" s="167">
        <v>43403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120</v>
      </c>
      <c r="B238" s="190">
        <v>43397</v>
      </c>
      <c r="C238" s="190"/>
      <c r="D238" s="191" t="s">
        <v>372</v>
      </c>
      <c r="E238" s="192" t="s">
        <v>586</v>
      </c>
      <c r="F238" s="192">
        <v>707.5</v>
      </c>
      <c r="G238" s="192"/>
      <c r="H238" s="192">
        <v>872</v>
      </c>
      <c r="I238" s="194">
        <v>872</v>
      </c>
      <c r="J238" s="195" t="s">
        <v>644</v>
      </c>
      <c r="K238" s="165">
        <f t="shared" si="110"/>
        <v>164.5</v>
      </c>
      <c r="L238" s="196">
        <f t="shared" si="111"/>
        <v>0.23250883392226149</v>
      </c>
      <c r="M238" s="192" t="s">
        <v>556</v>
      </c>
      <c r="N238" s="197">
        <v>43482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121</v>
      </c>
      <c r="B239" s="190">
        <v>43398</v>
      </c>
      <c r="C239" s="190"/>
      <c r="D239" s="191" t="s">
        <v>740</v>
      </c>
      <c r="E239" s="192" t="s">
        <v>586</v>
      </c>
      <c r="F239" s="192">
        <v>162</v>
      </c>
      <c r="G239" s="192"/>
      <c r="H239" s="192">
        <v>204</v>
      </c>
      <c r="I239" s="194">
        <v>209</v>
      </c>
      <c r="J239" s="195" t="s">
        <v>741</v>
      </c>
      <c r="K239" s="165">
        <f t="shared" si="110"/>
        <v>42</v>
      </c>
      <c r="L239" s="196">
        <f t="shared" si="111"/>
        <v>0.25925925925925924</v>
      </c>
      <c r="M239" s="192" t="s">
        <v>556</v>
      </c>
      <c r="N239" s="197">
        <v>43539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122</v>
      </c>
      <c r="B240" s="190">
        <v>43399</v>
      </c>
      <c r="C240" s="190"/>
      <c r="D240" s="191" t="s">
        <v>457</v>
      </c>
      <c r="E240" s="192" t="s">
        <v>586</v>
      </c>
      <c r="F240" s="192">
        <v>240</v>
      </c>
      <c r="G240" s="192"/>
      <c r="H240" s="192">
        <v>297</v>
      </c>
      <c r="I240" s="194">
        <v>297</v>
      </c>
      <c r="J240" s="195" t="s">
        <v>644</v>
      </c>
      <c r="K240" s="201">
        <f t="shared" si="110"/>
        <v>57</v>
      </c>
      <c r="L240" s="196">
        <f t="shared" si="111"/>
        <v>0.23749999999999999</v>
      </c>
      <c r="M240" s="192" t="s">
        <v>556</v>
      </c>
      <c r="N240" s="197">
        <v>43417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8">
        <v>123</v>
      </c>
      <c r="B241" s="159">
        <v>43439</v>
      </c>
      <c r="C241" s="159"/>
      <c r="D241" s="160" t="s">
        <v>742</v>
      </c>
      <c r="E241" s="161" t="s">
        <v>586</v>
      </c>
      <c r="F241" s="161">
        <v>202.5</v>
      </c>
      <c r="G241" s="161"/>
      <c r="H241" s="161">
        <v>255</v>
      </c>
      <c r="I241" s="163">
        <v>252</v>
      </c>
      <c r="J241" s="164" t="s">
        <v>644</v>
      </c>
      <c r="K241" s="165">
        <f t="shared" si="110"/>
        <v>52.5</v>
      </c>
      <c r="L241" s="166">
        <f t="shared" si="111"/>
        <v>0.25925925925925924</v>
      </c>
      <c r="M241" s="161" t="s">
        <v>556</v>
      </c>
      <c r="N241" s="167">
        <v>43542</v>
      </c>
      <c r="O241" s="1"/>
      <c r="P241" s="1"/>
      <c r="Q241" s="1"/>
      <c r="R241" s="6" t="s">
        <v>743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124</v>
      </c>
      <c r="B242" s="190">
        <v>43465</v>
      </c>
      <c r="C242" s="159"/>
      <c r="D242" s="191" t="s">
        <v>402</v>
      </c>
      <c r="E242" s="192" t="s">
        <v>586</v>
      </c>
      <c r="F242" s="192">
        <v>710</v>
      </c>
      <c r="G242" s="192"/>
      <c r="H242" s="192">
        <v>866</v>
      </c>
      <c r="I242" s="194">
        <v>866</v>
      </c>
      <c r="J242" s="195" t="s">
        <v>644</v>
      </c>
      <c r="K242" s="165">
        <f t="shared" si="110"/>
        <v>156</v>
      </c>
      <c r="L242" s="166">
        <f t="shared" si="111"/>
        <v>0.21971830985915494</v>
      </c>
      <c r="M242" s="161" t="s">
        <v>556</v>
      </c>
      <c r="N242" s="167">
        <v>43553</v>
      </c>
      <c r="O242" s="1"/>
      <c r="P242" s="1"/>
      <c r="Q242" s="1"/>
      <c r="R242" s="6" t="s">
        <v>743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125</v>
      </c>
      <c r="B243" s="190">
        <v>43522</v>
      </c>
      <c r="C243" s="190"/>
      <c r="D243" s="191" t="s">
        <v>152</v>
      </c>
      <c r="E243" s="192" t="s">
        <v>586</v>
      </c>
      <c r="F243" s="192">
        <v>337.25</v>
      </c>
      <c r="G243" s="192"/>
      <c r="H243" s="192">
        <v>398.5</v>
      </c>
      <c r="I243" s="194">
        <v>411</v>
      </c>
      <c r="J243" s="164" t="s">
        <v>744</v>
      </c>
      <c r="K243" s="165">
        <f t="shared" si="110"/>
        <v>61.25</v>
      </c>
      <c r="L243" s="166">
        <f t="shared" si="111"/>
        <v>0.1816160118606375</v>
      </c>
      <c r="M243" s="161" t="s">
        <v>556</v>
      </c>
      <c r="N243" s="167">
        <v>43760</v>
      </c>
      <c r="O243" s="1"/>
      <c r="P243" s="1"/>
      <c r="Q243" s="1"/>
      <c r="R243" s="6" t="s">
        <v>743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2">
        <v>126</v>
      </c>
      <c r="B244" s="203">
        <v>43559</v>
      </c>
      <c r="C244" s="203"/>
      <c r="D244" s="204" t="s">
        <v>745</v>
      </c>
      <c r="E244" s="205" t="s">
        <v>586</v>
      </c>
      <c r="F244" s="205">
        <v>130</v>
      </c>
      <c r="G244" s="205"/>
      <c r="H244" s="205">
        <v>65</v>
      </c>
      <c r="I244" s="206">
        <v>158</v>
      </c>
      <c r="J244" s="174" t="s">
        <v>746</v>
      </c>
      <c r="K244" s="175">
        <f t="shared" si="110"/>
        <v>-65</v>
      </c>
      <c r="L244" s="176">
        <f t="shared" si="111"/>
        <v>-0.5</v>
      </c>
      <c r="M244" s="172" t="s">
        <v>568</v>
      </c>
      <c r="N244" s="169">
        <v>43726</v>
      </c>
      <c r="O244" s="1"/>
      <c r="P244" s="1"/>
      <c r="Q244" s="1"/>
      <c r="R244" s="6" t="s">
        <v>747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127</v>
      </c>
      <c r="B245" s="190">
        <v>43017</v>
      </c>
      <c r="C245" s="190"/>
      <c r="D245" s="191" t="s">
        <v>184</v>
      </c>
      <c r="E245" s="192" t="s">
        <v>586</v>
      </c>
      <c r="F245" s="192">
        <v>141.5</v>
      </c>
      <c r="G245" s="192"/>
      <c r="H245" s="192">
        <v>183.5</v>
      </c>
      <c r="I245" s="194">
        <v>210</v>
      </c>
      <c r="J245" s="164" t="s">
        <v>741</v>
      </c>
      <c r="K245" s="165">
        <f t="shared" si="110"/>
        <v>42</v>
      </c>
      <c r="L245" s="166">
        <f t="shared" si="111"/>
        <v>0.29681978798586572</v>
      </c>
      <c r="M245" s="161" t="s">
        <v>556</v>
      </c>
      <c r="N245" s="167">
        <v>43042</v>
      </c>
      <c r="O245" s="1"/>
      <c r="P245" s="1"/>
      <c r="Q245" s="1"/>
      <c r="R245" s="6" t="s">
        <v>747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2">
        <v>128</v>
      </c>
      <c r="B246" s="203">
        <v>43074</v>
      </c>
      <c r="C246" s="203"/>
      <c r="D246" s="204" t="s">
        <v>748</v>
      </c>
      <c r="E246" s="205" t="s">
        <v>586</v>
      </c>
      <c r="F246" s="200">
        <v>172</v>
      </c>
      <c r="G246" s="205"/>
      <c r="H246" s="205">
        <v>155.25</v>
      </c>
      <c r="I246" s="206">
        <v>230</v>
      </c>
      <c r="J246" s="174" t="s">
        <v>749</v>
      </c>
      <c r="K246" s="175">
        <f t="shared" si="110"/>
        <v>-16.75</v>
      </c>
      <c r="L246" s="176">
        <f t="shared" si="111"/>
        <v>-9.7383720930232565E-2</v>
      </c>
      <c r="M246" s="172" t="s">
        <v>568</v>
      </c>
      <c r="N246" s="169">
        <v>43787</v>
      </c>
      <c r="O246" s="1"/>
      <c r="P246" s="1"/>
      <c r="Q246" s="1"/>
      <c r="R246" s="6" t="s">
        <v>747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129</v>
      </c>
      <c r="B247" s="190">
        <v>43398</v>
      </c>
      <c r="C247" s="190"/>
      <c r="D247" s="191" t="s">
        <v>107</v>
      </c>
      <c r="E247" s="192" t="s">
        <v>586</v>
      </c>
      <c r="F247" s="192">
        <v>698.5</v>
      </c>
      <c r="G247" s="192"/>
      <c r="H247" s="192">
        <v>890</v>
      </c>
      <c r="I247" s="194">
        <v>890</v>
      </c>
      <c r="J247" s="164" t="s">
        <v>816</v>
      </c>
      <c r="K247" s="165">
        <f t="shared" si="110"/>
        <v>191.5</v>
      </c>
      <c r="L247" s="166">
        <f t="shared" si="111"/>
        <v>0.27415891195418757</v>
      </c>
      <c r="M247" s="161" t="s">
        <v>556</v>
      </c>
      <c r="N247" s="167">
        <v>44328</v>
      </c>
      <c r="O247" s="1"/>
      <c r="P247" s="1"/>
      <c r="Q247" s="1"/>
      <c r="R247" s="6" t="s">
        <v>743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130</v>
      </c>
      <c r="B248" s="190">
        <v>42877</v>
      </c>
      <c r="C248" s="190"/>
      <c r="D248" s="191" t="s">
        <v>364</v>
      </c>
      <c r="E248" s="192" t="s">
        <v>586</v>
      </c>
      <c r="F248" s="192">
        <v>127.6</v>
      </c>
      <c r="G248" s="192"/>
      <c r="H248" s="192">
        <v>138</v>
      </c>
      <c r="I248" s="194">
        <v>190</v>
      </c>
      <c r="J248" s="164" t="s">
        <v>750</v>
      </c>
      <c r="K248" s="165">
        <f t="shared" si="110"/>
        <v>10.400000000000006</v>
      </c>
      <c r="L248" s="166">
        <f t="shared" si="111"/>
        <v>8.1504702194357417E-2</v>
      </c>
      <c r="M248" s="161" t="s">
        <v>556</v>
      </c>
      <c r="N248" s="167">
        <v>43774</v>
      </c>
      <c r="O248" s="1"/>
      <c r="P248" s="1"/>
      <c r="Q248" s="1"/>
      <c r="R248" s="6" t="s">
        <v>747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131</v>
      </c>
      <c r="B249" s="190">
        <v>43158</v>
      </c>
      <c r="C249" s="190"/>
      <c r="D249" s="191" t="s">
        <v>751</v>
      </c>
      <c r="E249" s="192" t="s">
        <v>586</v>
      </c>
      <c r="F249" s="192">
        <v>317</v>
      </c>
      <c r="G249" s="192"/>
      <c r="H249" s="192">
        <v>382.5</v>
      </c>
      <c r="I249" s="194">
        <v>398</v>
      </c>
      <c r="J249" s="164" t="s">
        <v>752</v>
      </c>
      <c r="K249" s="165">
        <f t="shared" si="110"/>
        <v>65.5</v>
      </c>
      <c r="L249" s="166">
        <f t="shared" si="111"/>
        <v>0.20662460567823343</v>
      </c>
      <c r="M249" s="161" t="s">
        <v>556</v>
      </c>
      <c r="N249" s="167">
        <v>44238</v>
      </c>
      <c r="O249" s="1"/>
      <c r="P249" s="1"/>
      <c r="Q249" s="1"/>
      <c r="R249" s="6" t="s">
        <v>747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2">
        <v>132</v>
      </c>
      <c r="B250" s="203">
        <v>43164</v>
      </c>
      <c r="C250" s="203"/>
      <c r="D250" s="204" t="s">
        <v>144</v>
      </c>
      <c r="E250" s="205" t="s">
        <v>586</v>
      </c>
      <c r="F250" s="200">
        <f>510-14.4</f>
        <v>495.6</v>
      </c>
      <c r="G250" s="205"/>
      <c r="H250" s="205">
        <v>350</v>
      </c>
      <c r="I250" s="206">
        <v>672</v>
      </c>
      <c r="J250" s="174" t="s">
        <v>753</v>
      </c>
      <c r="K250" s="175">
        <f t="shared" si="110"/>
        <v>-145.60000000000002</v>
      </c>
      <c r="L250" s="176">
        <f t="shared" si="111"/>
        <v>-0.29378531073446329</v>
      </c>
      <c r="M250" s="172" t="s">
        <v>568</v>
      </c>
      <c r="N250" s="169">
        <v>43887</v>
      </c>
      <c r="O250" s="1"/>
      <c r="P250" s="1"/>
      <c r="Q250" s="1"/>
      <c r="R250" s="6" t="s">
        <v>743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2">
        <v>133</v>
      </c>
      <c r="B251" s="203">
        <v>43237</v>
      </c>
      <c r="C251" s="203"/>
      <c r="D251" s="204" t="s">
        <v>449</v>
      </c>
      <c r="E251" s="205" t="s">
        <v>586</v>
      </c>
      <c r="F251" s="200">
        <v>230.3</v>
      </c>
      <c r="G251" s="205"/>
      <c r="H251" s="205">
        <v>102.5</v>
      </c>
      <c r="I251" s="206">
        <v>348</v>
      </c>
      <c r="J251" s="174" t="s">
        <v>754</v>
      </c>
      <c r="K251" s="175">
        <f t="shared" si="110"/>
        <v>-127.80000000000001</v>
      </c>
      <c r="L251" s="176">
        <f t="shared" si="111"/>
        <v>-0.55492835432045162</v>
      </c>
      <c r="M251" s="172" t="s">
        <v>568</v>
      </c>
      <c r="N251" s="169">
        <v>43896</v>
      </c>
      <c r="O251" s="1"/>
      <c r="P251" s="1"/>
      <c r="Q251" s="1"/>
      <c r="R251" s="6" t="s">
        <v>743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134</v>
      </c>
      <c r="B252" s="190">
        <v>43258</v>
      </c>
      <c r="C252" s="190"/>
      <c r="D252" s="191" t="s">
        <v>419</v>
      </c>
      <c r="E252" s="192" t="s">
        <v>586</v>
      </c>
      <c r="F252" s="192">
        <f>342.5-5.1</f>
        <v>337.4</v>
      </c>
      <c r="G252" s="192"/>
      <c r="H252" s="192">
        <v>412.5</v>
      </c>
      <c r="I252" s="194">
        <v>439</v>
      </c>
      <c r="J252" s="164" t="s">
        <v>755</v>
      </c>
      <c r="K252" s="165">
        <f t="shared" si="110"/>
        <v>75.100000000000023</v>
      </c>
      <c r="L252" s="166">
        <f t="shared" si="111"/>
        <v>0.22258446947243635</v>
      </c>
      <c r="M252" s="161" t="s">
        <v>556</v>
      </c>
      <c r="N252" s="167">
        <v>44230</v>
      </c>
      <c r="O252" s="1"/>
      <c r="P252" s="1"/>
      <c r="Q252" s="1"/>
      <c r="R252" s="6" t="s">
        <v>747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3">
        <v>135</v>
      </c>
      <c r="B253" s="182">
        <v>43285</v>
      </c>
      <c r="C253" s="182"/>
      <c r="D253" s="183" t="s">
        <v>55</v>
      </c>
      <c r="E253" s="184" t="s">
        <v>586</v>
      </c>
      <c r="F253" s="184">
        <f>127.5-5.53</f>
        <v>121.97</v>
      </c>
      <c r="G253" s="185"/>
      <c r="H253" s="185">
        <v>122.5</v>
      </c>
      <c r="I253" s="185">
        <v>170</v>
      </c>
      <c r="J253" s="186" t="s">
        <v>784</v>
      </c>
      <c r="K253" s="187">
        <f t="shared" si="110"/>
        <v>0.53000000000000114</v>
      </c>
      <c r="L253" s="188">
        <f t="shared" si="111"/>
        <v>4.3453308190538747E-3</v>
      </c>
      <c r="M253" s="184" t="s">
        <v>677</v>
      </c>
      <c r="N253" s="182">
        <v>44431</v>
      </c>
      <c r="O253" s="1"/>
      <c r="P253" s="1"/>
      <c r="Q253" s="1"/>
      <c r="R253" s="6" t="s">
        <v>743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2">
        <v>136</v>
      </c>
      <c r="B254" s="203">
        <v>43294</v>
      </c>
      <c r="C254" s="203"/>
      <c r="D254" s="204" t="s">
        <v>355</v>
      </c>
      <c r="E254" s="205" t="s">
        <v>586</v>
      </c>
      <c r="F254" s="200">
        <v>46.5</v>
      </c>
      <c r="G254" s="205"/>
      <c r="H254" s="205">
        <v>17</v>
      </c>
      <c r="I254" s="206">
        <v>59</v>
      </c>
      <c r="J254" s="174" t="s">
        <v>756</v>
      </c>
      <c r="K254" s="175">
        <f t="shared" ref="K254:K262" si="112">H254-F254</f>
        <v>-29.5</v>
      </c>
      <c r="L254" s="176">
        <f t="shared" ref="L254:L262" si="113">K254/F254</f>
        <v>-0.63440860215053763</v>
      </c>
      <c r="M254" s="172" t="s">
        <v>568</v>
      </c>
      <c r="N254" s="169">
        <v>43887</v>
      </c>
      <c r="O254" s="1"/>
      <c r="P254" s="1"/>
      <c r="Q254" s="1"/>
      <c r="R254" s="6" t="s">
        <v>743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137</v>
      </c>
      <c r="B255" s="190">
        <v>43396</v>
      </c>
      <c r="C255" s="190"/>
      <c r="D255" s="191" t="s">
        <v>404</v>
      </c>
      <c r="E255" s="192" t="s">
        <v>586</v>
      </c>
      <c r="F255" s="192">
        <v>156.5</v>
      </c>
      <c r="G255" s="192"/>
      <c r="H255" s="192">
        <v>207.5</v>
      </c>
      <c r="I255" s="194">
        <v>191</v>
      </c>
      <c r="J255" s="164" t="s">
        <v>644</v>
      </c>
      <c r="K255" s="165">
        <f t="shared" si="112"/>
        <v>51</v>
      </c>
      <c r="L255" s="166">
        <f t="shared" si="113"/>
        <v>0.32587859424920129</v>
      </c>
      <c r="M255" s="161" t="s">
        <v>556</v>
      </c>
      <c r="N255" s="167">
        <v>44369</v>
      </c>
      <c r="O255" s="1"/>
      <c r="P255" s="1"/>
      <c r="Q255" s="1"/>
      <c r="R255" s="6" t="s">
        <v>743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138</v>
      </c>
      <c r="B256" s="190">
        <v>43439</v>
      </c>
      <c r="C256" s="190"/>
      <c r="D256" s="191" t="s">
        <v>318</v>
      </c>
      <c r="E256" s="192" t="s">
        <v>586</v>
      </c>
      <c r="F256" s="192">
        <v>259.5</v>
      </c>
      <c r="G256" s="192"/>
      <c r="H256" s="192">
        <v>320</v>
      </c>
      <c r="I256" s="194">
        <v>320</v>
      </c>
      <c r="J256" s="164" t="s">
        <v>644</v>
      </c>
      <c r="K256" s="165">
        <f t="shared" si="112"/>
        <v>60.5</v>
      </c>
      <c r="L256" s="166">
        <f t="shared" si="113"/>
        <v>0.23314065510597304</v>
      </c>
      <c r="M256" s="161" t="s">
        <v>556</v>
      </c>
      <c r="N256" s="167">
        <v>44323</v>
      </c>
      <c r="O256" s="1"/>
      <c r="P256" s="1"/>
      <c r="Q256" s="1"/>
      <c r="R256" s="6" t="s">
        <v>743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2">
        <v>139</v>
      </c>
      <c r="B257" s="203">
        <v>43439</v>
      </c>
      <c r="C257" s="203"/>
      <c r="D257" s="204" t="s">
        <v>757</v>
      </c>
      <c r="E257" s="205" t="s">
        <v>586</v>
      </c>
      <c r="F257" s="205">
        <v>715</v>
      </c>
      <c r="G257" s="205"/>
      <c r="H257" s="205">
        <v>445</v>
      </c>
      <c r="I257" s="206">
        <v>840</v>
      </c>
      <c r="J257" s="174" t="s">
        <v>758</v>
      </c>
      <c r="K257" s="175">
        <f t="shared" si="112"/>
        <v>-270</v>
      </c>
      <c r="L257" s="176">
        <f t="shared" si="113"/>
        <v>-0.3776223776223776</v>
      </c>
      <c r="M257" s="172" t="s">
        <v>568</v>
      </c>
      <c r="N257" s="169">
        <v>43800</v>
      </c>
      <c r="O257" s="1"/>
      <c r="P257" s="1"/>
      <c r="Q257" s="1"/>
      <c r="R257" s="6" t="s">
        <v>743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140</v>
      </c>
      <c r="B258" s="190">
        <v>43469</v>
      </c>
      <c r="C258" s="190"/>
      <c r="D258" s="191" t="s">
        <v>157</v>
      </c>
      <c r="E258" s="192" t="s">
        <v>586</v>
      </c>
      <c r="F258" s="192">
        <v>875</v>
      </c>
      <c r="G258" s="192"/>
      <c r="H258" s="192">
        <v>1165</v>
      </c>
      <c r="I258" s="194">
        <v>1185</v>
      </c>
      <c r="J258" s="164" t="s">
        <v>759</v>
      </c>
      <c r="K258" s="165">
        <f t="shared" si="112"/>
        <v>290</v>
      </c>
      <c r="L258" s="166">
        <f t="shared" si="113"/>
        <v>0.33142857142857141</v>
      </c>
      <c r="M258" s="161" t="s">
        <v>556</v>
      </c>
      <c r="N258" s="167">
        <v>43847</v>
      </c>
      <c r="O258" s="1"/>
      <c r="P258" s="1"/>
      <c r="Q258" s="1"/>
      <c r="R258" s="6" t="s">
        <v>743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141</v>
      </c>
      <c r="B259" s="190">
        <v>43559</v>
      </c>
      <c r="C259" s="190"/>
      <c r="D259" s="191" t="s">
        <v>334</v>
      </c>
      <c r="E259" s="192" t="s">
        <v>586</v>
      </c>
      <c r="F259" s="192">
        <f>387-14.63</f>
        <v>372.37</v>
      </c>
      <c r="G259" s="192"/>
      <c r="H259" s="192">
        <v>490</v>
      </c>
      <c r="I259" s="194">
        <v>490</v>
      </c>
      <c r="J259" s="164" t="s">
        <v>644</v>
      </c>
      <c r="K259" s="165">
        <f t="shared" si="112"/>
        <v>117.63</v>
      </c>
      <c r="L259" s="166">
        <f t="shared" si="113"/>
        <v>0.31589548030185027</v>
      </c>
      <c r="M259" s="161" t="s">
        <v>556</v>
      </c>
      <c r="N259" s="167">
        <v>43850</v>
      </c>
      <c r="O259" s="1"/>
      <c r="P259" s="1"/>
      <c r="Q259" s="1"/>
      <c r="R259" s="6" t="s">
        <v>743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2">
        <v>142</v>
      </c>
      <c r="B260" s="203">
        <v>43578</v>
      </c>
      <c r="C260" s="203"/>
      <c r="D260" s="204" t="s">
        <v>760</v>
      </c>
      <c r="E260" s="205" t="s">
        <v>558</v>
      </c>
      <c r="F260" s="205">
        <v>220</v>
      </c>
      <c r="G260" s="205"/>
      <c r="H260" s="205">
        <v>127.5</v>
      </c>
      <c r="I260" s="206">
        <v>284</v>
      </c>
      <c r="J260" s="174" t="s">
        <v>761</v>
      </c>
      <c r="K260" s="175">
        <f t="shared" si="112"/>
        <v>-92.5</v>
      </c>
      <c r="L260" s="176">
        <f t="shared" si="113"/>
        <v>-0.42045454545454547</v>
      </c>
      <c r="M260" s="172" t="s">
        <v>568</v>
      </c>
      <c r="N260" s="169">
        <v>43896</v>
      </c>
      <c r="O260" s="1"/>
      <c r="P260" s="1"/>
      <c r="Q260" s="1"/>
      <c r="R260" s="6" t="s">
        <v>743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143</v>
      </c>
      <c r="B261" s="190">
        <v>43622</v>
      </c>
      <c r="C261" s="190"/>
      <c r="D261" s="191" t="s">
        <v>458</v>
      </c>
      <c r="E261" s="192" t="s">
        <v>558</v>
      </c>
      <c r="F261" s="192">
        <v>332.8</v>
      </c>
      <c r="G261" s="192"/>
      <c r="H261" s="192">
        <v>405</v>
      </c>
      <c r="I261" s="194">
        <v>419</v>
      </c>
      <c r="J261" s="164" t="s">
        <v>762</v>
      </c>
      <c r="K261" s="165">
        <f t="shared" si="112"/>
        <v>72.199999999999989</v>
      </c>
      <c r="L261" s="166">
        <f t="shared" si="113"/>
        <v>0.21694711538461534</v>
      </c>
      <c r="M261" s="161" t="s">
        <v>556</v>
      </c>
      <c r="N261" s="167">
        <v>43860</v>
      </c>
      <c r="O261" s="1"/>
      <c r="P261" s="1"/>
      <c r="Q261" s="1"/>
      <c r="R261" s="6" t="s">
        <v>747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3">
        <v>144</v>
      </c>
      <c r="B262" s="182">
        <v>43641</v>
      </c>
      <c r="C262" s="182"/>
      <c r="D262" s="183" t="s">
        <v>150</v>
      </c>
      <c r="E262" s="184" t="s">
        <v>586</v>
      </c>
      <c r="F262" s="184">
        <v>386</v>
      </c>
      <c r="G262" s="185"/>
      <c r="H262" s="185">
        <v>395</v>
      </c>
      <c r="I262" s="185">
        <v>452</v>
      </c>
      <c r="J262" s="186" t="s">
        <v>763</v>
      </c>
      <c r="K262" s="187">
        <f t="shared" si="112"/>
        <v>9</v>
      </c>
      <c r="L262" s="188">
        <f t="shared" si="113"/>
        <v>2.3316062176165803E-2</v>
      </c>
      <c r="M262" s="184" t="s">
        <v>677</v>
      </c>
      <c r="N262" s="182">
        <v>43868</v>
      </c>
      <c r="O262" s="1"/>
      <c r="P262" s="1"/>
      <c r="Q262" s="1"/>
      <c r="R262" s="6" t="s">
        <v>747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3">
        <v>145</v>
      </c>
      <c r="B263" s="182">
        <v>43707</v>
      </c>
      <c r="C263" s="182"/>
      <c r="D263" s="183" t="s">
        <v>130</v>
      </c>
      <c r="E263" s="184" t="s">
        <v>586</v>
      </c>
      <c r="F263" s="184">
        <v>137.5</v>
      </c>
      <c r="G263" s="185"/>
      <c r="H263" s="185">
        <v>138.5</v>
      </c>
      <c r="I263" s="185">
        <v>190</v>
      </c>
      <c r="J263" s="186" t="s">
        <v>783</v>
      </c>
      <c r="K263" s="187">
        <f>H263-F263</f>
        <v>1</v>
      </c>
      <c r="L263" s="188">
        <f>K263/F263</f>
        <v>7.2727272727272727E-3</v>
      </c>
      <c r="M263" s="184" t="s">
        <v>677</v>
      </c>
      <c r="N263" s="182">
        <v>44432</v>
      </c>
      <c r="O263" s="1"/>
      <c r="P263" s="1"/>
      <c r="Q263" s="1"/>
      <c r="R263" s="6" t="s">
        <v>743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146</v>
      </c>
      <c r="B264" s="190">
        <v>43731</v>
      </c>
      <c r="C264" s="190"/>
      <c r="D264" s="191" t="s">
        <v>412</v>
      </c>
      <c r="E264" s="192" t="s">
        <v>586</v>
      </c>
      <c r="F264" s="192">
        <v>235</v>
      </c>
      <c r="G264" s="192"/>
      <c r="H264" s="192">
        <v>295</v>
      </c>
      <c r="I264" s="194">
        <v>296</v>
      </c>
      <c r="J264" s="164" t="s">
        <v>764</v>
      </c>
      <c r="K264" s="165">
        <f t="shared" ref="K264:K270" si="114">H264-F264</f>
        <v>60</v>
      </c>
      <c r="L264" s="166">
        <f t="shared" ref="L264:L270" si="115">K264/F264</f>
        <v>0.25531914893617019</v>
      </c>
      <c r="M264" s="161" t="s">
        <v>556</v>
      </c>
      <c r="N264" s="167">
        <v>43844</v>
      </c>
      <c r="O264" s="1"/>
      <c r="P264" s="1"/>
      <c r="Q264" s="1"/>
      <c r="R264" s="6" t="s">
        <v>747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147</v>
      </c>
      <c r="B265" s="190">
        <v>43752</v>
      </c>
      <c r="C265" s="190"/>
      <c r="D265" s="191" t="s">
        <v>765</v>
      </c>
      <c r="E265" s="192" t="s">
        <v>586</v>
      </c>
      <c r="F265" s="192">
        <v>277.5</v>
      </c>
      <c r="G265" s="192"/>
      <c r="H265" s="192">
        <v>333</v>
      </c>
      <c r="I265" s="194">
        <v>333</v>
      </c>
      <c r="J265" s="164" t="s">
        <v>766</v>
      </c>
      <c r="K265" s="165">
        <f t="shared" si="114"/>
        <v>55.5</v>
      </c>
      <c r="L265" s="166">
        <f t="shared" si="115"/>
        <v>0.2</v>
      </c>
      <c r="M265" s="161" t="s">
        <v>556</v>
      </c>
      <c r="N265" s="167">
        <v>43846</v>
      </c>
      <c r="O265" s="1"/>
      <c r="P265" s="1"/>
      <c r="Q265" s="1"/>
      <c r="R265" s="6" t="s">
        <v>743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148</v>
      </c>
      <c r="B266" s="190">
        <v>43752</v>
      </c>
      <c r="C266" s="190"/>
      <c r="D266" s="191" t="s">
        <v>767</v>
      </c>
      <c r="E266" s="192" t="s">
        <v>586</v>
      </c>
      <c r="F266" s="192">
        <v>930</v>
      </c>
      <c r="G266" s="192"/>
      <c r="H266" s="192">
        <v>1165</v>
      </c>
      <c r="I266" s="194">
        <v>1200</v>
      </c>
      <c r="J266" s="164" t="s">
        <v>768</v>
      </c>
      <c r="K266" s="165">
        <f t="shared" si="114"/>
        <v>235</v>
      </c>
      <c r="L266" s="166">
        <f t="shared" si="115"/>
        <v>0.25268817204301075</v>
      </c>
      <c r="M266" s="161" t="s">
        <v>556</v>
      </c>
      <c r="N266" s="167">
        <v>43847</v>
      </c>
      <c r="O266" s="1"/>
      <c r="P266" s="1"/>
      <c r="Q266" s="1"/>
      <c r="R266" s="6" t="s">
        <v>747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149</v>
      </c>
      <c r="B267" s="190">
        <v>43753</v>
      </c>
      <c r="C267" s="190"/>
      <c r="D267" s="191" t="s">
        <v>769</v>
      </c>
      <c r="E267" s="192" t="s">
        <v>586</v>
      </c>
      <c r="F267" s="162">
        <v>111</v>
      </c>
      <c r="G267" s="192"/>
      <c r="H267" s="192">
        <v>141</v>
      </c>
      <c r="I267" s="194">
        <v>141</v>
      </c>
      <c r="J267" s="164" t="s">
        <v>571</v>
      </c>
      <c r="K267" s="165">
        <f t="shared" si="114"/>
        <v>30</v>
      </c>
      <c r="L267" s="166">
        <f t="shared" si="115"/>
        <v>0.27027027027027029</v>
      </c>
      <c r="M267" s="161" t="s">
        <v>556</v>
      </c>
      <c r="N267" s="167">
        <v>44328</v>
      </c>
      <c r="O267" s="1"/>
      <c r="P267" s="1"/>
      <c r="Q267" s="1"/>
      <c r="R267" s="6" t="s">
        <v>747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150</v>
      </c>
      <c r="B268" s="190">
        <v>43753</v>
      </c>
      <c r="C268" s="190"/>
      <c r="D268" s="191" t="s">
        <v>770</v>
      </c>
      <c r="E268" s="192" t="s">
        <v>586</v>
      </c>
      <c r="F268" s="162">
        <v>296</v>
      </c>
      <c r="G268" s="192"/>
      <c r="H268" s="192">
        <v>370</v>
      </c>
      <c r="I268" s="194">
        <v>370</v>
      </c>
      <c r="J268" s="164" t="s">
        <v>644</v>
      </c>
      <c r="K268" s="165">
        <f t="shared" si="114"/>
        <v>74</v>
      </c>
      <c r="L268" s="166">
        <f t="shared" si="115"/>
        <v>0.25</v>
      </c>
      <c r="M268" s="161" t="s">
        <v>556</v>
      </c>
      <c r="N268" s="167">
        <v>43853</v>
      </c>
      <c r="O268" s="1"/>
      <c r="P268" s="1"/>
      <c r="Q268" s="1"/>
      <c r="R268" s="6" t="s">
        <v>747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151</v>
      </c>
      <c r="B269" s="190">
        <v>43754</v>
      </c>
      <c r="C269" s="190"/>
      <c r="D269" s="191" t="s">
        <v>771</v>
      </c>
      <c r="E269" s="192" t="s">
        <v>586</v>
      </c>
      <c r="F269" s="162">
        <v>300</v>
      </c>
      <c r="G269" s="192"/>
      <c r="H269" s="192">
        <v>382.5</v>
      </c>
      <c r="I269" s="194">
        <v>344</v>
      </c>
      <c r="J269" s="164" t="s">
        <v>820</v>
      </c>
      <c r="K269" s="165">
        <f t="shared" si="114"/>
        <v>82.5</v>
      </c>
      <c r="L269" s="166">
        <f t="shared" si="115"/>
        <v>0.27500000000000002</v>
      </c>
      <c r="M269" s="161" t="s">
        <v>556</v>
      </c>
      <c r="N269" s="167">
        <v>44238</v>
      </c>
      <c r="O269" s="1"/>
      <c r="P269" s="1"/>
      <c r="Q269" s="1"/>
      <c r="R269" s="6" t="s">
        <v>747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152</v>
      </c>
      <c r="B270" s="190">
        <v>43832</v>
      </c>
      <c r="C270" s="190"/>
      <c r="D270" s="191" t="s">
        <v>772</v>
      </c>
      <c r="E270" s="192" t="s">
        <v>586</v>
      </c>
      <c r="F270" s="162">
        <v>495</v>
      </c>
      <c r="G270" s="192"/>
      <c r="H270" s="192">
        <v>595</v>
      </c>
      <c r="I270" s="194">
        <v>590</v>
      </c>
      <c r="J270" s="164" t="s">
        <v>819</v>
      </c>
      <c r="K270" s="165">
        <f t="shared" si="114"/>
        <v>100</v>
      </c>
      <c r="L270" s="166">
        <f t="shared" si="115"/>
        <v>0.20202020202020202</v>
      </c>
      <c r="M270" s="161" t="s">
        <v>556</v>
      </c>
      <c r="N270" s="167">
        <v>44589</v>
      </c>
      <c r="O270" s="1"/>
      <c r="P270" s="1"/>
      <c r="Q270" s="1"/>
      <c r="R270" s="6" t="s">
        <v>747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153</v>
      </c>
      <c r="B271" s="190">
        <v>43966</v>
      </c>
      <c r="C271" s="190"/>
      <c r="D271" s="191" t="s">
        <v>71</v>
      </c>
      <c r="E271" s="192" t="s">
        <v>586</v>
      </c>
      <c r="F271" s="162">
        <v>67.5</v>
      </c>
      <c r="G271" s="192"/>
      <c r="H271" s="192">
        <v>86</v>
      </c>
      <c r="I271" s="194">
        <v>86</v>
      </c>
      <c r="J271" s="164" t="s">
        <v>773</v>
      </c>
      <c r="K271" s="165">
        <f t="shared" ref="K271:K278" si="116">H271-F271</f>
        <v>18.5</v>
      </c>
      <c r="L271" s="166">
        <f t="shared" ref="L271:L278" si="117">K271/F271</f>
        <v>0.27407407407407408</v>
      </c>
      <c r="M271" s="161" t="s">
        <v>556</v>
      </c>
      <c r="N271" s="167">
        <v>44008</v>
      </c>
      <c r="O271" s="1"/>
      <c r="P271" s="1"/>
      <c r="Q271" s="1"/>
      <c r="R271" s="6" t="s">
        <v>747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154</v>
      </c>
      <c r="B272" s="190">
        <v>44035</v>
      </c>
      <c r="C272" s="190"/>
      <c r="D272" s="191" t="s">
        <v>457</v>
      </c>
      <c r="E272" s="192" t="s">
        <v>586</v>
      </c>
      <c r="F272" s="162">
        <v>231</v>
      </c>
      <c r="G272" s="192"/>
      <c r="H272" s="192">
        <v>281</v>
      </c>
      <c r="I272" s="194">
        <v>281</v>
      </c>
      <c r="J272" s="164" t="s">
        <v>644</v>
      </c>
      <c r="K272" s="165">
        <f t="shared" si="116"/>
        <v>50</v>
      </c>
      <c r="L272" s="166">
        <f t="shared" si="117"/>
        <v>0.21645021645021645</v>
      </c>
      <c r="M272" s="161" t="s">
        <v>556</v>
      </c>
      <c r="N272" s="167">
        <v>44358</v>
      </c>
      <c r="O272" s="1"/>
      <c r="P272" s="1"/>
      <c r="Q272" s="1"/>
      <c r="R272" s="6" t="s">
        <v>747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155</v>
      </c>
      <c r="B273" s="190">
        <v>44092</v>
      </c>
      <c r="C273" s="190"/>
      <c r="D273" s="191" t="s">
        <v>394</v>
      </c>
      <c r="E273" s="192" t="s">
        <v>586</v>
      </c>
      <c r="F273" s="192">
        <v>206</v>
      </c>
      <c r="G273" s="192"/>
      <c r="H273" s="192">
        <v>248</v>
      </c>
      <c r="I273" s="194">
        <v>248</v>
      </c>
      <c r="J273" s="164" t="s">
        <v>644</v>
      </c>
      <c r="K273" s="165">
        <f t="shared" si="116"/>
        <v>42</v>
      </c>
      <c r="L273" s="166">
        <f t="shared" si="117"/>
        <v>0.20388349514563106</v>
      </c>
      <c r="M273" s="161" t="s">
        <v>556</v>
      </c>
      <c r="N273" s="167">
        <v>44214</v>
      </c>
      <c r="O273" s="1"/>
      <c r="P273" s="1"/>
      <c r="Q273" s="1"/>
      <c r="R273" s="6" t="s">
        <v>747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156</v>
      </c>
      <c r="B274" s="190">
        <v>44140</v>
      </c>
      <c r="C274" s="190"/>
      <c r="D274" s="191" t="s">
        <v>394</v>
      </c>
      <c r="E274" s="192" t="s">
        <v>586</v>
      </c>
      <c r="F274" s="192">
        <v>182.5</v>
      </c>
      <c r="G274" s="192"/>
      <c r="H274" s="192">
        <v>248</v>
      </c>
      <c r="I274" s="194">
        <v>248</v>
      </c>
      <c r="J274" s="164" t="s">
        <v>644</v>
      </c>
      <c r="K274" s="165">
        <f t="shared" si="116"/>
        <v>65.5</v>
      </c>
      <c r="L274" s="166">
        <f t="shared" si="117"/>
        <v>0.35890410958904112</v>
      </c>
      <c r="M274" s="161" t="s">
        <v>556</v>
      </c>
      <c r="N274" s="167">
        <v>44214</v>
      </c>
      <c r="O274" s="1"/>
      <c r="P274" s="1"/>
      <c r="Q274" s="1"/>
      <c r="R274" s="6" t="s">
        <v>747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157</v>
      </c>
      <c r="B275" s="190">
        <v>44140</v>
      </c>
      <c r="C275" s="190"/>
      <c r="D275" s="191" t="s">
        <v>318</v>
      </c>
      <c r="E275" s="192" t="s">
        <v>586</v>
      </c>
      <c r="F275" s="192">
        <v>247.5</v>
      </c>
      <c r="G275" s="192"/>
      <c r="H275" s="192">
        <v>320</v>
      </c>
      <c r="I275" s="194">
        <v>320</v>
      </c>
      <c r="J275" s="164" t="s">
        <v>644</v>
      </c>
      <c r="K275" s="165">
        <f t="shared" si="116"/>
        <v>72.5</v>
      </c>
      <c r="L275" s="166">
        <f t="shared" si="117"/>
        <v>0.29292929292929293</v>
      </c>
      <c r="M275" s="161" t="s">
        <v>556</v>
      </c>
      <c r="N275" s="167">
        <v>44323</v>
      </c>
      <c r="O275" s="1"/>
      <c r="P275" s="1"/>
      <c r="Q275" s="1"/>
      <c r="R275" s="6" t="s">
        <v>747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158</v>
      </c>
      <c r="B276" s="190">
        <v>44140</v>
      </c>
      <c r="C276" s="190"/>
      <c r="D276" s="191" t="s">
        <v>270</v>
      </c>
      <c r="E276" s="192" t="s">
        <v>586</v>
      </c>
      <c r="F276" s="162">
        <v>925</v>
      </c>
      <c r="G276" s="192"/>
      <c r="H276" s="192">
        <v>1095</v>
      </c>
      <c r="I276" s="194">
        <v>1093</v>
      </c>
      <c r="J276" s="164" t="s">
        <v>774</v>
      </c>
      <c r="K276" s="165">
        <f t="shared" si="116"/>
        <v>170</v>
      </c>
      <c r="L276" s="166">
        <f t="shared" si="117"/>
        <v>0.18378378378378379</v>
      </c>
      <c r="M276" s="161" t="s">
        <v>556</v>
      </c>
      <c r="N276" s="167">
        <v>44201</v>
      </c>
      <c r="O276" s="1"/>
      <c r="P276" s="1"/>
      <c r="Q276" s="1"/>
      <c r="R276" s="6" t="s">
        <v>747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9">
        <v>159</v>
      </c>
      <c r="B277" s="190">
        <v>44140</v>
      </c>
      <c r="C277" s="190"/>
      <c r="D277" s="191" t="s">
        <v>334</v>
      </c>
      <c r="E277" s="192" t="s">
        <v>586</v>
      </c>
      <c r="F277" s="162">
        <v>332.5</v>
      </c>
      <c r="G277" s="192"/>
      <c r="H277" s="192">
        <v>393</v>
      </c>
      <c r="I277" s="194">
        <v>406</v>
      </c>
      <c r="J277" s="164" t="s">
        <v>775</v>
      </c>
      <c r="K277" s="165">
        <f t="shared" si="116"/>
        <v>60.5</v>
      </c>
      <c r="L277" s="166">
        <f t="shared" si="117"/>
        <v>0.18195488721804512</v>
      </c>
      <c r="M277" s="161" t="s">
        <v>556</v>
      </c>
      <c r="N277" s="167">
        <v>44256</v>
      </c>
      <c r="O277" s="1"/>
      <c r="P277" s="1"/>
      <c r="Q277" s="1"/>
      <c r="R277" s="6" t="s">
        <v>747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160</v>
      </c>
      <c r="B278" s="190">
        <v>44141</v>
      </c>
      <c r="C278" s="190"/>
      <c r="D278" s="191" t="s">
        <v>457</v>
      </c>
      <c r="E278" s="192" t="s">
        <v>586</v>
      </c>
      <c r="F278" s="162">
        <v>231</v>
      </c>
      <c r="G278" s="192"/>
      <c r="H278" s="192">
        <v>281</v>
      </c>
      <c r="I278" s="194">
        <v>281</v>
      </c>
      <c r="J278" s="164" t="s">
        <v>644</v>
      </c>
      <c r="K278" s="165">
        <f t="shared" si="116"/>
        <v>50</v>
      </c>
      <c r="L278" s="166">
        <f t="shared" si="117"/>
        <v>0.21645021645021645</v>
      </c>
      <c r="M278" s="161" t="s">
        <v>556</v>
      </c>
      <c r="N278" s="167">
        <v>44358</v>
      </c>
      <c r="O278" s="1"/>
      <c r="P278" s="1"/>
      <c r="Q278" s="1"/>
      <c r="R278" s="6" t="s">
        <v>747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5">
        <v>161</v>
      </c>
      <c r="B279" s="208">
        <v>44187</v>
      </c>
      <c r="C279" s="208"/>
      <c r="D279" s="209" t="s">
        <v>432</v>
      </c>
      <c r="E279" s="53" t="s">
        <v>586</v>
      </c>
      <c r="F279" s="210" t="s">
        <v>776</v>
      </c>
      <c r="G279" s="53"/>
      <c r="H279" s="53"/>
      <c r="I279" s="211">
        <v>239</v>
      </c>
      <c r="J279" s="207" t="s">
        <v>559</v>
      </c>
      <c r="K279" s="207"/>
      <c r="L279" s="212"/>
      <c r="M279" s="213"/>
      <c r="N279" s="214"/>
      <c r="O279" s="1"/>
      <c r="P279" s="1"/>
      <c r="Q279" s="1"/>
      <c r="R279" s="6" t="s">
        <v>747</v>
      </c>
    </row>
    <row r="280" spans="1:26" ht="12.75" customHeight="1">
      <c r="A280" s="189">
        <v>162</v>
      </c>
      <c r="B280" s="190">
        <v>44258</v>
      </c>
      <c r="C280" s="190"/>
      <c r="D280" s="191" t="s">
        <v>772</v>
      </c>
      <c r="E280" s="192" t="s">
        <v>586</v>
      </c>
      <c r="F280" s="162">
        <v>495</v>
      </c>
      <c r="G280" s="192"/>
      <c r="H280" s="192">
        <v>595</v>
      </c>
      <c r="I280" s="194">
        <v>590</v>
      </c>
      <c r="J280" s="164" t="s">
        <v>819</v>
      </c>
      <c r="K280" s="165">
        <f>H280-F280</f>
        <v>100</v>
      </c>
      <c r="L280" s="166">
        <f>K280/F280</f>
        <v>0.20202020202020202</v>
      </c>
      <c r="M280" s="161" t="s">
        <v>556</v>
      </c>
      <c r="N280" s="167">
        <v>44589</v>
      </c>
      <c r="O280" s="1"/>
      <c r="P280" s="1"/>
      <c r="R280" s="6" t="s">
        <v>747</v>
      </c>
    </row>
    <row r="281" spans="1:26" ht="12.75" customHeight="1">
      <c r="A281" s="189">
        <v>163</v>
      </c>
      <c r="B281" s="190">
        <v>44274</v>
      </c>
      <c r="C281" s="190"/>
      <c r="D281" s="191" t="s">
        <v>334</v>
      </c>
      <c r="E281" s="192" t="s">
        <v>586</v>
      </c>
      <c r="F281" s="162">
        <v>355</v>
      </c>
      <c r="G281" s="192"/>
      <c r="H281" s="192">
        <v>422.5</v>
      </c>
      <c r="I281" s="194">
        <v>420</v>
      </c>
      <c r="J281" s="164" t="s">
        <v>777</v>
      </c>
      <c r="K281" s="165">
        <f>H281-F281</f>
        <v>67.5</v>
      </c>
      <c r="L281" s="166">
        <f>K281/F281</f>
        <v>0.19014084507042253</v>
      </c>
      <c r="M281" s="161" t="s">
        <v>556</v>
      </c>
      <c r="N281" s="167">
        <v>44361</v>
      </c>
      <c r="O281" s="1"/>
      <c r="R281" s="216" t="s">
        <v>747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164</v>
      </c>
      <c r="B282" s="190">
        <v>44295</v>
      </c>
      <c r="C282" s="190"/>
      <c r="D282" s="191" t="s">
        <v>778</v>
      </c>
      <c r="E282" s="192" t="s">
        <v>586</v>
      </c>
      <c r="F282" s="162">
        <v>555</v>
      </c>
      <c r="G282" s="192"/>
      <c r="H282" s="192">
        <v>663</v>
      </c>
      <c r="I282" s="194">
        <v>663</v>
      </c>
      <c r="J282" s="164" t="s">
        <v>779</v>
      </c>
      <c r="K282" s="165">
        <f>H282-F282</f>
        <v>108</v>
      </c>
      <c r="L282" s="166">
        <f>K282/F282</f>
        <v>0.19459459459459461</v>
      </c>
      <c r="M282" s="161" t="s">
        <v>556</v>
      </c>
      <c r="N282" s="167">
        <v>44321</v>
      </c>
      <c r="O282" s="1"/>
      <c r="P282" s="1"/>
      <c r="Q282" s="1"/>
      <c r="R282" s="216" t="s">
        <v>747</v>
      </c>
    </row>
    <row r="283" spans="1:26" ht="12.75" customHeight="1">
      <c r="A283" s="189">
        <v>165</v>
      </c>
      <c r="B283" s="190">
        <v>44308</v>
      </c>
      <c r="C283" s="190"/>
      <c r="D283" s="191" t="s">
        <v>364</v>
      </c>
      <c r="E283" s="192" t="s">
        <v>586</v>
      </c>
      <c r="F283" s="162">
        <v>126.5</v>
      </c>
      <c r="G283" s="192"/>
      <c r="H283" s="192">
        <v>155</v>
      </c>
      <c r="I283" s="194">
        <v>155</v>
      </c>
      <c r="J283" s="164" t="s">
        <v>644</v>
      </c>
      <c r="K283" s="165">
        <f>H283-F283</f>
        <v>28.5</v>
      </c>
      <c r="L283" s="166">
        <f>K283/F283</f>
        <v>0.22529644268774704</v>
      </c>
      <c r="M283" s="161" t="s">
        <v>556</v>
      </c>
      <c r="N283" s="167">
        <v>44362</v>
      </c>
      <c r="O283" s="1"/>
      <c r="R283" s="216" t="s">
        <v>747</v>
      </c>
    </row>
    <row r="284" spans="1:26" ht="12.75" customHeight="1">
      <c r="A284" s="246">
        <v>166</v>
      </c>
      <c r="B284" s="247">
        <v>44368</v>
      </c>
      <c r="C284" s="247"/>
      <c r="D284" s="248" t="s">
        <v>382</v>
      </c>
      <c r="E284" s="249" t="s">
        <v>586</v>
      </c>
      <c r="F284" s="250">
        <v>287.5</v>
      </c>
      <c r="G284" s="249"/>
      <c r="H284" s="249">
        <v>245</v>
      </c>
      <c r="I284" s="251">
        <v>344</v>
      </c>
      <c r="J284" s="174" t="s">
        <v>814</v>
      </c>
      <c r="K284" s="175">
        <f>H284-F284</f>
        <v>-42.5</v>
      </c>
      <c r="L284" s="176">
        <f>K284/F284</f>
        <v>-0.14782608695652175</v>
      </c>
      <c r="M284" s="172" t="s">
        <v>568</v>
      </c>
      <c r="N284" s="169">
        <v>44508</v>
      </c>
      <c r="O284" s="1"/>
      <c r="R284" s="216" t="s">
        <v>747</v>
      </c>
    </row>
    <row r="285" spans="1:26" ht="12.75" customHeight="1">
      <c r="A285" s="215">
        <v>167</v>
      </c>
      <c r="B285" s="208">
        <v>44368</v>
      </c>
      <c r="C285" s="208"/>
      <c r="D285" s="209" t="s">
        <v>457</v>
      </c>
      <c r="E285" s="53" t="s">
        <v>586</v>
      </c>
      <c r="F285" s="210" t="s">
        <v>780</v>
      </c>
      <c r="G285" s="53"/>
      <c r="H285" s="53"/>
      <c r="I285" s="211">
        <v>320</v>
      </c>
      <c r="J285" s="207" t="s">
        <v>559</v>
      </c>
      <c r="K285" s="215"/>
      <c r="L285" s="208"/>
      <c r="M285" s="208"/>
      <c r="N285" s="209"/>
      <c r="O285" s="41"/>
      <c r="R285" s="216" t="s">
        <v>747</v>
      </c>
    </row>
    <row r="286" spans="1:26" ht="12.75" customHeight="1">
      <c r="A286" s="189">
        <v>168</v>
      </c>
      <c r="B286" s="190">
        <v>44406</v>
      </c>
      <c r="C286" s="190"/>
      <c r="D286" s="191" t="s">
        <v>364</v>
      </c>
      <c r="E286" s="192" t="s">
        <v>586</v>
      </c>
      <c r="F286" s="162">
        <v>162.5</v>
      </c>
      <c r="G286" s="192"/>
      <c r="H286" s="192">
        <v>200</v>
      </c>
      <c r="I286" s="194">
        <v>200</v>
      </c>
      <c r="J286" s="164" t="s">
        <v>644</v>
      </c>
      <c r="K286" s="165">
        <f>H286-F286</f>
        <v>37.5</v>
      </c>
      <c r="L286" s="166">
        <f>K286/F286</f>
        <v>0.23076923076923078</v>
      </c>
      <c r="M286" s="161" t="s">
        <v>556</v>
      </c>
      <c r="N286" s="167">
        <v>44571</v>
      </c>
      <c r="O286" s="1"/>
      <c r="R286" s="216" t="s">
        <v>747</v>
      </c>
    </row>
    <row r="287" spans="1:26" ht="12.75" customHeight="1">
      <c r="A287" s="189">
        <v>169</v>
      </c>
      <c r="B287" s="190">
        <v>44462</v>
      </c>
      <c r="C287" s="190"/>
      <c r="D287" s="191" t="s">
        <v>785</v>
      </c>
      <c r="E287" s="192" t="s">
        <v>586</v>
      </c>
      <c r="F287" s="162">
        <v>1235</v>
      </c>
      <c r="G287" s="192"/>
      <c r="H287" s="192">
        <v>1505</v>
      </c>
      <c r="I287" s="194">
        <v>1500</v>
      </c>
      <c r="J287" s="164" t="s">
        <v>644</v>
      </c>
      <c r="K287" s="165">
        <f>H287-F287</f>
        <v>270</v>
      </c>
      <c r="L287" s="166">
        <f>K287/F287</f>
        <v>0.21862348178137653</v>
      </c>
      <c r="M287" s="161" t="s">
        <v>556</v>
      </c>
      <c r="N287" s="167">
        <v>44564</v>
      </c>
      <c r="O287" s="1"/>
      <c r="R287" s="216" t="s">
        <v>747</v>
      </c>
    </row>
    <row r="288" spans="1:26" ht="12.75" customHeight="1">
      <c r="A288" s="230">
        <v>170</v>
      </c>
      <c r="B288" s="231">
        <v>44480</v>
      </c>
      <c r="C288" s="231"/>
      <c r="D288" s="232" t="s">
        <v>787</v>
      </c>
      <c r="E288" s="233" t="s">
        <v>586</v>
      </c>
      <c r="F288" s="234" t="s">
        <v>791</v>
      </c>
      <c r="G288" s="233"/>
      <c r="H288" s="233"/>
      <c r="I288" s="233">
        <v>145</v>
      </c>
      <c r="J288" s="235" t="s">
        <v>559</v>
      </c>
      <c r="K288" s="230"/>
      <c r="L288" s="231"/>
      <c r="M288" s="231"/>
      <c r="N288" s="232"/>
      <c r="O288" s="41"/>
      <c r="R288" s="216" t="s">
        <v>747</v>
      </c>
    </row>
    <row r="289" spans="1:18" ht="12.75" customHeight="1">
      <c r="A289" s="236">
        <v>171</v>
      </c>
      <c r="B289" s="237">
        <v>44481</v>
      </c>
      <c r="C289" s="237"/>
      <c r="D289" s="238" t="s">
        <v>259</v>
      </c>
      <c r="E289" s="239" t="s">
        <v>586</v>
      </c>
      <c r="F289" s="240" t="s">
        <v>789</v>
      </c>
      <c r="G289" s="239"/>
      <c r="H289" s="239"/>
      <c r="I289" s="239">
        <v>380</v>
      </c>
      <c r="J289" s="241" t="s">
        <v>559</v>
      </c>
      <c r="K289" s="236"/>
      <c r="L289" s="237"/>
      <c r="M289" s="237"/>
      <c r="N289" s="238"/>
      <c r="O289" s="41"/>
      <c r="R289" s="216" t="s">
        <v>747</v>
      </c>
    </row>
    <row r="290" spans="1:18" ht="12.75" customHeight="1">
      <c r="A290" s="236">
        <v>172</v>
      </c>
      <c r="B290" s="237">
        <v>44481</v>
      </c>
      <c r="C290" s="237"/>
      <c r="D290" s="238" t="s">
        <v>389</v>
      </c>
      <c r="E290" s="239" t="s">
        <v>586</v>
      </c>
      <c r="F290" s="240" t="s">
        <v>790</v>
      </c>
      <c r="G290" s="239"/>
      <c r="H290" s="239"/>
      <c r="I290" s="239">
        <v>56</v>
      </c>
      <c r="J290" s="241" t="s">
        <v>559</v>
      </c>
      <c r="K290" s="236"/>
      <c r="L290" s="237"/>
      <c r="M290" s="237"/>
      <c r="N290" s="238"/>
      <c r="O290" s="41"/>
      <c r="R290" s="216"/>
    </row>
    <row r="291" spans="1:18" ht="12.75" customHeight="1">
      <c r="A291" s="189">
        <v>173</v>
      </c>
      <c r="B291" s="190">
        <v>44551</v>
      </c>
      <c r="C291" s="190"/>
      <c r="D291" s="191" t="s">
        <v>118</v>
      </c>
      <c r="E291" s="192" t="s">
        <v>586</v>
      </c>
      <c r="F291" s="162">
        <v>2300</v>
      </c>
      <c r="G291" s="192"/>
      <c r="H291" s="192">
        <f>(2820+2200)/2</f>
        <v>2510</v>
      </c>
      <c r="I291" s="194">
        <v>3000</v>
      </c>
      <c r="J291" s="164" t="s">
        <v>829</v>
      </c>
      <c r="K291" s="165">
        <f>H291-F291</f>
        <v>210</v>
      </c>
      <c r="L291" s="166">
        <f>K291/F291</f>
        <v>9.1304347826086957E-2</v>
      </c>
      <c r="M291" s="161" t="s">
        <v>556</v>
      </c>
      <c r="N291" s="167">
        <v>44649</v>
      </c>
      <c r="O291" s="1"/>
      <c r="R291" s="216"/>
    </row>
    <row r="292" spans="1:18" ht="12.75" customHeight="1">
      <c r="A292" s="242">
        <v>174</v>
      </c>
      <c r="B292" s="237">
        <v>44606</v>
      </c>
      <c r="C292" s="242"/>
      <c r="D292" s="242" t="s">
        <v>410</v>
      </c>
      <c r="E292" s="239" t="s">
        <v>586</v>
      </c>
      <c r="F292" s="239" t="s">
        <v>822</v>
      </c>
      <c r="G292" s="239"/>
      <c r="H292" s="239"/>
      <c r="I292" s="239">
        <v>764</v>
      </c>
      <c r="J292" s="239" t="s">
        <v>559</v>
      </c>
      <c r="K292" s="239"/>
      <c r="L292" s="239"/>
      <c r="M292" s="239"/>
      <c r="N292" s="242"/>
      <c r="O292" s="41"/>
      <c r="R292" s="216"/>
    </row>
    <row r="293" spans="1:18" ht="12.75" customHeight="1">
      <c r="A293" s="242">
        <v>175</v>
      </c>
      <c r="B293" s="237">
        <v>44613</v>
      </c>
      <c r="C293" s="242"/>
      <c r="D293" s="242" t="s">
        <v>785</v>
      </c>
      <c r="E293" s="239" t="s">
        <v>586</v>
      </c>
      <c r="F293" s="239" t="s">
        <v>823</v>
      </c>
      <c r="G293" s="239"/>
      <c r="H293" s="239"/>
      <c r="I293" s="239">
        <v>1510</v>
      </c>
      <c r="J293" s="239" t="s">
        <v>559</v>
      </c>
      <c r="K293" s="239"/>
      <c r="L293" s="239"/>
      <c r="M293" s="239"/>
      <c r="N293" s="242"/>
      <c r="O293" s="41"/>
      <c r="R293" s="216"/>
    </row>
    <row r="294" spans="1:18" ht="12.75" customHeight="1">
      <c r="A294">
        <v>176</v>
      </c>
      <c r="B294" s="237">
        <v>44670</v>
      </c>
      <c r="C294" s="237"/>
      <c r="D294" s="242" t="s">
        <v>520</v>
      </c>
      <c r="E294" s="288" t="s">
        <v>586</v>
      </c>
      <c r="F294" s="239" t="s">
        <v>831</v>
      </c>
      <c r="G294" s="239"/>
      <c r="H294" s="239"/>
      <c r="I294" s="239">
        <v>553</v>
      </c>
      <c r="J294" s="239" t="s">
        <v>559</v>
      </c>
      <c r="K294" s="239"/>
      <c r="L294" s="239"/>
      <c r="M294" s="239"/>
      <c r="N294" s="239"/>
      <c r="O294" s="41"/>
      <c r="R294" s="216"/>
    </row>
    <row r="295" spans="1:18" ht="12.75" customHeight="1">
      <c r="A295" s="215">
        <v>177</v>
      </c>
      <c r="B295" s="237">
        <v>44746</v>
      </c>
      <c r="D295" s="334" t="s">
        <v>878</v>
      </c>
      <c r="E295" s="333" t="s">
        <v>586</v>
      </c>
      <c r="F295" s="239" t="s">
        <v>877</v>
      </c>
      <c r="G295" s="239"/>
      <c r="H295" s="239"/>
      <c r="I295" s="239">
        <v>254</v>
      </c>
      <c r="J295" s="239" t="s">
        <v>559</v>
      </c>
      <c r="K295" s="239"/>
      <c r="L295" s="239"/>
      <c r="M295" s="239"/>
      <c r="N295" s="239"/>
      <c r="O295" s="41"/>
      <c r="R295" s="216"/>
    </row>
    <row r="296" spans="1:18" ht="12.75" customHeight="1">
      <c r="A296" s="215">
        <v>178</v>
      </c>
      <c r="B296" s="237">
        <v>44775</v>
      </c>
      <c r="D296" s="334" t="s">
        <v>459</v>
      </c>
      <c r="E296" s="333" t="s">
        <v>586</v>
      </c>
      <c r="F296" s="239" t="s">
        <v>987</v>
      </c>
      <c r="G296" s="239"/>
      <c r="H296" s="239"/>
      <c r="I296" s="239">
        <v>38</v>
      </c>
      <c r="J296" s="239" t="s">
        <v>559</v>
      </c>
      <c r="K296" s="239"/>
      <c r="L296" s="239"/>
      <c r="M296" s="239"/>
      <c r="N296" s="239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B298" s="217" t="s">
        <v>781</v>
      </c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A305" s="218"/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A306" s="218"/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A307" s="53"/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</sheetData>
  <autoFilter ref="R1:R303"/>
  <mergeCells count="9">
    <mergeCell ref="A76:A77"/>
    <mergeCell ref="M76:M77"/>
    <mergeCell ref="N76:N77"/>
    <mergeCell ref="O76:O77"/>
    <mergeCell ref="P76:P77"/>
    <mergeCell ref="G76:G77"/>
    <mergeCell ref="I76:I77"/>
    <mergeCell ref="J76:J77"/>
    <mergeCell ref="B76:B77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0 K53 K66 K75 K8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2022-08-12T02:46:34Z</dcterms:modified>
</cp:coreProperties>
</file>